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codeName="ThisWorkbook" defaultThemeVersion="202300"/>
  <mc:AlternateContent xmlns:mc="http://schemas.openxmlformats.org/markup-compatibility/2006">
    <mc:Choice Requires="x15">
      <x15ac:absPath xmlns:x15ac="http://schemas.microsoft.com/office/spreadsheetml/2010/11/ac" url="/Users/emmanuel/Dropbox/vaccines/VBC - SCD/PPSV23 model/PPSV23 CEM Thesis/Value in Health/Submission Materials/RR1/model/inputs/"/>
    </mc:Choice>
  </mc:AlternateContent>
  <xr:revisionPtr revIDLastSave="0" documentId="13_ncr:1_{73303E2F-9BFE-604E-BB73-16F243AE8DC9}" xr6:coauthVersionLast="47" xr6:coauthVersionMax="47" xr10:uidLastSave="{00000000-0000-0000-0000-000000000000}"/>
  <bookViews>
    <workbookView xWindow="800" yWindow="660" windowWidth="28380" windowHeight="17400" xr2:uid="{8EB9AA7A-3EDF-F144-81A1-ED007737D4E1}"/>
  </bookViews>
  <sheets>
    <sheet name="parameters" sheetId="1" r:id="rId1"/>
    <sheet name="lfpr" sheetId="6" r:id="rId2"/>
    <sheet name="ppp" sheetId="4" r:id="rId3"/>
    <sheet name="gdp_per_capita" sheetId="3" r:id="rId4"/>
    <sheet name="gdp" sheetId="10" r:id="rId5"/>
    <sheet name="cpi" sheetId="2" r:id="rId6"/>
    <sheet name="MKTGDPBFA646NWDB" sheetId="7" state="hidden" r:id="rId7"/>
    <sheet name="Sheet2" sheetId="11" r:id="rId8"/>
    <sheet name="7446176d-e3a9-4d91-aaac-3703af4" sheetId="8" r:id="rId9"/>
  </sheets>
  <externalReferences>
    <externalReference r:id="rId10"/>
  </externalReferences>
  <definedNames>
    <definedName name="_xlnm._FilterDatabase" localSheetId="8" hidden="1">'7446176d-e3a9-4d91-aaac-3703af4'!$A$1:$X$1</definedName>
    <definedName name="list_tx">[1]Controls!$D$4:$D$5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 i="1" l="1"/>
  <c r="J44" i="1"/>
  <c r="J36" i="1"/>
  <c r="I36" i="1"/>
  <c r="I31" i="1"/>
  <c r="J31" i="1"/>
  <c r="I16" i="1"/>
  <c r="I4" i="1"/>
  <c r="I5" i="1"/>
  <c r="J5" i="1"/>
  <c r="H21" i="1"/>
  <c r="D22" i="1"/>
  <c r="D21" i="1"/>
  <c r="H5" i="1"/>
  <c r="H17" i="1"/>
  <c r="J17" i="1" s="1"/>
  <c r="H16" i="1"/>
  <c r="J16" i="1" s="1"/>
  <c r="I17" i="1" l="1"/>
  <c r="H11" i="1"/>
  <c r="J11" i="1" s="1"/>
  <c r="H4" i="1"/>
  <c r="J4" i="1" s="1"/>
  <c r="J60" i="1"/>
  <c r="H86" i="1"/>
  <c r="I86" i="1" s="1"/>
  <c r="H87" i="1"/>
  <c r="J87" i="1" s="1"/>
  <c r="H88" i="1"/>
  <c r="J88" i="1" s="1"/>
  <c r="H85" i="1"/>
  <c r="J85" i="1" s="1"/>
  <c r="I11" i="1" l="1"/>
  <c r="J86" i="1"/>
  <c r="I87" i="1"/>
  <c r="I88" i="1"/>
  <c r="I85" i="1"/>
  <c r="J74" i="1"/>
  <c r="J81" i="1" l="1"/>
  <c r="I81" i="1"/>
  <c r="H81" i="1"/>
  <c r="H36" i="1"/>
  <c r="H31" i="1"/>
  <c r="H91" i="1"/>
  <c r="J90" i="1"/>
  <c r="I90" i="1"/>
  <c r="H90" i="1"/>
  <c r="D3" i="1"/>
  <c r="D4" i="1" s="1"/>
  <c r="H79" i="1"/>
  <c r="I66" i="1"/>
  <c r="I61" i="1"/>
  <c r="J63" i="1"/>
  <c r="I63" i="1"/>
  <c r="I60" i="1"/>
  <c r="J59" i="1"/>
  <c r="I59" i="1"/>
  <c r="J58" i="1"/>
  <c r="I58" i="1"/>
  <c r="J57" i="1"/>
  <c r="I57" i="1"/>
  <c r="J56" i="1"/>
  <c r="I56" i="1"/>
  <c r="I74" i="1"/>
  <c r="D5" i="1" l="1"/>
  <c r="D6" i="1" s="1"/>
  <c r="D7" i="1" s="1"/>
  <c r="D8" i="1" s="1"/>
  <c r="D9" i="1" s="1"/>
  <c r="D10" i="1" s="1"/>
  <c r="D11" i="1" s="1"/>
  <c r="D12" i="1" s="1"/>
  <c r="D13" i="1" s="1"/>
  <c r="J70" i="1"/>
  <c r="I70" i="1"/>
  <c r="J61" i="1"/>
  <c r="J50" i="1"/>
  <c r="I50" i="1"/>
  <c r="J48" i="1"/>
  <c r="I48" i="1"/>
  <c r="J47" i="1"/>
  <c r="I47" i="1"/>
  <c r="J46" i="1"/>
  <c r="I46" i="1"/>
  <c r="J45" i="1"/>
  <c r="I45" i="1"/>
  <c r="J27" i="1"/>
  <c r="I27" i="1"/>
  <c r="J103" i="1"/>
  <c r="I103" i="1"/>
  <c r="H103" i="1"/>
  <c r="H76" i="1"/>
  <c r="D14" i="1" l="1"/>
  <c r="J76" i="1"/>
  <c r="I76" i="1"/>
  <c r="D16" i="1" l="1"/>
  <c r="D17" i="1" s="1"/>
  <c r="D15" i="1"/>
  <c r="H68" i="1"/>
  <c r="D18" i="1" l="1"/>
  <c r="D19" i="1" s="1"/>
  <c r="D20" i="1" s="1"/>
  <c r="J68" i="1"/>
  <c r="I68" i="1"/>
  <c r="D23" i="1" l="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 r="D54" i="1" s="1"/>
  <c r="D55" i="1" s="1"/>
  <c r="D56" i="1" s="1"/>
  <c r="D57" i="1" s="1"/>
  <c r="D58" i="1" s="1"/>
  <c r="D59" i="1" l="1"/>
  <c r="D60" i="1" s="1"/>
  <c r="D61" i="1" s="1"/>
  <c r="D62" i="1" s="1"/>
  <c r="D63" i="1" s="1"/>
  <c r="D64" i="1" s="1"/>
  <c r="D65" i="1" s="1"/>
  <c r="D66" i="1" s="1"/>
  <c r="D67" i="1" s="1"/>
  <c r="D68" i="1" s="1"/>
  <c r="D69" i="1" s="1"/>
  <c r="D70" i="1" s="1"/>
  <c r="D71" i="1" s="1"/>
  <c r="D72" i="1" s="1"/>
  <c r="D73" i="1" s="1"/>
  <c r="D74" i="1" s="1"/>
  <c r="D75" i="1" s="1"/>
  <c r="D76" i="1" s="1"/>
  <c r="D77" i="1" s="1"/>
  <c r="D78" i="1" s="1"/>
  <c r="D79" i="1" s="1"/>
  <c r="D80" i="1" s="1"/>
  <c r="D81" i="1" s="1"/>
  <c r="D82" i="1" s="1"/>
  <c r="D83" i="1" s="1"/>
  <c r="D84" i="1" s="1"/>
  <c r="D85" i="1" s="1"/>
  <c r="D86" i="1" s="1"/>
  <c r="D87" i="1" s="1"/>
  <c r="D88" i="1" s="1"/>
  <c r="D89" i="1" s="1"/>
  <c r="D90" i="1" s="1"/>
  <c r="D91" i="1" s="1"/>
  <c r="D92" i="1" s="1"/>
  <c r="D93" i="1" s="1"/>
  <c r="D94" i="1" s="1"/>
  <c r="D95" i="1" s="1"/>
  <c r="D96" i="1" s="1"/>
  <c r="D97" i="1" s="1"/>
  <c r="D98" i="1" s="1"/>
  <c r="D99" i="1" s="1"/>
  <c r="D100" i="1" s="1"/>
  <c r="D101" i="1" s="1"/>
  <c r="D102" i="1" s="1"/>
  <c r="D103" i="1" s="1"/>
  <c r="D104" i="1" s="1"/>
  <c r="D105" i="1" s="1"/>
  <c r="D106" i="1" s="1"/>
  <c r="D107" i="1" s="1"/>
  <c r="D108" i="1" s="1"/>
  <c r="D109" i="1" s="1"/>
  <c r="D110" i="1" s="1"/>
</calcChain>
</file>

<file path=xl/sharedStrings.xml><?xml version="1.0" encoding="utf-8"?>
<sst xmlns="http://schemas.openxmlformats.org/spreadsheetml/2006/main" count="15360" uniqueCount="4041">
  <si>
    <t>Parameter</t>
  </si>
  <si>
    <t>Value</t>
  </si>
  <si>
    <t>Reference</t>
  </si>
  <si>
    <t>Population size, birth cohort</t>
  </si>
  <si>
    <t>IPD</t>
  </si>
  <si>
    <t>Meningitis</t>
  </si>
  <si>
    <t>IPD pneumonia</t>
  </si>
  <si>
    <t>NMNP</t>
  </si>
  <si>
    <t>AOM</t>
  </si>
  <si>
    <t>nIPD pneumonia, seek treatment</t>
  </si>
  <si>
    <t>AOM, treated</t>
  </si>
  <si>
    <t>Meninigitis</t>
  </si>
  <si>
    <t>Pneumonia</t>
  </si>
  <si>
    <t>Assumption, same as IPD pneumonia</t>
  </si>
  <si>
    <t>AOM consultation</t>
  </si>
  <si>
    <t>p_hosp_meningitis</t>
  </si>
  <si>
    <t>p_hosp_ipd_pneum</t>
  </si>
  <si>
    <t>p_hosp_nmnp</t>
  </si>
  <si>
    <t>p_hosp_nipd_pneum_tx</t>
  </si>
  <si>
    <t>p_hosp_aom_tx</t>
  </si>
  <si>
    <t>c_vaccine_ppsv23</t>
  </si>
  <si>
    <t>c_vacc_intro_ppsv23</t>
  </si>
  <si>
    <t>los_days_meningitis</t>
  </si>
  <si>
    <t>los_days_ipd_pneum</t>
  </si>
  <si>
    <t>los_days_nmnp</t>
  </si>
  <si>
    <t>c_hosp_day_meningitis</t>
  </si>
  <si>
    <t>c_hosp_day_ipd_pneum</t>
  </si>
  <si>
    <t>c_hosp_day_nmnp</t>
  </si>
  <si>
    <t>c_hosp_day_pneum</t>
  </si>
  <si>
    <t>c_hosp_day_aom_consult</t>
  </si>
  <si>
    <t>p_death_meningitis</t>
  </si>
  <si>
    <t>p_death_ipd_pneum</t>
  </si>
  <si>
    <t>dw_meningitis_nosequelae</t>
  </si>
  <si>
    <t>dw_meningitis_sequelae</t>
  </si>
  <si>
    <t>dw_nipd_pneum</t>
  </si>
  <si>
    <t>dw_ipd_pneum</t>
  </si>
  <si>
    <t>dw_npnm</t>
  </si>
  <si>
    <t>dw_aom</t>
  </si>
  <si>
    <t>Lower</t>
  </si>
  <si>
    <t>Upper</t>
  </si>
  <si>
    <t>Distribution</t>
  </si>
  <si>
    <t>Notes</t>
  </si>
  <si>
    <t>Label</t>
  </si>
  <si>
    <t>cohort_size</t>
  </si>
  <si>
    <t>le_age3</t>
  </si>
  <si>
    <t>p_uptake_pcv13</t>
  </si>
  <si>
    <t>Variable</t>
  </si>
  <si>
    <t>Freight cost</t>
  </si>
  <si>
    <t>p_alive_meningitis_sequelae</t>
  </si>
  <si>
    <t>sick_days_aom_tx</t>
  </si>
  <si>
    <t>sick_days_aom_notx</t>
  </si>
  <si>
    <t>nIPD pneumonia, untreated</t>
  </si>
  <si>
    <t>los_days_nipd_pneum_tx</t>
  </si>
  <si>
    <t>nIPD pneumonia, treated</t>
  </si>
  <si>
    <t>sick_days_nipd_pneum_notx</t>
  </si>
  <si>
    <t>prop_ipd_cov_by_ppsv23</t>
  </si>
  <si>
    <t>Serotypes included in PPSV23 but not in PCV13</t>
  </si>
  <si>
    <t>eff_ipd_ppsv23</t>
  </si>
  <si>
    <t>Efficacy of PPSV23 against the serotype causing IPD</t>
  </si>
  <si>
    <t>NA</t>
  </si>
  <si>
    <t>Include</t>
  </si>
  <si>
    <t>Currency</t>
  </si>
  <si>
    <t>Year</t>
  </si>
  <si>
    <t>SCD, annual rate in Burkina Faso</t>
  </si>
  <si>
    <t>GAVI (2023). Burkina Faso. https://www.gavi.org/programmes-impact/country-hub/africa/burkina-faso. Accessed April 29, 2025.https://www.gavi.org/programmes-impact/country-hub/africa/burkina-faso</t>
  </si>
  <si>
    <t>Based on life expectancy at age 1-4 years of age in Burkina Faso</t>
  </si>
  <si>
    <t>PCV13 coverage, all 3 doses</t>
  </si>
  <si>
    <t>Soeters (2019) Bacterial Meningitis Epidemiology in Five Countries in the Meningitis Belt of Sub-Saharan Africa, 2015–2017. DOI: 10.1093/infdis/jiz358</t>
  </si>
  <si>
    <t>Obtained from Table 2: Pneumonia incidence in Africa = 3397; assuming 24.8% invasive, estimated invasive incidence = 842.456 (24.8% × 3397) based on Said (2013) meta-analysis (Estimating the Burden of Pneumococcal Pneumonia among Adults: A Systematic Review and Meta-Analysis of Diagnostic Techniques.  doi:10.1371/journal.pone.0060273)</t>
  </si>
  <si>
    <t>Share of pneumonia serotypes covered by PPSV23 but not by PCV13</t>
  </si>
  <si>
    <t xml:space="preserve">Nuorti, J. Pekka;Whitney, Cynthia G. (2010). Prevention of Pneumococcal Disease Among Infants and Children: Use of 13-valent Pneumococcal Conjugate Vaccine and 23-valent Pneumococcal Polysaccharide Vaccine : Recommendations of the Advisory Committee on Immunization Practices (ACIP). https://stacks.cdc.gov/view/cdc/7454
</t>
  </si>
  <si>
    <t>Value assumed to be the midpoint of the uncertainty range: https://www.cdc.gov/vaccines/vpd/pneumo/hcp/about-vaccine.html</t>
  </si>
  <si>
    <t>CDC</t>
  </si>
  <si>
    <t>Efficacy of PPSV23 against the serotypes causing IPD</t>
  </si>
  <si>
    <t>Assumption: All meningitis cases are assumed to result in hospitalization due to the severity of the disease.</t>
  </si>
  <si>
    <t>Assumption: All IPD pneumonia cases are assumed to result in hospitalization due to the severity of the disease.</t>
  </si>
  <si>
    <t>Assumption: All NMNP cases are assumed to result in hospitalization due to the severity of the disease.</t>
  </si>
  <si>
    <t>UNICEF global databases (2015), based on MICS, DHS and other national surveys. https://data.unicef.org/resources/pneumonia-care-seeking-interactive-dashboard/</t>
  </si>
  <si>
    <t>Based on % of children under 5 with symptoms of pneumonia who are taken to a health provider in Burkina Faso. Calculated as an average of rural (53%) and urban (65%) estimates</t>
  </si>
  <si>
    <t>Proportion of nIPD pneumpnia patients seeking treatment</t>
  </si>
  <si>
    <t>Proportion of NMNP patients seeking treatment</t>
  </si>
  <si>
    <t>Proportion of IPD pneumpnia patients seeking treatment</t>
  </si>
  <si>
    <t>Proportion of meningitis patients seeking treatment</t>
  </si>
  <si>
    <t>WHO MNCAH Data Portal https://platform.who.int/data/maternal-newborn-child-adolescent-ageing . Accessed April 29, 2025
(https://platform.who.int/data/maternal-newborn-child-adolescent-ageing/indicator-explorer-new/MCA/proportion-of-children-under-five-years-of-age-with-fever-for-whom-advice-or-treatment-was-sought)</t>
  </si>
  <si>
    <t>Proportion of children under five years of age with fever for whom advice or treatment was sought in Burkina Faso (2021)</t>
  </si>
  <si>
    <t>Obtained from Table 3: Streptococcus pneumoniae reported meningitis deaths</t>
  </si>
  <si>
    <t xml:space="preserve">Obtained from Table 2: Pneumonia CFR in Africa </t>
  </si>
  <si>
    <t>Obtained from Table 2: NMNM CFR in Africa</t>
  </si>
  <si>
    <t>O'Brien (2009) Burden of disease caused by Streptococcus pneumoniae in children younger than 5 years: global estimates. DOI: 10.1016/S0140-6736(09)61204-6</t>
  </si>
  <si>
    <t>Obtained from Table 3: Post-discharge risk of at least one sequela (major or minor) for Pneumococcus pathogens</t>
  </si>
  <si>
    <t xml:space="preserve">Edmond (2010) Global and regional risk of disabling sequelae from bacterial meningitis: a systematic review and meta-analysis. doi: 10.1016/S1473-3099(10)70048-7
</t>
  </si>
  <si>
    <t>WHO Market Information for Access to Vaccines MI4A (2023). Accessed May 12, 2025. https://www.who.int/teams/immunization-vaccines-and-biologicals/vaccine-access/mi4a/mi4a-vaccine-purchase-data</t>
  </si>
  <si>
    <t>Gavi. https://www.gavi.org/investing-gavi/innovative-financing/pneumococcal-amc/how-it-works. Accessed Apr 29, 2025</t>
  </si>
  <si>
    <t>USD</t>
  </si>
  <si>
    <t>Obtained from supplementary appendix</t>
  </si>
  <si>
    <t>Chen (2019) Effect and cost-effectiveness of pneumococcal conjugate vaccination: a global modelling analysis. doi: 10.1016/S2214-109X(18)30422-3</t>
  </si>
  <si>
    <t>prop_freight_cost</t>
  </si>
  <si>
    <t>Freight cost as share of vaccine price</t>
  </si>
  <si>
    <t>prop_amc_pay</t>
  </si>
  <si>
    <t>c_cold_chain</t>
  </si>
  <si>
    <t>c_safety_box</t>
  </si>
  <si>
    <t>c_syringe</t>
  </si>
  <si>
    <t>c_nurses_fees</t>
  </si>
  <si>
    <t>prop_wastage</t>
  </si>
  <si>
    <t>Cold chain cost, per dose</t>
  </si>
  <si>
    <t>Safety boxes  cost, per dose</t>
  </si>
  <si>
    <t>AD syringes cost, per dose</t>
  </si>
  <si>
    <t>Obtained from Table 3: Based on an annual wage of $2,454 for a certified nurse in Burkina Faso. Assuming a 40-hour work week, this yields an hourly wage of $1.18 per hour [$2,454/(40 hours * 52 weeks)], from which a 5-minute administration time (~1/12 of an hours)= 1.18*(1/12) = $0.0983 used to calculate the per-dose labor cost</t>
  </si>
  <si>
    <t>McCoy (2008) Salaries and incomes of health workers in sub-Saharan Africa. DOI: 10.1016/S0140-6736(08)60306-2 External Link</t>
  </si>
  <si>
    <t>Nurses' labor cost, per dose</t>
  </si>
  <si>
    <t>Vaccine wastage rate</t>
  </si>
  <si>
    <t>PPSV23 vaccine introduction cost, per dose</t>
  </si>
  <si>
    <t>Portnoy (2015) Estimating costs of care for meningitis infections in low- and middle-income countries. http://dx.doi.org/10.1016/j.vaccine.2014.11.061</t>
  </si>
  <si>
    <t>Daily hospitalization cost, meningitis</t>
  </si>
  <si>
    <t>WHO-CHOICE (2021). Estimates of cost  for inpatient and outpatient health service delivery. Accessed May 13, 2025</t>
  </si>
  <si>
    <t>Based on Burkina Faso cost per inpatient bed day - secondary hospital. Reported in 2010 international dollars (I$). Converted to 2010 USD using Burkina Faso’s PPP conversion factor (213.34 CFA/I$ - World Bank) and exchange rate (494.79 CFA/USD - World Bank)</t>
  </si>
  <si>
    <t>Daily hospitalization cost, NMNP</t>
  </si>
  <si>
    <t>Obtained from supplementary appendix. Reported in 2015 International dollars. Converted to 2015 USD using a US 2015 PPP of 1</t>
  </si>
  <si>
    <t>Daily hospitalization cost, nIPD pneumonia</t>
  </si>
  <si>
    <t>Daily hospitalization cost, IPD pneumonia</t>
  </si>
  <si>
    <t>Based on Burkina Faso cost per outpatient visit - health center hospital. Reported in 2010 international dollars (I$). Converted to 2010 USD using Burkina Faso’s PPP conversion factor (213.34 CFA/I$ - World Bank) and exchange rate (494.79 CFA/USD - World Bank), then inflated to 2024 USD using CPI</t>
  </si>
  <si>
    <t>Hospital LOS (days), meningitis</t>
  </si>
  <si>
    <t>Hospital LOS (days), IPD pneumonia</t>
  </si>
  <si>
    <t>Based on systematic analysis of mean length of stay in low- and-middle income countries</t>
  </si>
  <si>
    <t>Zhang (2016) Cost of management of severe pneumonia in  young children: systematic analysis. doi: 10.7189/jogh.06.010408</t>
  </si>
  <si>
    <t>Hospital LOS (days), NMNP</t>
  </si>
  <si>
    <t>Hospital LOS (days), nIPD pneumonia</t>
  </si>
  <si>
    <t>Assumption; same as IPD pneumonia</t>
  </si>
  <si>
    <t>Sick days, untreated nPID pneumonia</t>
  </si>
  <si>
    <t>Sick days, treated AOM</t>
  </si>
  <si>
    <t>Sick days, untreated AOM</t>
  </si>
  <si>
    <t>GBD 2021 Data acute meningitis 95CI Uncertainty interval</t>
  </si>
  <si>
    <t>https://ghdx.healthdata.org/record/ihme-data/gbd-2021-disability-weights</t>
  </si>
  <si>
    <t>GBD 2019 Data (moderate hearing loss with ringing due to meningitis, mild intelectual disability due to meningitis)</t>
  </si>
  <si>
    <t>https://ghdx.healthdata.org/record/ihme-data/gbd-2019-disability-weights</t>
  </si>
  <si>
    <t>GBD 2021 Data IPD Pneumonia is severe lower respiratory infections</t>
  </si>
  <si>
    <t>GBD 2021 Data NIPD Pneumonia is moderate lower respiratory infections</t>
  </si>
  <si>
    <t>GBD 2021 Data acute otitis media  95 CI Uncertainty interval</t>
  </si>
  <si>
    <t>DW, meningitis without sequalae</t>
  </si>
  <si>
    <t>DW, meningitis with sequalae</t>
  </si>
  <si>
    <t>DW, IPD pneumonia</t>
  </si>
  <si>
    <t>DW, nIPD pneumonia</t>
  </si>
  <si>
    <t>DW, NPNM</t>
  </si>
  <si>
    <t>DW, AOM</t>
  </si>
  <si>
    <t>Birth cohort</t>
  </si>
  <si>
    <t>Proportion with SCD</t>
  </si>
  <si>
    <t>PCV13 coverage, 3-doses</t>
  </si>
  <si>
    <t>Proportion of AOM seeking treatment</t>
  </si>
  <si>
    <t>Meningitis survival rate, with sequelae</t>
  </si>
  <si>
    <t>Data Source</t>
  </si>
  <si>
    <t>World Development Indicators</t>
  </si>
  <si>
    <t>Last Updated Date</t>
  </si>
  <si>
    <t>Country Name</t>
  </si>
  <si>
    <t>Country Code</t>
  </si>
  <si>
    <t>Indicator Name</t>
  </si>
  <si>
    <t>Indicator Code</t>
  </si>
  <si>
    <t>Aruba</t>
  </si>
  <si>
    <t>ABW</t>
  </si>
  <si>
    <t>Africa Eastern and Southern</t>
  </si>
  <si>
    <t>AFE</t>
  </si>
  <si>
    <t>Afghanistan</t>
  </si>
  <si>
    <t>AFG</t>
  </si>
  <si>
    <t>Africa Western and Central</t>
  </si>
  <si>
    <t>AFW</t>
  </si>
  <si>
    <t>Angola</t>
  </si>
  <si>
    <t>AGO</t>
  </si>
  <si>
    <t>Albania</t>
  </si>
  <si>
    <t>ALB</t>
  </si>
  <si>
    <t>Andorra</t>
  </si>
  <si>
    <t>AND</t>
  </si>
  <si>
    <t>Arab World</t>
  </si>
  <si>
    <t>ARB</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</si>
  <si>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</si>
  <si>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</si>
  <si>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</si>
  <si>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</si>
  <si>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</si>
  <si>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</si>
  <si>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</si>
  <si>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</si>
  <si>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</si>
  <si>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</si>
  <si>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</si>
  <si>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</si>
  <si>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</si>
  <si>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</si>
  <si>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</si>
  <si>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</si>
  <si>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</si>
  <si>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</si>
  <si>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</si>
  <si>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</si>
  <si>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</si>
  <si>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</si>
  <si>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</si>
  <si>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</si>
  <si>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</si>
  <si>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</si>
  <si>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</si>
  <si>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</si>
  <si>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</si>
  <si>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</si>
  <si>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</si>
  <si>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</si>
  <si>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</si>
  <si>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</si>
  <si>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</si>
  <si>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</si>
  <si>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</si>
  <si>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</si>
  <si>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</si>
  <si>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</si>
  <si>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</si>
  <si>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</si>
  <si>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</si>
  <si>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</si>
  <si>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</si>
  <si>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</si>
  <si>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</si>
  <si>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</si>
  <si>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</si>
  <si>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</si>
  <si>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</si>
  <si>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</si>
  <si>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</si>
  <si>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</si>
  <si>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</si>
  <si>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</si>
  <si>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</si>
  <si>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</si>
  <si>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</si>
  <si>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</si>
  <si>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</si>
  <si>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</si>
  <si>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</si>
  <si>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</si>
  <si>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</si>
  <si>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</si>
  <si>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</si>
  <si>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</si>
  <si>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</si>
  <si>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</si>
  <si>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</si>
  <si>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</si>
  <si>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</si>
  <si>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</si>
  <si>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</si>
  <si>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</si>
  <si>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</si>
  <si>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</si>
  <si>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</si>
  <si>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</si>
  <si>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</si>
  <si>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</si>
  <si>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</si>
  <si>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</si>
  <si>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</si>
  <si>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</si>
  <si>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</si>
  <si>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</si>
  <si>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</si>
  <si>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</si>
  <si>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</si>
  <si>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</si>
  <si>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</si>
  <si>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</si>
  <si>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</si>
  <si>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</si>
  <si>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</si>
  <si>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</si>
  <si>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</si>
  <si>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</si>
  <si>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</si>
  <si>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</si>
  <si>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</si>
  <si>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</si>
  <si>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</si>
  <si>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</si>
  <si>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</si>
  <si>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</si>
  <si>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</si>
  <si>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</si>
  <si>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Asia &amp; Pacific</t>
  </si>
  <si>
    <t>EAS</t>
  </si>
  <si>
    <t>Europe &amp; Central Asia (excluding high income)</t>
  </si>
  <si>
    <t>ECA</t>
  </si>
  <si>
    <t>Europe &amp; Central Asia</t>
  </si>
  <si>
    <t>ECS</t>
  </si>
  <si>
    <t>Ecuador</t>
  </si>
  <si>
    <t>ECU</t>
  </si>
  <si>
    <t>Egypt, Arab Rep.</t>
  </si>
  <si>
    <t>EGY</t>
  </si>
  <si>
    <t>Euro area</t>
  </si>
  <si>
    <t>EMU</t>
  </si>
  <si>
    <t>Eritrea</t>
  </si>
  <si>
    <t>ERI</t>
  </si>
  <si>
    <t>Spain</t>
  </si>
  <si>
    <t>ESP</t>
  </si>
  <si>
    <t>Estonia</t>
  </si>
  <si>
    <t>EST</t>
  </si>
  <si>
    <t>Ethiopia</t>
  </si>
  <si>
    <t>ETH</t>
  </si>
  <si>
    <t>European Union</t>
  </si>
  <si>
    <t>EUU</t>
  </si>
  <si>
    <t>Fragile and conflict affected situations</t>
  </si>
  <si>
    <t>FCS</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</si>
  <si>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</si>
  <si>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</si>
  <si>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</si>
  <si>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</si>
  <si>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</si>
  <si>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</si>
  <si>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</si>
  <si>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</si>
  <si>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</si>
  <si>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</si>
  <si>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</si>
  <si>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</si>
  <si>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</si>
  <si>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</si>
  <si>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</si>
  <si>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</si>
  <si>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</si>
  <si>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</si>
  <si>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</si>
  <si>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</si>
  <si>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</si>
  <si>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</si>
  <si>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</si>
  <si>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</si>
  <si>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</si>
  <si>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</si>
  <si>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</si>
  <si>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</si>
  <si>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</si>
  <si>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</si>
  <si>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</si>
  <si>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</si>
  <si>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</si>
  <si>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</si>
  <si>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</si>
  <si>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</si>
  <si>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</si>
  <si>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</si>
  <si>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</si>
  <si>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</si>
  <si>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</si>
  <si>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</si>
  <si>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</si>
  <si>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</si>
  <si>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</si>
  <si>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</si>
  <si>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</si>
  <si>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</si>
  <si>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</si>
  <si>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</si>
  <si>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</si>
  <si>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</si>
  <si>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</si>
  <si>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</si>
  <si>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</si>
  <si>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</si>
  <si>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</si>
  <si>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</si>
  <si>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</si>
  <si>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</si>
  <si>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</si>
  <si>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</si>
  <si>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</si>
  <si>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</si>
  <si>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</si>
  <si>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</si>
  <si>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</si>
  <si>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</si>
  <si>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</si>
  <si>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</si>
  <si>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Not classified</t>
  </si>
  <si>
    <t>INX</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</si>
  <si>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</si>
  <si>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</si>
  <si>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</si>
  <si>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</si>
  <si>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</si>
  <si>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</si>
  <si>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</si>
  <si>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</si>
  <si>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</si>
  <si>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</si>
  <si>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</si>
  <si>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</si>
  <si>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</si>
  <si>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</si>
  <si>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</si>
  <si>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</si>
  <si>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</si>
  <si>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</si>
  <si>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</si>
  <si>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</si>
  <si>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</si>
  <si>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</si>
  <si>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</si>
  <si>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</si>
  <si>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</si>
  <si>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</si>
  <si>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</si>
  <si>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</si>
  <si>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</si>
  <si>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</si>
  <si>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</si>
  <si>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</si>
  <si>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</si>
  <si>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</si>
  <si>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</si>
  <si>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</si>
  <si>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</si>
  <si>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</si>
  <si>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</si>
  <si>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</si>
  <si>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</si>
  <si>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</si>
  <si>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</si>
  <si>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</si>
  <si>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</si>
  <si>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</si>
  <si>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</si>
  <si>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</si>
  <si>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</si>
  <si>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</si>
  <si>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</si>
  <si>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</si>
  <si>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</si>
  <si>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</si>
  <si>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</si>
  <si>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</si>
  <si>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</si>
  <si>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</si>
  <si>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</si>
  <si>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</si>
  <si>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</si>
  <si>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</si>
  <si>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</si>
  <si>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</si>
  <si>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</si>
  <si>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</si>
  <si>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</si>
  <si>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</si>
  <si>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</si>
  <si>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</si>
  <si>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</si>
  <si>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</si>
  <si>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</si>
  <si>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</si>
  <si>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</si>
  <si>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</si>
  <si>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</si>
  <si>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</si>
  <si>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</si>
  <si>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</si>
  <si>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</si>
  <si>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</si>
  <si>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</si>
  <si>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</si>
  <si>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MEA</t>
  </si>
  <si>
    <t>Mexico</t>
  </si>
  <si>
    <t>MEX</t>
  </si>
  <si>
    <t>Marshall Islands</t>
  </si>
  <si>
    <t>MHL</t>
  </si>
  <si>
    <t>Middle income</t>
  </si>
  <si>
    <t>MIC</t>
  </si>
  <si>
    <t>North Macedonia</t>
  </si>
  <si>
    <t>MKD</t>
  </si>
  <si>
    <t>Mali</t>
  </si>
  <si>
    <t>MLI</t>
  </si>
  <si>
    <t>Malta</t>
  </si>
  <si>
    <t>MLT</t>
  </si>
  <si>
    <t>Myanmar</t>
  </si>
  <si>
    <t>MMR</t>
  </si>
  <si>
    <t>MNA</t>
  </si>
  <si>
    <t>Montenegro</t>
  </si>
  <si>
    <t>MNE</t>
  </si>
  <si>
    <t>Mongolia</t>
  </si>
  <si>
    <t>MNG</t>
  </si>
  <si>
    <t>Northern Mariana Islands</t>
  </si>
  <si>
    <t>MNP</t>
  </si>
  <si>
    <t>Mozambique</t>
  </si>
  <si>
    <t>MOZ</t>
  </si>
  <si>
    <t>Mauritania</t>
  </si>
  <si>
    <t>MRT</t>
  </si>
  <si>
    <t>Mauritius</t>
  </si>
  <si>
    <t>MUS</t>
  </si>
  <si>
    <t>Malawi</t>
  </si>
  <si>
    <t>MWI</t>
  </si>
  <si>
    <t>Malaysia</t>
  </si>
  <si>
    <t>MYS</t>
  </si>
  <si>
    <t>North America</t>
  </si>
  <si>
    <t>NAC</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</si>
  <si>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</si>
  <si>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</si>
  <si>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</si>
  <si>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</si>
  <si>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</si>
  <si>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</si>
  <si>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</si>
  <si>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</si>
  <si>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</si>
  <si>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</si>
  <si>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</si>
  <si>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</si>
  <si>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</si>
  <si>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</si>
  <si>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</si>
  <si>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</si>
  <si>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</si>
  <si>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</si>
  <si>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</si>
  <si>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</si>
  <si>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</si>
  <si>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</si>
  <si>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</si>
  <si>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</si>
  <si>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</si>
  <si>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</si>
  <si>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</si>
  <si>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</si>
  <si>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</si>
  <si>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</si>
  <si>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</si>
  <si>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</si>
  <si>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</si>
  <si>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</si>
  <si>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</si>
  <si>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</si>
  <si>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</si>
  <si>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</si>
  <si>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</si>
  <si>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</si>
  <si>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</si>
  <si>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</si>
  <si>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</si>
  <si>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</si>
  <si>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</si>
  <si>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</si>
  <si>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</si>
  <si>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</si>
  <si>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</si>
  <si>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</si>
  <si>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</si>
  <si>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</si>
  <si>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</si>
  <si>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</si>
  <si>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</si>
  <si>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</si>
  <si>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</si>
  <si>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</si>
  <si>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</si>
  <si>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</si>
  <si>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</si>
  <si>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</si>
  <si>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</si>
  <si>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</si>
  <si>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</si>
  <si>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</si>
  <si>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</si>
  <si>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</si>
  <si>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</si>
  <si>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</si>
  <si>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</si>
  <si>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</si>
  <si>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</si>
  <si>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</si>
  <si>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</si>
  <si>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</si>
  <si>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</si>
  <si>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</si>
  <si>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</si>
  <si>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</si>
  <si>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</si>
  <si>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</si>
  <si>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</si>
  <si>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</si>
  <si>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</si>
  <si>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</si>
  <si>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</si>
  <si>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</si>
  <si>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</si>
  <si>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</si>
  <si>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</si>
  <si>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</si>
  <si>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</si>
  <si>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</si>
  <si>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</si>
  <si>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</si>
  <si>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</si>
  <si>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</si>
  <si>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</si>
  <si>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</si>
  <si>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</si>
  <si>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</si>
  <si>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</si>
  <si>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</si>
  <si>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</si>
  <si>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</si>
  <si>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</si>
  <si>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</si>
  <si>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</si>
  <si>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</si>
  <si>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</si>
  <si>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</si>
  <si>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</si>
  <si>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</si>
  <si>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</si>
  <si>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</si>
  <si>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</si>
  <si>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</si>
  <si>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</si>
  <si>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</si>
  <si>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</si>
  <si>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</si>
  <si>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</si>
  <si>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</si>
  <si>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</si>
  <si>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</si>
  <si>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</si>
  <si>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</si>
  <si>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</si>
  <si>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</si>
  <si>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</si>
  <si>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</si>
  <si>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TMN</t>
  </si>
  <si>
    <t>Tonga</t>
  </si>
  <si>
    <t>TON</t>
  </si>
  <si>
    <t>South Asia (IDA &amp; IBRD)</t>
  </si>
  <si>
    <t>TSA</t>
  </si>
  <si>
    <t>Sub-Saharan Africa (IDA &amp; IBRD countries)</t>
  </si>
  <si>
    <t>TSS</t>
  </si>
  <si>
    <t>Trinidad and Tobago</t>
  </si>
  <si>
    <t>TTO</t>
  </si>
  <si>
    <t>Tunisia</t>
  </si>
  <si>
    <t>TUN</t>
  </si>
  <si>
    <t>Turkiye</t>
  </si>
  <si>
    <t>TUR</t>
  </si>
  <si>
    <t>Tuvalu</t>
  </si>
  <si>
    <t>TUV</t>
  </si>
  <si>
    <t>Tanzania</t>
  </si>
  <si>
    <t>TZA</t>
  </si>
  <si>
    <t>Uganda</t>
  </si>
  <si>
    <t>UGA</t>
  </si>
  <si>
    <t>Ukraine</t>
  </si>
  <si>
    <t>UKR</t>
  </si>
  <si>
    <t>Upper middle income</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</si>
  <si>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</si>
  <si>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</si>
  <si>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</si>
  <si>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</si>
  <si>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</si>
  <si>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</si>
  <si>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</si>
  <si>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</si>
  <si>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</si>
  <si>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</si>
  <si>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</si>
  <si>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</si>
  <si>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</si>
  <si>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</si>
  <si>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</si>
  <si>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 Nam</t>
  </si>
  <si>
    <t>VNM</t>
  </si>
  <si>
    <t>Vanuatu</t>
  </si>
  <si>
    <t>VUT</t>
  </si>
  <si>
    <t>World</t>
  </si>
  <si>
    <t>WLD</t>
  </si>
  <si>
    <t>Samoa</t>
  </si>
  <si>
    <t>WSM</t>
  </si>
  <si>
    <t>Kosovo</t>
  </si>
  <si>
    <t>XKX</t>
  </si>
  <si>
    <t>Yemen, Rep.</t>
  </si>
  <si>
    <t>YEM</t>
  </si>
  <si>
    <t>South Africa</t>
  </si>
  <si>
    <t>ZAF</t>
  </si>
  <si>
    <t>Zambia</t>
  </si>
  <si>
    <t>ZMB</t>
  </si>
  <si>
    <t>Zimbabwe</t>
  </si>
  <si>
    <t>ZWE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</si>
  <si>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</si>
  <si>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</si>
  <si>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</si>
  <si>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</si>
  <si>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</si>
  <si>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</si>
  <si>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</si>
  <si>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</si>
  <si>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</si>
  <si>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</si>
  <si>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</si>
  <si>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</si>
  <si>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</si>
  <si>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</si>
  <si>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</si>
  <si>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</si>
  <si>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</si>
  <si>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</si>
  <si>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</si>
  <si>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</si>
  <si>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</si>
  <si>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</si>
  <si>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</si>
  <si>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</si>
  <si>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</si>
  <si>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</si>
  <si>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</si>
  <si>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</si>
  <si>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</si>
  <si>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</si>
  <si>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</si>
  <si>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</si>
  <si>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</si>
  <si>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</si>
  <si>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</si>
  <si>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</si>
  <si>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</si>
  <si>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</si>
  <si>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</si>
  <si>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</si>
  <si>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</si>
  <si>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</si>
  <si>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</si>
  <si>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</si>
  <si>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</si>
  <si>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</si>
  <si>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</si>
  <si>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</si>
  <si>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</si>
  <si>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</si>
  <si>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</si>
  <si>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</si>
  <si>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</si>
  <si>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</si>
  <si>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</si>
  <si>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</si>
  <si>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</si>
  <si>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</si>
  <si>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</si>
  <si>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</si>
  <si>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</si>
  <si>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</si>
  <si>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</si>
  <si>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</si>
  <si>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</si>
  <si>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Consumer price index (2010 = 100)</t>
  </si>
  <si>
    <t>FP.CPI.TOTL</t>
  </si>
  <si>
    <t>GDP per capita (current US$)</t>
  </si>
  <si>
    <t>NY.GDP.PCAP.CD</t>
  </si>
  <si>
    <t>Meningitis case fatality rate</t>
  </si>
  <si>
    <t>IPD pneumonia case fatality rate</t>
  </si>
  <si>
    <t>prop_freight_cost_ppsv23</t>
  </si>
  <si>
    <t>prop_amc_pay_ppsv23</t>
  </si>
  <si>
    <t>c_cold_chain_ppsv23</t>
  </si>
  <si>
    <t>c_safety_box_ppsv23</t>
  </si>
  <si>
    <t>c_syringe_ppsv23</t>
  </si>
  <si>
    <t>c_nurses_fees_ppsv23</t>
  </si>
  <si>
    <t>prop_wastage_ppsv23</t>
  </si>
  <si>
    <t>https://www.nhlbi.nih.gov/health/pneumonia/recovery#:~:text=It%20may%20take%20time%20to,tired%20for%20about%20a%20month.</t>
  </si>
  <si>
    <t>https://www.aafp.org/pubs/afp/issues/2007/1201/p1650.html#:~:text=Treatment%20goals%20in%20acute%20otitis,resolution%20and%20reduction%20of%20recurrence.&amp;text=Most%20children%20with%20acute%20otitis%20media%20(70%20to%2090%20percent,prescribed%20initially%20for%20all%20children.</t>
  </si>
  <si>
    <t>Buffer stock</t>
  </si>
  <si>
    <t>WHO Guidelines</t>
  </si>
  <si>
    <t>prop_buffer_stock_ppsv23</t>
  </si>
  <si>
    <t>Lana Childs, Issa Ouedraogo, Robert Lamoussa Zoma, T Félix Tarbangdo, Guetwendé Sawadogo, H Flavien Aké, Soumeya Ouangraoua, Soufiane Sanou, Theresa Tran, Srinivasan Velusamy, Tolulope Adebanjo, Chris A Van Beneden, Lesley McGee, Miwako Kobayashi, Pneumococcal Carriage in Burkina Faso After 13-Valent Pneumococcal Conjugate Vaccine Introduction and Before a Schedule Change, Open Forum Infectious Diseases, Volume 11, Issue 6, June 2024, ofae303, https://doi.org/10.1093/ofid/ofae303; GAVI (2023). Burkina Faso. https://www.gavi.org/programmes-impact/country-hub/africa/burkina-faso. Accessed Apr 29, 2025</t>
  </si>
  <si>
    <t>r_discount</t>
  </si>
  <si>
    <t>https://stm.bookpi.org/RTCMS-V10/article/view/710</t>
  </si>
  <si>
    <t>GBD 2021 Data NPNM is severe lower respiratory infections</t>
  </si>
  <si>
    <t>https://data.who.int/indicators/i/A21CFC2/90E2E48</t>
  </si>
  <si>
    <t>Life expectancy at birth</t>
  </si>
  <si>
    <t>PPP conversion factor, GDP (LCU per international $)</t>
  </si>
  <si>
    <t>PA.NUS.PPP</t>
  </si>
  <si>
    <t>I</t>
  </si>
  <si>
    <t>Annual discount rate</t>
  </si>
  <si>
    <t>Haacker M, Hallett TB, Atun R. On discount rates for economic evaluations in global health. Health Policy and Planning. 2019;35(1):107-114. doi:10.1093/heapol/czz127</t>
  </si>
  <si>
    <t>AOM outpatient care costs</t>
  </si>
  <si>
    <t>prop_buffer_stock</t>
  </si>
  <si>
    <t>Meningitis, recovered with sequelae</t>
  </si>
  <si>
    <t>Long-term sequalae</t>
  </si>
  <si>
    <t>Cohort characteristics</t>
  </si>
  <si>
    <t>Vaccine uptake and efficacy</t>
  </si>
  <si>
    <t>Infection risk</t>
  </si>
  <si>
    <t>Hospitalizations and outpatient care</t>
  </si>
  <si>
    <t>Mortality</t>
  </si>
  <si>
    <t>Vaccine and vaccination-related costs</t>
  </si>
  <si>
    <t>PCV13 vaccine</t>
  </si>
  <si>
    <t>PPSV23 vaccine</t>
  </si>
  <si>
    <t>Vaccine cost, per dose</t>
  </si>
  <si>
    <t>Medical care costs</t>
  </si>
  <si>
    <t>Hospitalization LOS and sick days</t>
  </si>
  <si>
    <t>Inpatient stay and outpatient visit costs</t>
  </si>
  <si>
    <t>Disability weights</t>
  </si>
  <si>
    <t>Order</t>
  </si>
  <si>
    <t>Vaccine cost (tail price), per dose</t>
  </si>
  <si>
    <t>Country co-payment, per subsidized dose</t>
  </si>
  <si>
    <t>https://www.gavi.org/programmes-impact/programmatic-policies/co-financing-policy; https://documents1.worldbank.org/curated/en/505471468333856058/pdf/480610BR0R200910disclosed0417120091.pdf</t>
  </si>
  <si>
    <t>Fraction of doses eligible for AMC subsidy</t>
  </si>
  <si>
    <t>c_vaccine</t>
  </si>
  <si>
    <t>c_amc_vaccine_ppsv23</t>
  </si>
  <si>
    <t>AMC vaccine cost (tail price), per dose</t>
  </si>
  <si>
    <t>c_amc_vaccine</t>
  </si>
  <si>
    <t>c_amc_vaccine_copay_ppsv23</t>
  </si>
  <si>
    <t>c_amc_vaccine_copay</t>
  </si>
  <si>
    <t>vsly_infant_multiplier</t>
  </si>
  <si>
    <t>https://www.cpsc.gov/s3fs-public/VSL_Children_Report_FINAL_20180103.pdf</t>
  </si>
  <si>
    <t>PERT</t>
  </si>
  <si>
    <t>Industrial Economics, Incorporated (IEc), 2018</t>
  </si>
  <si>
    <t>VSLY multiplier for infants</t>
  </si>
  <si>
    <t>base_gdp_per_capita</t>
  </si>
  <si>
    <t>GDP per capita annual income in PPP dollar in 2017</t>
  </si>
  <si>
    <t>adult_vsly_wtp_small</t>
  </si>
  <si>
    <t>adult_vsly_wtp_large</t>
  </si>
  <si>
    <t>Adult VSLY, WTP with large price range</t>
  </si>
  <si>
    <t>Adult VSLY, WTP with small price range</t>
  </si>
  <si>
    <t>sample_vsly_wtp_small</t>
  </si>
  <si>
    <t>sample_vsly_wtp_large</t>
  </si>
  <si>
    <t>Sample size, small price range group</t>
  </si>
  <si>
    <t>Sample size, large price range group</t>
  </si>
  <si>
    <t>Trautmann et al., 2021</t>
  </si>
  <si>
    <t>https://pophealthmetrics.biomedcentral.com/articles/10.1186/s12963-021-00275-y</t>
  </si>
  <si>
    <t>World Bank Group, 2025</t>
  </si>
  <si>
    <t>https://www.worldbank.org/en/country/burkinafaso/overview</t>
  </si>
  <si>
    <t>gdp_growth_rate</t>
  </si>
  <si>
    <t>https://www.worldeconomics.com/Informal-Economy/Burkina%20Faso.aspx</t>
  </si>
  <si>
    <t>https://www.sciencedirect.com/science/article/pii/S0161893820301058</t>
  </si>
  <si>
    <t>Labor force participation rate, total (% of total population ages 15+) (national estimate)</t>
  </si>
  <si>
    <t>SL.TLF.CACT.NE.ZS</t>
  </si>
  <si>
    <t>lfpr</t>
  </si>
  <si>
    <t>Labor income as % of GDP</t>
  </si>
  <si>
    <t>https://labourrightsindex.org/lri-2022-documents/burkina-faso.pdf</t>
  </si>
  <si>
    <t>labor_income_gdp_share</t>
  </si>
  <si>
    <t>Labor force participation rate (2024), including informal sector</t>
  </si>
  <si>
    <t xml:space="preserve">https://www.sciotoanalysis.com/news/2023/5/25/the-value-of-a-statistical-life-for-children  </t>
  </si>
  <si>
    <t>Severe NMNP case fatality rate</t>
  </si>
  <si>
    <t>Severe NMNP cases</t>
  </si>
  <si>
    <t>Non-severe NMNP cases</t>
  </si>
  <si>
    <t>n_severe_nmnp</t>
  </si>
  <si>
    <t>n_nonsevere_nmnp</t>
  </si>
  <si>
    <t>Non-severe NMNP case fatality rate</t>
  </si>
  <si>
    <t>https://pmc.ncbi.nlm.nih.gov/articles/PMC10790256/pdf/12879_2023_Article_8611.pdf</t>
  </si>
  <si>
    <t>cfr_severe_nmnp</t>
  </si>
  <si>
    <t>cfr_nonsevere_nmnp</t>
  </si>
  <si>
    <t>deaths_nmnp</t>
  </si>
  <si>
    <t>NMNP death cases</t>
  </si>
  <si>
    <t>age_legal_work_start</t>
  </si>
  <si>
    <t xml:space="preserve">Minimum legal working age </t>
  </si>
  <si>
    <t>age_retirement</t>
  </si>
  <si>
    <t>Retirement age</t>
  </si>
  <si>
    <t>prop_leisure_time</t>
  </si>
  <si>
    <t>Fraction of labor market earnings representing the value of leisure time</t>
  </si>
  <si>
    <t>https://www.gavi.org/preventing-illness-its-costs-the-impact-of#:~:text=to%20prevent%20it.-,Researchers%20at%20the%20Medical%20Research%20Center%20(MRC)%20in%20The%20Gambia,According%20to%20Dr.</t>
  </si>
  <si>
    <t>Direct non-medical costs</t>
  </si>
  <si>
    <t>https://pdf.sciencedirectassets.com/271205/1-s2.0-S0264410X21X0031X/1-s2.0-S0264410X21007933/main.pdf?X-Amz-Security-Token=IQoJb3JpZ2luX2VjEND%2F%2F%2F%2F%2F%2F%2F%2F%2F%2FwEaCXVzLWVhc3QtMSJHMEUCIQCa9O1rASCVz6zI2LfvpS1qDnzy6pa3a2exNrPtyrLMXQIgSr%2FPlujXZbWzEJfoOFhFWbdAZd%2BCu6X%2FsnJZPOG6vOgqvAUIyf%2F%2F%2F%2F%2F%2F%2F%2F%2F%2FARAFGgwwNTkwMDM1NDY4NjUiDNEj450v6BZQMOwrzyqQBWtCskFwQ9zMAwsKGHcUhQyTvbqdvIcohWYSxE44m7rec61XaZHCfWMTVJPNMSNBFhjaAYIzgZ6786432wRmmZnhB%2BMGjKVvS2OR8NK3Sb34pO%2BaadCZdkQzV9MNaQDpbTVtVBdbHP3r4le7C%2BCBj2z3KF8mbiQ8n4dFe6DbVdcu%2By5aTMDYeUkX4xV3ZpJ3XZuG0z%2FUhBquAgLHFraztFHgpX87u3my3u54eojl99PZ3feQi1%2Be3H1IVhrqH1VnirGdc2BEHQfHQJA3RpBvoPRD%2BM3j5YnC6Z8hJZXD75RXHi1FveDCUlfvy2RCVqf440HuWlXuxoznL5PtYQ4CIYxiump5HL0%2F41B%2B%2FHH8eJTeUO%2F9UZccYIXBnTb56HYTeAUClL0Bt0bKtXEFUUV7M2oHUpIhHF%2Bvebzi1U9nvAtBz6zQapnkfoKB8SIk4L%2BjDXInqWIN3ReE%2BggfG80XmfWlwxcAprROgVESa7hVSzq6m8ZYZp1upnkxczEQfjiAZRiZw28ckMQPl1s6wbuMda%2B7OkC%2F4fpf4uNW%2FCDT%2FPUMmXTIfjNbaMl8HSNik%2BwjUJg2VtULGNA6OL5K0Ml46GlZWkFfLomX5WecCm%2Fv4uX8OirGtMDRY9SZGGUhgO5qiwrrd9r5KPt3rVsIdWEUtPpIRC0bHQnn6%2BMzxGMgoXGFN%2B7xl7HZElCzx7%2FKn1GOBTtfMExEuOtAKEAlFuW1le63AIpMvQAMGivN3nyp80JCdqSq4oPCLdvB%2Fy6GptDB9SDkQorXNWCOdLXJqCBr1W1OAkp3nREqdc7q4sLnBMcuaOxsnmH%2FJiUll5D3mZmr7Lzf%2Ft2IANguH3AwpbCrzWYf6Soj0%2BvcpJP7q2BKvr7PMK68jMMGOrEBK3kx9tPCz%2BuLJm7PjjIgDPmyud%2BTqkhFahFlXWkAOwftIJajK5NbI4ThoF3npzr2F9L9RUBCkmXq4ibCIZhHX0j51bqS1mQPgxoY02%2BQf2bsNZOXxGLgxMlcgOogQ0EQSwkPxLwBhtYHaXFjfVzmIBM%2BAwnuEueaHLZfBUgeUOYWO5QVVf4XRNC8nh8lp4Egr64EKpDUFCQNoPCafOdE4IUMf%2Bacjg6FQ4oPd%2FB3jl4R&amp;X-Amz-Algorithm=AWS4-HMAC-SHA256&amp;X-Amz-Date=20250701T001922Z&amp;X-Amz-SignedHeaders=host&amp;X-Amz-Expires=300&amp;X-Amz-Credential=ASIAQ3PHCVTY4V57AKVA%2F20250701%2Fus-east-1%2Fs3%2Faws4_request&amp;X-Amz-Signature=cfb5e1bb15f1e3a6713c3620b768b07bcfc9bc3a101ffc0b28ecd913716d347d&amp;hash=2f8bf94900e20842441fb2fe9bbd14c94d7908c6a1d291b40b39d7690f136458&amp;host=68042c943591013ac2b2430a89b270f6af2c76d8dfd086a07176afe7c76c2c61&amp;pii=S0264410X21007933&amp;tid=spdf-8228ff32-7bfb-416d-a1af-7f526c23c40a&amp;sid=d2fdc557634c9548ee884e326e8699d9445dgxrqa&amp;type=client&amp;tsoh=d3d3LnNjaWVuY2VkaXJlY3QuY29t&amp;rh=d3d3LnNjaWVuY2VkaXJlY3QuY29t&amp;ua=0f155b5b5755020550&amp;rr=9581bb3e5eb54caf&amp;cc=us</t>
  </si>
  <si>
    <t>Direct non-medical costs, per meningitis case</t>
  </si>
  <si>
    <t>c_caregiver_meningitis</t>
  </si>
  <si>
    <t>Indirect costs</t>
  </si>
  <si>
    <t>Productivity loss due to meningitis sequelae</t>
  </si>
  <si>
    <t>prop_prod_loss_seq</t>
  </si>
  <si>
    <t>Direct medical costs, home care, pneumococcal pneumonia</t>
  </si>
  <si>
    <t>c_direct_nonmed_homecare_pneum</t>
  </si>
  <si>
    <t>Direct non-medical costs, home care, pneumococcal pneumonia</t>
  </si>
  <si>
    <t>c_direct_nonmed_meningitis</t>
  </si>
  <si>
    <t>Kobayashi et al, 2021</t>
  </si>
  <si>
    <t>c_direct_nonmed_inpatient_pneum</t>
  </si>
  <si>
    <t>Direct non-medical costs, inpatient care, per pneumonia case</t>
  </si>
  <si>
    <t>c_direct_homecare_nipd_pneum</t>
  </si>
  <si>
    <t>Assumption</t>
  </si>
  <si>
    <t>p_uptake_ppsv23</t>
  </si>
  <si>
    <t>PPSV23 coverage</t>
  </si>
  <si>
    <t>c_caregiver_nipd_pneum</t>
  </si>
  <si>
    <t>c_caregiver_ipd_pneum</t>
  </si>
  <si>
    <t>Caregiving costs per NIPD pneumonia case</t>
  </si>
  <si>
    <t>Caregiving costs, per IPD pneumonia case</t>
  </si>
  <si>
    <t>c_caregiver_meningitis_noseq</t>
  </si>
  <si>
    <t>Irurzun-Lopez, 2016</t>
  </si>
  <si>
    <t>Cost of pneumococcal disease in the districts of Dafra, Do et Hounde of Hauts-Bassins, Burkina Faso</t>
  </si>
  <si>
    <t>Caregiving costs, per meningitis case, no sequelae</t>
  </si>
  <si>
    <t>Caregiving costs, per meningitis case, sequelae</t>
  </si>
  <si>
    <t>https://genderdata.worldbank.org/en/indicator/sl-tlf-acti-zs?view=trend&amp;geos=BFA; https://www.insd.bf/fr/node/2177</t>
  </si>
  <si>
    <t>https://link.springer.com/article/10.1007/s40273-025-01477-0</t>
  </si>
  <si>
    <t>Shah, H.A., Jutlla, G., Herrera-Restrepo, O. et al. Market and Non-Market Productivity Losses Associated with Invasive Meningococcal Disease in the USA. PharmacoEconomics 43, 651–664 (2025); . Shepard CW, Ortega-Sanchez IR, Scott RD 2nd, Rosenstein
NE. Cost-effectiveness of conjugate meningococcal vaccination
strategies in the United States. Pediatrics. 2005;115(5):1220–32.
https://doi.org/10.1542/peds.2004-2514. https://doi.org/10.1007/s40273-025-01477-0</t>
  </si>
  <si>
    <t>Art. 152. L’âge minimum d’accès à tout type d’emploi ou de travail ne doit pas être inférieur à seize
ans.</t>
  </si>
  <si>
    <t>https://www.fonction-publique.gov.bf/fileadmin/user_upload/storage/22-08-2021-C7-Loi_28-2008AN_du_13_mai_2008_portant_code_du_travail_compressed.pdf</t>
  </si>
  <si>
    <t>observation_date</t>
  </si>
  <si>
    <t>MKTGDPBFA646NWDB</t>
  </si>
  <si>
    <t>1131224878.188650</t>
  </si>
  <si>
    <t>1475583644.936140</t>
  </si>
  <si>
    <t>1748480620.523970</t>
  </si>
  <si>
    <t>1928719888.206880</t>
  </si>
  <si>
    <t>1775842333.570420</t>
  </si>
  <si>
    <t>1754450096.237210</t>
  </si>
  <si>
    <t>1600278605.254650</t>
  </si>
  <si>
    <t>1459880132.141070</t>
  </si>
  <si>
    <t>1552493196.284240</t>
  </si>
  <si>
    <t>2036303357.681130</t>
  </si>
  <si>
    <t>2369834949.732340</t>
  </si>
  <si>
    <t>2616040478.993090</t>
  </si>
  <si>
    <t>2615587733.973030</t>
  </si>
  <si>
    <t>3101300778.564140</t>
  </si>
  <si>
    <t>3135045584.083870</t>
  </si>
  <si>
    <t>3356692505.182660</t>
  </si>
  <si>
    <t>3199536465.233280</t>
  </si>
  <si>
    <t>1895290637.095040</t>
  </si>
  <si>
    <t>2379517975.280560</t>
  </si>
  <si>
    <t>2586550595.410130</t>
  </si>
  <si>
    <t>2447669101.951780</t>
  </si>
  <si>
    <t>2804902367.146870</t>
  </si>
  <si>
    <t>3389566712.660370</t>
  </si>
  <si>
    <t>2968370087.597590</t>
  </si>
  <si>
    <t>3190371080.947680</t>
  </si>
  <si>
    <t>3622350062.960530</t>
  </si>
  <si>
    <t>4740768142.674940</t>
  </si>
  <si>
    <t>5451688537.609590</t>
  </si>
  <si>
    <t>6146353173.349290</t>
  </si>
  <si>
    <t>6547419820.381130</t>
  </si>
  <si>
    <t>7625722836.768470</t>
  </si>
  <si>
    <t>9451435490.114670</t>
  </si>
  <si>
    <t>9450696873.343260</t>
  </si>
  <si>
    <t>10109619740.699400</t>
  </si>
  <si>
    <t>12080295977.563200</t>
  </si>
  <si>
    <t>12561015156.568300</t>
  </si>
  <si>
    <t>13444300485.841200</t>
  </si>
  <si>
    <t>13943016076.743601</t>
  </si>
  <si>
    <t>11832159315.629801</t>
  </si>
  <si>
    <t>12833363045.336700</t>
  </si>
  <si>
    <t>14106955615.344200</t>
  </si>
  <si>
    <t>15890066221.288200</t>
  </si>
  <si>
    <t>16032813503.370701</t>
  </si>
  <si>
    <t>17725010532.526798</t>
  </si>
  <si>
    <t>19697516284.378700</t>
  </si>
  <si>
    <t>18820218690.594799</t>
  </si>
  <si>
    <t>20324617844.526501</t>
  </si>
  <si>
    <t>23250214909.539101</t>
  </si>
  <si>
    <t>Series Name</t>
  </si>
  <si>
    <t>Series Code</t>
  </si>
  <si>
    <t>2000 [YR2000]</t>
  </si>
  <si>
    <t>2001 [YR2001]</t>
  </si>
  <si>
    <t>2002 [YR2002]</t>
  </si>
  <si>
    <t>2003 [YR2003]</t>
  </si>
  <si>
    <t>2007 [YR2007]</t>
  </si>
  <si>
    <t>2008 [YR2008]</t>
  </si>
  <si>
    <t>2009 [YR2009]</t>
  </si>
  <si>
    <t>2010 [YR2010]</t>
  </si>
  <si>
    <t>2011 [YR2011]</t>
  </si>
  <si>
    <t>2012 [YR2012]</t>
  </si>
  <si>
    <t>2013 [YR2013]</t>
  </si>
  <si>
    <t>2014 [YR2014]</t>
  </si>
  <si>
    <t>2015 [YR2015]</t>
  </si>
  <si>
    <t>2016 [YR2016]</t>
  </si>
  <si>
    <t>2017 [YR2017]</t>
  </si>
  <si>
    <t>2018 [YR2018]</t>
  </si>
  <si>
    <t>2019 [YR2019]</t>
  </si>
  <si>
    <t>2020 [YR2020]</t>
  </si>
  <si>
    <t>2021 [YR2021]</t>
  </si>
  <si>
    <t>2022 [YR2022]</t>
  </si>
  <si>
    <t>Birth rate, crude (per 1,000 people)</t>
  </si>
  <si>
    <t>SP.DYN.CBRT.IN</t>
  </si>
  <si>
    <t>Death rate, crude (per 1,000 people)</t>
  </si>
  <si>
    <t>SP.DYN.CDRT.IN</t>
  </si>
  <si>
    <t>Population, total</t>
  </si>
  <si>
    <t>SP.POP.TOTL</t>
  </si>
  <si>
    <t>Population, male (% of total population)</t>
  </si>
  <si>
    <t>SP.POP.TOTL.MA.ZS</t>
  </si>
  <si>
    <t>Population, female (% of total population)</t>
  </si>
  <si>
    <t>SP.POP.TOTL.FE.ZS</t>
  </si>
  <si>
    <t>Population, female</t>
  </si>
  <si>
    <t>SP.POP.TOTL.FE.IN</t>
  </si>
  <si>
    <t>Population, male</t>
  </si>
  <si>
    <t>SP.POP.TOTL.MA.IN</t>
  </si>
  <si>
    <t>Community health workers (per 1,000 people)</t>
  </si>
  <si>
    <t>SH.MED.CMHW.P3</t>
  </si>
  <si>
    <t>..</t>
  </si>
  <si>
    <t>Current health expenditure (% of GDP)</t>
  </si>
  <si>
    <t>SH.XPD.CHEX.GD.ZS</t>
  </si>
  <si>
    <t>Current health expenditure per capita (current US$)</t>
  </si>
  <si>
    <t>SH.XPD.CHEX.PC.CD</t>
  </si>
  <si>
    <t>Domestic general government health expenditure (% of GDP)</t>
  </si>
  <si>
    <t>SH.XPD.GHED.GD.ZS</t>
  </si>
  <si>
    <t>Domestic general government health expenditure per capita (current US$)</t>
  </si>
  <si>
    <t>SH.XPD.GHED.PC.CD</t>
  </si>
  <si>
    <t>Domestic general government health expenditure (% of current health expenditure)</t>
  </si>
  <si>
    <t>SH.XPD.GHED.CH.ZS</t>
  </si>
  <si>
    <t>Domestic private health expenditure per capita (current US$)</t>
  </si>
  <si>
    <t>SH.XPD.PVTD.PC.CD</t>
  </si>
  <si>
    <t>Domestic private health expenditure (% of current health expenditure)</t>
  </si>
  <si>
    <t>SH.XPD.PVTD.CH.ZS</t>
  </si>
  <si>
    <t>External health expenditure per capita (current US$)</t>
  </si>
  <si>
    <t>SH.XPD.EHEX.PC.CD</t>
  </si>
  <si>
    <t>External health expenditure (% of current health expenditure)</t>
  </si>
  <si>
    <t>SH.XPD.EHEX.CH.ZS</t>
  </si>
  <si>
    <t>Hospital beds (per 1,000 people)</t>
  </si>
  <si>
    <t>SH.MED.BEDS.ZS</t>
  </si>
  <si>
    <t>Number of surgical procedures (per 100,000 population)</t>
  </si>
  <si>
    <t>SH.SGR.PROC.P5</t>
  </si>
  <si>
    <t>Nurses and midwives (per 1,000 people)</t>
  </si>
  <si>
    <t>SH.MED.NUMW.P3</t>
  </si>
  <si>
    <t>Out-of-pocket expenditure per capita (current US$)</t>
  </si>
  <si>
    <t>SH.XPD.OOPC.PC.CD</t>
  </si>
  <si>
    <t>Out-of-pocket expenditure (% of current health expenditure)</t>
  </si>
  <si>
    <t>SH.XPD.OOPC.CH.ZS</t>
  </si>
  <si>
    <t>Physicians (per 1,000 people)</t>
  </si>
  <si>
    <t>SH.MED.PHYS.ZS</t>
  </si>
  <si>
    <t>UHC service coverage index</t>
  </si>
  <si>
    <t>SH.UHC.SRVS.CV.XD</t>
  </si>
  <si>
    <t>Specialist surgical workforce (per 100,000 population)</t>
  </si>
  <si>
    <t>SH.MED.SAOP.P5</t>
  </si>
  <si>
    <t>Middle East, North Africa, Afghanistan &amp; Pakistan</t>
  </si>
  <si>
    <t>Data from database: World Development Indicators</t>
  </si>
  <si>
    <t>Last Updated: 10/07/2025</t>
  </si>
  <si>
    <t>Expected GDP growth rate, 2024-2025</t>
  </si>
  <si>
    <t>2025</t>
  </si>
  <si>
    <t>Middle East, North Africa, Afghanistan &amp; Pakistan (excluding high income)</t>
  </si>
  <si>
    <t>Puerto Rico (US)</t>
  </si>
  <si>
    <t>Somalia, Fed. Rep.</t>
  </si>
  <si>
    <t>Middle East, North Africa, Afghanistan &amp; Pakistan (IDA &amp; IBRD)</t>
  </si>
  <si>
    <t>NY.GDP.MKTP.CD</t>
  </si>
  <si>
    <t>GDP (current US$)</t>
  </si>
  <si>
    <t>Intentional homicides (per 100,000 people)</t>
  </si>
  <si>
    <t>VC.IHR.PSRC.P5</t>
  </si>
  <si>
    <t>Internally displaced persons, new displacement associated with conflict and violence (number of cases)</t>
  </si>
  <si>
    <t>VC.IDP.NWCV</t>
  </si>
  <si>
    <t>Voice and Accountability: Percentile Rank, Lower Bound of 90% Confidence Interval</t>
  </si>
  <si>
    <t>VA.PER.RNK.LOWER</t>
  </si>
  <si>
    <t>Travel services (% of commercial service exports)</t>
  </si>
  <si>
    <t>TX.VAL.TRVL.ZS.WT</t>
  </si>
  <si>
    <t>Commercial service exports (current US$)</t>
  </si>
  <si>
    <t>TX.VAL.SERV.CD.WT</t>
  </si>
  <si>
    <t>Merchandise exports by the reporting economy (current US$)</t>
  </si>
  <si>
    <t>TX.VAL.MRCH.WL.CD</t>
  </si>
  <si>
    <t>Merchandise exports to low- and middle-income economies in Middle East &amp; North Africa (% of total merchandise exports)</t>
  </si>
  <si>
    <t>TX.VAL.MRCH.R4.ZS</t>
  </si>
  <si>
    <t>Merchandise exports to low- and middle-income economies outside region (% of total merchandise exports)</t>
  </si>
  <si>
    <t>TX.VAL.MRCH.OR.ZS</t>
  </si>
  <si>
    <t>Ores and metals exports (% of merchandise exports)</t>
  </si>
  <si>
    <t>TX.VAL.MMTL.ZS.UN</t>
  </si>
  <si>
    <t>Fuel exports (% of merchandise exports)</t>
  </si>
  <si>
    <t>TX.VAL.FUEL.ZS.UN</t>
  </si>
  <si>
    <t>Export volume index (2015 = 100)</t>
  </si>
  <si>
    <t>TX.QTY.MRCH.XD.WD</t>
  </si>
  <si>
    <t>Transport services (% of commercial service imports)</t>
  </si>
  <si>
    <t>TM.VAL.TRAN.ZS.WT</t>
  </si>
  <si>
    <t>Merchandise imports from low- and middle-income economies within region (% of total merchandise imports)</t>
  </si>
  <si>
    <t>TM.VAL.MRCH.WR.ZS</t>
  </si>
  <si>
    <t>Merchandise imports from low- and middle-income economies in South Asia (% of total merchandise imports)</t>
  </si>
  <si>
    <t>TM.VAL.MRCH.R5.ZS</t>
  </si>
  <si>
    <t>Merchandise imports from low- and middle-income economies in East Asia &amp; Pacific (% of total merchandise imports)</t>
  </si>
  <si>
    <t>TM.VAL.MRCH.R1.ZS</t>
  </si>
  <si>
    <t>Merchandise imports from economies in the Arab World (% of total merchandise imports)</t>
  </si>
  <si>
    <t>TM.VAL.MRCH.AL.ZS</t>
  </si>
  <si>
    <t>ICT goods imports (% total goods imports)</t>
  </si>
  <si>
    <t>TM.VAL.ICTG.ZS.UN</t>
  </si>
  <si>
    <t>Import unit value index (2015 = 100)</t>
  </si>
  <si>
    <t>TM.UVI.MRCH.XD.WD</t>
  </si>
  <si>
    <t>Tariff rate, applied, simple mean, primary products (%)</t>
  </si>
  <si>
    <t>TM.TAX.TCOM.SM.AR.ZS</t>
  </si>
  <si>
    <t>Tariff rate, applied, weighted mean, all products (%)</t>
  </si>
  <si>
    <t>TM.TAX.MRCH.WM.AR.ZS</t>
  </si>
  <si>
    <t>Binding coverage, all products (%)</t>
  </si>
  <si>
    <t>TM.TAX.MRCH.BC.ZS</t>
  </si>
  <si>
    <t>Tariff rate, applied, simple mean, manufactured products (%)</t>
  </si>
  <si>
    <t>TM.TAX.MANF.SM.AR.ZS</t>
  </si>
  <si>
    <t>Merchandise trade (% of GDP)</t>
  </si>
  <si>
    <t>TG.VAL.TOTL.GD.ZS</t>
  </si>
  <si>
    <t>International tourism, receipts for travel items (current US$)</t>
  </si>
  <si>
    <t>ST.INT.TVLR.CD</t>
  </si>
  <si>
    <t>International tourism, receipts (current US$)</t>
  </si>
  <si>
    <t>ST.INT.RCPT.CD</t>
  </si>
  <si>
    <t>Urban population (% of total population)</t>
  </si>
  <si>
    <t>SP.URB.TOTL.IN.ZS</t>
  </si>
  <si>
    <t>Rural population growth (annual %)</t>
  </si>
  <si>
    <t>SP.RUR.TOTL.ZG</t>
  </si>
  <si>
    <t>Completeness of birth registration, urban (%)</t>
  </si>
  <si>
    <t>SP.REG.BRTH.UR.ZS</t>
  </si>
  <si>
    <t>Age dependency ratio, young (% of working-age population)</t>
  </si>
  <si>
    <t>SP.POP.DPND.YG</t>
  </si>
  <si>
    <t>Population ages 80 and above, male (% of male population)</t>
  </si>
  <si>
    <t>SP.POP.80UP.MA.5Y</t>
  </si>
  <si>
    <t>Population ages 70-74, male (% of male population)</t>
  </si>
  <si>
    <t>SP.POP.7074.MA.5Y</t>
  </si>
  <si>
    <t>Population ages 65 and above, male (% of male population)</t>
  </si>
  <si>
    <t>SP.POP.65UP.MA.ZS</t>
  </si>
  <si>
    <t>Population ages 65-69, male (% of male population)</t>
  </si>
  <si>
    <t>SP.POP.6569.MA.5Y</t>
  </si>
  <si>
    <t>Population ages 55-59, male (% of male population)</t>
  </si>
  <si>
    <t>SP.POP.5559.MA.5Y</t>
  </si>
  <si>
    <t>Population ages 45-49, male (% of male population)</t>
  </si>
  <si>
    <t>SP.POP.4549.MA.5Y</t>
  </si>
  <si>
    <t>Population ages 35-39, male (% of male population)</t>
  </si>
  <si>
    <t>SP.POP.3539.MA.5Y</t>
  </si>
  <si>
    <t>Population ages 25-29, male (% of male population)</t>
  </si>
  <si>
    <t>SP.POP.2529.MA.5Y</t>
  </si>
  <si>
    <t>Population ages 15-64 (% of total population)</t>
  </si>
  <si>
    <t>SP.POP.1564.TO.ZS</t>
  </si>
  <si>
    <t>Population ages 15-64, female (% of female population)</t>
  </si>
  <si>
    <t>SP.POP.1564.FE.ZS</t>
  </si>
  <si>
    <t>Population ages 10-14, male (% of male population)</t>
  </si>
  <si>
    <t>SP.POP.1014.MA.5Y</t>
  </si>
  <si>
    <t>Population ages 0-14 (% of total population)</t>
  </si>
  <si>
    <t>SP.POP.0014.TO.ZS</t>
  </si>
  <si>
    <t>Population ages 0-14, female (% of female population)</t>
  </si>
  <si>
    <t>SP.POP.0014.FE.ZS</t>
  </si>
  <si>
    <t>Teenage mothers (% of women ages 15-19 who have had children or are currently pregnant)</t>
  </si>
  <si>
    <t>SP.MTR.1519.ZS</t>
  </si>
  <si>
    <t>Wanted fertility rate (births per woman)</t>
  </si>
  <si>
    <t>SP.DYN.WFRT</t>
  </si>
  <si>
    <t>Life expectancy at birth, male (years)</t>
  </si>
  <si>
    <t>SP.DYN.LE00.MA.IN</t>
  </si>
  <si>
    <t>Mortality rate, infant (per 1,000 live births)</t>
  </si>
  <si>
    <t>SP.DYN.IMRT.IN</t>
  </si>
  <si>
    <t>Adolescent fertility rate (births per 1,000 women ages 15-19)</t>
  </si>
  <si>
    <t>SP.ADO.TFRT</t>
  </si>
  <si>
    <t>Prevalence of moderate or severe food insecurity in the population (%)</t>
  </si>
  <si>
    <t>SN.ITK.MSFI.ZS</t>
  </si>
  <si>
    <t>Refugees under the mandate of the UNRWA by country or territory of origin</t>
  </si>
  <si>
    <t>SM.POP.RRWA.EO</t>
  </si>
  <si>
    <t>Trained teachers in upper secondary education, female (% of female teachers)</t>
  </si>
  <si>
    <t>SE.SEC.TCAQ.UP.FE.ZS</t>
  </si>
  <si>
    <t>Trained teachers in lower secondary education, female (% of female teachers)</t>
  </si>
  <si>
    <t>SE.SEC.TCAQ.LO.FE.ZS</t>
  </si>
  <si>
    <t>Progression to secondary school, female (%)</t>
  </si>
  <si>
    <t>SE.SEC.PROG.FE.ZS</t>
  </si>
  <si>
    <t>School enrollment, secondary (% net)</t>
  </si>
  <si>
    <t>SE.SEC.NENR</t>
  </si>
  <si>
    <t>Secondary education, vocational pupils (% female)</t>
  </si>
  <si>
    <t>SE.SEC.ENRL.VO.FE.ZS</t>
  </si>
  <si>
    <t>Pupil-teacher ratio, lower secondary</t>
  </si>
  <si>
    <t>SE.SEC.ENRL.LO.TC.ZS</t>
  </si>
  <si>
    <t>Secondary education, pupils</t>
  </si>
  <si>
    <t>SE.SEC.ENRL</t>
  </si>
  <si>
    <t>Educational attainment, at least completed upper secondary, population 25+, female (%) (cumulative)</t>
  </si>
  <si>
    <t>SE.SEC.CUAT.UP.FE.ZS</t>
  </si>
  <si>
    <t>Educational attainment, at least completed lower secondary, population 25+, total (%) (cumulative)</t>
  </si>
  <si>
    <t>SE.SEC.CUAT.LO.ZS</t>
  </si>
  <si>
    <t>Lower secondary completion rate, male (% of relevant age group)</t>
  </si>
  <si>
    <t>SE.SEC.CMPT.LO.MA.ZS</t>
  </si>
  <si>
    <t>Children out of school, male (% of male primary school age)</t>
  </si>
  <si>
    <t>SE.PRM.UNER.MA.ZS</t>
  </si>
  <si>
    <t>Children out of school, primary</t>
  </si>
  <si>
    <t>SE.PRM.UNER</t>
  </si>
  <si>
    <t>Primary education, teachers (% female)</t>
  </si>
  <si>
    <t>SE.PRM.TCHR.FE.ZS</t>
  </si>
  <si>
    <t>Trained teachers in primary education, female (% of female teachers)</t>
  </si>
  <si>
    <t>SE.PRM.TCAQ.FE.ZS</t>
  </si>
  <si>
    <t>Persistence to last grade of primary, total (% of cohort)</t>
  </si>
  <si>
    <t>SE.PRM.PRSL.ZS</t>
  </si>
  <si>
    <t>Persistence to grade 5, male (% of cohort)</t>
  </si>
  <si>
    <t>SE.PRM.PRS5.MA.ZS</t>
  </si>
  <si>
    <t>Over-age students, primary, male (% of male enrollment)</t>
  </si>
  <si>
    <t>SE.PRM.OENR.MA.ZS</t>
  </si>
  <si>
    <t>Net intake rate in grade 1, female (% of official school-age population)</t>
  </si>
  <si>
    <t>SE.PRM.NINT.FE.ZS</t>
  </si>
  <si>
    <t>Gross intake ratio in first grade of primary education, total (% of relevant age group)</t>
  </si>
  <si>
    <t>SE.PRM.GINT.ZS</t>
  </si>
  <si>
    <t>School enrollment, primary, female (% gross)</t>
  </si>
  <si>
    <t>SE.PRM.ENRR.FE</t>
  </si>
  <si>
    <t>Primary education, pupils</t>
  </si>
  <si>
    <t>SE.PRM.ENRL</t>
  </si>
  <si>
    <t>Educational attainment, at least completed primary, population 25+ years, female (%) (cumulative)</t>
  </si>
  <si>
    <t>SE.PRM.CUAT.FE.ZS</t>
  </si>
  <si>
    <t>Primary school starting age (years)</t>
  </si>
  <si>
    <t>SE.PRM.AGES</t>
  </si>
  <si>
    <t>School enrollment, preprimary, male (% gross)</t>
  </si>
  <si>
    <t>SE.PRE.ENRR.MA</t>
  </si>
  <si>
    <t>Preprimary education, duration (years)</t>
  </si>
  <si>
    <t>SE.PRE.DURS</t>
  </si>
  <si>
    <t>Learning poverty: Share of Male Children at the End-of-Primary age below minimum reading proficiency adjusted by Out-of-School Children (%)</t>
  </si>
  <si>
    <t>SE.LPV.PRIM.MA</t>
  </si>
  <si>
    <t>Learning poverty: Share of Female Children at the End-of-Primary age below minimum reading proficiency adjusted by Out-of-School Children (%)</t>
  </si>
  <si>
    <t>SE.LPV.PRIM.FE</t>
  </si>
  <si>
    <t>School enrollment, primary and secondary (gross), gender parity index (GPI)</t>
  </si>
  <si>
    <t>SE.ENR.PRSC.FM.ZS</t>
  </si>
  <si>
    <t>Literacy rate, adult male (% of males ages 15 and above)</t>
  </si>
  <si>
    <t>SE.ADT.LITR.MA.ZS</t>
  </si>
  <si>
    <t>Literacy rate, youth (ages 15-24), gender parity index (GPI)</t>
  </si>
  <si>
    <t>SE.ADT.1524.LT.FM.ZS</t>
  </si>
  <si>
    <t>Regulatory Quality: Percentile Rank, Lower Bound of 90% Confidence Interval</t>
  </si>
  <si>
    <t>RQ.PER.RNK.LOWER</t>
  </si>
  <si>
    <t>Rule of Law: Standard Error</t>
  </si>
  <si>
    <t>RL.STD.ERR</t>
  </si>
  <si>
    <t>Rule of Law: Number of Sources</t>
  </si>
  <si>
    <t>RL.NO.SRC</t>
  </si>
  <si>
    <t>Political Stability and Absence of Violence/Terrorism: Percentile Rank, Upper Bound of 90% Confidence Interval</t>
  </si>
  <si>
    <t>PV.PER.RNK.UPPER</t>
  </si>
  <si>
    <t>Political Stability and Absence of Violence/Terrorism: Estimate</t>
  </si>
  <si>
    <t>PV.EST</t>
  </si>
  <si>
    <t>Coverage of social insurance programs in 2nd quintile (% of population)</t>
  </si>
  <si>
    <t>per_si_allsi.cov_q2_tot</t>
  </si>
  <si>
    <t>Adequacy of social insurance programs (% of total welfare of beneficiary households)</t>
  </si>
  <si>
    <t>per_si_allsi.adq_pop_tot</t>
  </si>
  <si>
    <t>Coverage of social safety net programs in 2nd quintile (% of population)</t>
  </si>
  <si>
    <t>per_sa_allsa.cov_q2_tot</t>
  </si>
  <si>
    <t>Newborns protected against tetanus (%)</t>
  </si>
  <si>
    <t>SH.VAC.TTNS.ZS</t>
  </si>
  <si>
    <t>Prevalence of severe wasting, weight for height (% of children under 5)</t>
  </si>
  <si>
    <t>SH.SVR.WAST.ZS</t>
  </si>
  <si>
    <t>Prevalence of wasting, weight for height, male (% of children under 5)</t>
  </si>
  <si>
    <t>SH.STA.WAST.MA.ZS</t>
  </si>
  <si>
    <t>Suicide mortality rate (per 100,000 population)</t>
  </si>
  <si>
    <t>SH.STA.SUIC.P5</t>
  </si>
  <si>
    <t>Prevalence of stunting, height for age (modeled estimate, % of children under 5)</t>
  </si>
  <si>
    <t>SH.STA.STNT.ME.ZS</t>
  </si>
  <si>
    <t>Prevalence of stunting, height for age, female (% of children under 5)</t>
  </si>
  <si>
    <t>SH.STA.STNT.FE.ZS</t>
  </si>
  <si>
    <t>Mortality rate attributed to unintentional poisoning, male (per 100,000 male population)</t>
  </si>
  <si>
    <t>SH.STA.POIS.P5.MA</t>
  </si>
  <si>
    <t>Prevalence of overweight, weight for height (modeled estimate, % of children under 5)</t>
  </si>
  <si>
    <t>SH.STA.OWGH.ME.ZS</t>
  </si>
  <si>
    <t>Prevalence of overweight, weight for height, female (% of children under 5)</t>
  </si>
  <si>
    <t>SH.STA.OWGH.FE.ZS</t>
  </si>
  <si>
    <t>People practicing open defecation, urban (% of urban population)</t>
  </si>
  <si>
    <t>SH.STA.ODFC.UR.ZS</t>
  </si>
  <si>
    <t>Prevalence of underweight, weight for age (% of children under 5)</t>
  </si>
  <si>
    <t>SH.STA.MALN.ZS</t>
  </si>
  <si>
    <t>People with basic handwashing facilities including soap and water, urban (% of urban population)</t>
  </si>
  <si>
    <t>SH.STA.HYGN.UR.ZS</t>
  </si>
  <si>
    <t>Low-birthweight babies (% of births)</t>
  </si>
  <si>
    <t>SH.STA.BRTW.ZS</t>
  </si>
  <si>
    <t>People using at least basic sanitation services, urban (% of urban population)</t>
  </si>
  <si>
    <t>SH.STA.BASS.UR.ZS</t>
  </si>
  <si>
    <t>Mortality rate attributed to household and ambient air pollution, age-standardized (per 100,000 population)</t>
  </si>
  <si>
    <t>SH.STA.AIRP.P5</t>
  </si>
  <si>
    <t>Risk of impoverishing expenditure for surgical care (% of people at risk)</t>
  </si>
  <si>
    <t>SH.SGR.IRSK.ZS</t>
  </si>
  <si>
    <t>Prevalence of current tobacco use (% of adults)</t>
  </si>
  <si>
    <t>SH.PRV.SMOK</t>
  </si>
  <si>
    <t>Number of maternal deaths</t>
  </si>
  <si>
    <t>SH.MMR.DTHS</t>
  </si>
  <si>
    <t>Antiretroviral therapy coverage for PMTCT (% of pregnant women living with HIV)</t>
  </si>
  <si>
    <t>SH.HIV.PMTC.ZS</t>
  </si>
  <si>
    <t>Incidence of HIV, all (per 1,000 uninfected population)</t>
  </si>
  <si>
    <t>SH.HIV.INCD.TL.P3</t>
  </si>
  <si>
    <t>Antiretroviral therapy coverage (% of people living with HIV)</t>
  </si>
  <si>
    <t>SH.HIV.ARTC.ZS</t>
  </si>
  <si>
    <t>People using safely managed drinking water services (% of population)</t>
  </si>
  <si>
    <t>SH.H2O.SMDW.ZS</t>
  </si>
  <si>
    <t>People using at least basic drinking water services, urban (% of urban population)</t>
  </si>
  <si>
    <t>SH.H2O.BASW.UR.ZS</t>
  </si>
  <si>
    <t>Mortality from CVD, cancer, diabetes or CRD between exact ages 30 and 70 (%)</t>
  </si>
  <si>
    <t>SH.DYN.NCOM.ZS</t>
  </si>
  <si>
    <t>Mortality rate, under-5, female (per 1,000 live births)</t>
  </si>
  <si>
    <t>SH.DYN.MORT.FE</t>
  </si>
  <si>
    <t>Probability of dying among youth ages 20-24 years (per 1,000)</t>
  </si>
  <si>
    <t>SH.DYN.2024</t>
  </si>
  <si>
    <t>Number of neonatal deaths</t>
  </si>
  <si>
    <t>SH.DTH.NMRT</t>
  </si>
  <si>
    <t>Number of infant deaths</t>
  </si>
  <si>
    <t>SH.DTH.IMRT</t>
  </si>
  <si>
    <t>Number of deaths ages 10-14 years</t>
  </si>
  <si>
    <t>SH.DTH.1014</t>
  </si>
  <si>
    <t>Prevalence of anemia among non-pregnant women (% of women ages 15-49)</t>
  </si>
  <si>
    <t>SH.ANM.NPRG.ZS</t>
  </si>
  <si>
    <t>Total alcohol consumption per capita (liters of pure alcohol, projected estimates, 15+ years of age)</t>
  </si>
  <si>
    <t>SH.ALC.PCAP.LI</t>
  </si>
  <si>
    <t>Women who believe a husband is justified in beating his wife when she neglects the children (%)</t>
  </si>
  <si>
    <t>SG.VAW.NEGL.ZS</t>
  </si>
  <si>
    <t>Proportion of women subjected to physical and/or sexual violence in the last 12 months (% of ever-partnered women ages 15-49)</t>
  </si>
  <si>
    <t>SG.VAW.1549.ZS</t>
  </si>
  <si>
    <t>Proportion of seats held by women in national parliaments (%)</t>
  </si>
  <si>
    <t>SG.GEN.PARL.ZS</t>
  </si>
  <si>
    <t>Government expenditure on education, total (% of government expenditure)</t>
  </si>
  <si>
    <t>SE.XPD.TOTL.GB.ZS</t>
  </si>
  <si>
    <t>Government expenditure per student, secondary (% of GDP per capita)</t>
  </si>
  <si>
    <t>SE.XPD.SECO.PC.ZS</t>
  </si>
  <si>
    <t>Political Stability and Absence of Violence/Terrorism: Standard Error</t>
  </si>
  <si>
    <t>PV.STD.ERR</t>
  </si>
  <si>
    <t>Political Stability and Absence of Violence/Terrorism: Number of Sources</t>
  </si>
  <si>
    <t>PV.NO.SRC</t>
  </si>
  <si>
    <t>Coverage of social insurance programs in 3rd quintile (% of population)</t>
  </si>
  <si>
    <t>per_si_allsi.cov_q3_tot</t>
  </si>
  <si>
    <t>Benefit incidence of social insurance programs to poorest quintile (% of total social insurance benefits)</t>
  </si>
  <si>
    <t>per_si_allsi.ben_q1_tot</t>
  </si>
  <si>
    <t>Coverage of social safety net programs in 3rd quintile (% of population)</t>
  </si>
  <si>
    <t>per_sa_allsa.cov_q3_tot</t>
  </si>
  <si>
    <t>Benefit incidence of social safety net programs to poorest quintile (% of total safety net benefits)</t>
  </si>
  <si>
    <t>per_sa_allsa.ben_q1_tot</t>
  </si>
  <si>
    <t>Coverage of unemployment benefits and ALMP in 3rd quintile (% of population)</t>
  </si>
  <si>
    <t>per_lm_alllm.cov_q3_tot</t>
  </si>
  <si>
    <t>Benefit incidence of unemployment benefits and ALMP to poorest quintile (% of total U/ALMP benefits)</t>
  </si>
  <si>
    <t>per_lm_alllm.ben_q1_tot</t>
  </si>
  <si>
    <t>Adequacy of social protection and labor programs (% of total welfare of beneficiary households)</t>
  </si>
  <si>
    <t>per_allsp.adq_pop_tot</t>
  </si>
  <si>
    <t>Official exchange rate (LCU per US$, period average)</t>
  </si>
  <si>
    <t>PA.NUS.FCRF</t>
  </si>
  <si>
    <t>Net secondary income (Net current transfers from abroad) (current LCU)</t>
  </si>
  <si>
    <t>NY.TRF.NCTR.CN</t>
  </si>
  <si>
    <t>Taxes less subsidies on products (current US$)</t>
  </si>
  <si>
    <t>NY.TAX.NIND.CD</t>
  </si>
  <si>
    <t>Gross savings (% of GDP)</t>
  </si>
  <si>
    <t>NY.GNS.ICTR.ZS</t>
  </si>
  <si>
    <t>GNI per capita, PPP (constant 2021 international $)</t>
  </si>
  <si>
    <t>NY.GNP.PCAP.PP.KD</t>
  </si>
  <si>
    <t>GNI per capita (constant 2015 US$)</t>
  </si>
  <si>
    <t>NY.GNP.PCAP.KD</t>
  </si>
  <si>
    <t>GNI, PPP (current international $)</t>
  </si>
  <si>
    <t>NY.GNP.MKTP.PP.CD</t>
  </si>
  <si>
    <t>GNI: linked series (current LCU)</t>
  </si>
  <si>
    <t>NY.GNP.MKTP.CN.AD</t>
  </si>
  <si>
    <t>Gross domestic income (constant LCU)</t>
  </si>
  <si>
    <t>NY.GDY.TOTL.KN</t>
  </si>
  <si>
    <t>Total natural resources rents (% of GDP)</t>
  </si>
  <si>
    <t>NY.GDP.TOTL.RT.ZS</t>
  </si>
  <si>
    <t>GDP per capita (constant LCU)</t>
  </si>
  <si>
    <t>NY.GDP.PCAP.KN</t>
  </si>
  <si>
    <t>GDP (constant LCU)</t>
  </si>
  <si>
    <t>NY.GDP.MKTP.KN</t>
  </si>
  <si>
    <t>GDP (current LCU)</t>
  </si>
  <si>
    <t>NY.GDP.MKTP.CN</t>
  </si>
  <si>
    <t>Gross value added at basic prices (GVA) (constant LCU)</t>
  </si>
  <si>
    <t>NY.GDP.FCST.KN</t>
  </si>
  <si>
    <t>Discrepancy in expenditure estimate of GDP (constant LCU)</t>
  </si>
  <si>
    <t>NY.GDP.DISC.KN</t>
  </si>
  <si>
    <t>Inflation, GDP deflator: linked series (annual %)</t>
  </si>
  <si>
    <t>NY.GDP.DEFL.KD.ZG.AD</t>
  </si>
  <si>
    <t>Adjusted net savings, excluding particulate emission damage (% of GNI)</t>
  </si>
  <si>
    <t>NY.ADJ.SVNX.GN.ZS</t>
  </si>
  <si>
    <t>Adjusted net national income per capita (annual % growth)</t>
  </si>
  <si>
    <t>NY.ADJ.NNTY.PC.KD.ZG</t>
  </si>
  <si>
    <t>Adjusted net national income (constant 2015 US$)</t>
  </si>
  <si>
    <t>NY.ADJ.NNTY.KD</t>
  </si>
  <si>
    <t>Adjusted savings: gross savings (% of GNI)</t>
  </si>
  <si>
    <t>NY.ADJ.ICTR.GN.ZS</t>
  </si>
  <si>
    <t>Fixed broadband subscriptions (per 100 people)</t>
  </si>
  <si>
    <t>IT.NET.BBND.P2</t>
  </si>
  <si>
    <t>Mobile cellular subscriptions (per 100 people)</t>
  </si>
  <si>
    <t>IT.CEL.SETS.P2</t>
  </si>
  <si>
    <t>Rail lines (total route-km)</t>
  </si>
  <si>
    <t>IS.RRS.TOTL.KM</t>
  </si>
  <si>
    <t>Air transport, freight (million ton-km)</t>
  </si>
  <si>
    <t>IS.AIR.GOOD.MT.K1</t>
  </si>
  <si>
    <t>Statistical performance indicators (SPI): Pillar 3 data products score  (scale 0-100)</t>
  </si>
  <si>
    <t>IQ.SPI.PIL3</t>
  </si>
  <si>
    <t>CPIA transparency, accountability, and corruption in the public sector rating (1=low to 6=high)</t>
  </si>
  <si>
    <t>IQ.CPA.TRAN.XQ</t>
  </si>
  <si>
    <t>CPIA efficiency of revenue mobilization rating (1=low to 6=high)</t>
  </si>
  <si>
    <t>IQ.CPA.REVN.XQ</t>
  </si>
  <si>
    <t>CPIA equity of public resource use rating (1=low to 6=high)</t>
  </si>
  <si>
    <t>IQ.CPA.PRES.XQ</t>
  </si>
  <si>
    <t>CPIA building human resources rating (1=low to 6=high)</t>
  </si>
  <si>
    <t>IQ.CPA.HRES.XQ</t>
  </si>
  <si>
    <t>CPIA quality of budgetary and financial management rating (1=low to 6=high)</t>
  </si>
  <si>
    <t>IQ.CPA.FINQ.XQ</t>
  </si>
  <si>
    <t>CPIA business regulatory environment rating (1=low to 6=high)</t>
  </si>
  <si>
    <t>IQ.CPA.BREG.XQ</t>
  </si>
  <si>
    <t>Patent applications, nonresidents</t>
  </si>
  <si>
    <t>IP.PAT.NRES</t>
  </si>
  <si>
    <t>Public private partnerships investment in water and sanitation (current US$)</t>
  </si>
  <si>
    <t>IE.PPN.WATR.CD</t>
  </si>
  <si>
    <t>Investment in water and sanitation with private participation (current US$)</t>
  </si>
  <si>
    <t>IE.PPI.WATR.CD</t>
  </si>
  <si>
    <t>Number of visits or required meetings with tax officials (average for affected firms)</t>
  </si>
  <si>
    <t>IC.TAX.METG</t>
  </si>
  <si>
    <t>Firms offering formal training (% of firms)</t>
  </si>
  <si>
    <t>IC.FRM.TRNG.ZS</t>
  </si>
  <si>
    <t>Firms visited or required meetings with tax officials (% of firms)</t>
  </si>
  <si>
    <t>IC.FRM.METG.ZS</t>
  </si>
  <si>
    <t>Firms with female participation in ownership (% of firms)</t>
  </si>
  <si>
    <t>IC.FRM.FEMO.ZS</t>
  </si>
  <si>
    <t>Time required to obtain an operating license (days)</t>
  </si>
  <si>
    <t>IC.FRM.DURS</t>
  </si>
  <si>
    <t>Firms monitoring own CO2 emissions (% of firms)</t>
  </si>
  <si>
    <t>IC.FRM.CO2.ZS</t>
  </si>
  <si>
    <t>Firms using banks to finance investment (% of firms)</t>
  </si>
  <si>
    <t>IC.FRM.BNKS.ZS</t>
  </si>
  <si>
    <t>Time to obtain an electrical connection (days)</t>
  </si>
  <si>
    <t>IC.ELC.DURS</t>
  </si>
  <si>
    <t>New business density (new registrations per 1,000 people ages 15-64)</t>
  </si>
  <si>
    <t>IC.BUS.NDNS.ZS</t>
  </si>
  <si>
    <t>B-READY: Utility Services: Overall Score</t>
  </si>
  <si>
    <t>IC.BRE.US.OS</t>
  </si>
  <si>
    <t>B-READY: Taxation: Overall Score</t>
  </si>
  <si>
    <t>IC.BRE.TX.OS</t>
  </si>
  <si>
    <t>B-READY: Market Competition Pillar 3:  Implementation of Key Services Promoting Market Competition</t>
  </si>
  <si>
    <t>IC.BRE.MC.P3</t>
  </si>
  <si>
    <t>B-READY: Labor Pillar 3: Operational Efficiency of Labor Regulations and Public Services in Practice</t>
  </si>
  <si>
    <t>IC.BRE.LB.P3</t>
  </si>
  <si>
    <t>B-READY: International Trade Pillar 3: Efficiency of Importing Goods, Exporting Goods, and Engaging in Digital Trade</t>
  </si>
  <si>
    <t>IC.BRE.IT.P3</t>
  </si>
  <si>
    <t>B-READY: Financial Services Pillar 3: Operational Efficiency of Receiving Financial Services</t>
  </si>
  <si>
    <t>IC.BRE.FS.P3</t>
  </si>
  <si>
    <t>B-READY: Dispute Resolution Pillar 3:  Ease of Resolving a Commercial Dispute</t>
  </si>
  <si>
    <t>IC.BRE.DR.P3</t>
  </si>
  <si>
    <t>B-READY: Business Location Pillar 3: Operational Efficiency of Establishing a Business Location</t>
  </si>
  <si>
    <t>IC.BRE.BL.P3</t>
  </si>
  <si>
    <t>B-READY: Business Insolvency Pillar 3: Operational Efficiency of Resolving Judicial Insolvency Proceedings</t>
  </si>
  <si>
    <t>IC.BRE.BI.P3</t>
  </si>
  <si>
    <t>B-READY: Business Entry Pillar 3: Operational Efficiency of Business Entry</t>
  </si>
  <si>
    <t>IC.BRE.BE.P3</t>
  </si>
  <si>
    <t>Human capital index plus (HCI+): overall score, total (scale 0–325)</t>
  </si>
  <si>
    <t>HD_HCIP_OVRL_TO</t>
  </si>
  <si>
    <t>Human capital index plus (HCI+): on-the-job learning pillar score, male (scale -30–87)</t>
  </si>
  <si>
    <t>HD_HCIP_OTJL_MA</t>
  </si>
  <si>
    <t>Human capital index plus (HCI+): health pillar score, female (scale 0–50)</t>
  </si>
  <si>
    <t>HD_HCIP_HLTH_FE</t>
  </si>
  <si>
    <t>Primary government expenditures as a proportion of original approved budget (%)</t>
  </si>
  <si>
    <t>GF.XPD.BUDG.ZS</t>
  </si>
  <si>
    <t>Total greenhouse gas emissions including LULUCF (Mt CO2e)</t>
  </si>
  <si>
    <t>EN.GHG.ALL.LU.MT.CE.AR5</t>
  </si>
  <si>
    <t>Bird species, threatened</t>
  </si>
  <si>
    <t>EN.BIR.THRD.NO</t>
  </si>
  <si>
    <t>PM2.5 pollution, population exposed to levels exceeding WHO Interim Target-1 value (% of total)</t>
  </si>
  <si>
    <t>EN.ATM.PM25.MC.T1.ZS</t>
  </si>
  <si>
    <t>Combustible renewables and waste (% of total energy)</t>
  </si>
  <si>
    <t>EG.USE.CRNW.ZS</t>
  </si>
  <si>
    <t>Energy imports, net (% of energy use)</t>
  </si>
  <si>
    <t>EG.IMP.CONS.ZS</t>
  </si>
  <si>
    <t>Electricity production from renewable sources, excluding hydroelectric (% of total)</t>
  </si>
  <si>
    <t>EG.ELC.RNWX.ZS</t>
  </si>
  <si>
    <t>Electricity production from nuclear sources (% of total)</t>
  </si>
  <si>
    <t>EG.ELC.NUCL.ZS</t>
  </si>
  <si>
    <t>Electricity production from oil, gas and coal sources (% of total)</t>
  </si>
  <si>
    <t>EG.ELC.FOSL.ZS</t>
  </si>
  <si>
    <t>Access to electricity, rural (% of rural population)</t>
  </si>
  <si>
    <t>EG.ELC.ACCS.RU.ZS</t>
  </si>
  <si>
    <t>Access to clean fuels and technologies for cooking, rural (% of rural population)</t>
  </si>
  <si>
    <t>EG.CFT.ACCS.RU.ZS</t>
  </si>
  <si>
    <t>Public and publicly guaranteed debt service (% of GNI)</t>
  </si>
  <si>
    <t>DT.TDS.DPPG.GN.ZS</t>
  </si>
  <si>
    <t>Total debt service (% of GNI)</t>
  </si>
  <si>
    <t>DT.TDS.DECT.GN.ZS</t>
  </si>
  <si>
    <t>Net ODA received per capita (current US$)</t>
  </si>
  <si>
    <t>DT.ODA.ODAT.PC.ZS</t>
  </si>
  <si>
    <t>Net ODA received (% of gross capital formation)</t>
  </si>
  <si>
    <t>DT.ODA.ODAT.GI.ZS</t>
  </si>
  <si>
    <t>Net official development assistance and official aid received (constant 2023 US$)</t>
  </si>
  <si>
    <t>DT.ODA.ALLD.KD</t>
  </si>
  <si>
    <t>Net official flows from UN agencies, WFP (current US$)</t>
  </si>
  <si>
    <t>DT.NFL.WFPG.CD</t>
  </si>
  <si>
    <t>Net official flows from UN agencies, UNRWA (current US$)</t>
  </si>
  <si>
    <t>DT.NFL.UNRW.CD</t>
  </si>
  <si>
    <t>Net official flows from UN agencies, UNFPA (current US$)</t>
  </si>
  <si>
    <t>DT.NFL.UNFP.CD</t>
  </si>
  <si>
    <t>Net official flows from UN agencies, UNCOVID (current US$)</t>
  </si>
  <si>
    <t>DT.NFL.UNCV.CD</t>
  </si>
  <si>
    <t>Net bilateral aid flows from DAC donors, Greece (current US$)</t>
  </si>
  <si>
    <t>DC.DAC.GRCL.CD</t>
  </si>
  <si>
    <t>Net bilateral aid flows from DAC donors, Estonia (current US$)</t>
  </si>
  <si>
    <t>DC.DAC.ESTL.CD</t>
  </si>
  <si>
    <t>Net bilateral aid flows from DAC donors, Czechia (current US$)</t>
  </si>
  <si>
    <t>DC.DAC.CZEL.CD</t>
  </si>
  <si>
    <t>Net bilateral aid flows from DAC donors, Belgium (current US$)</t>
  </si>
  <si>
    <t>DC.DAC.BELL.CD</t>
  </si>
  <si>
    <t>Stocks traded, total value (% of GDP)</t>
  </si>
  <si>
    <t>CM.MKT.TRAD.GD.ZS</t>
  </si>
  <si>
    <t>Market capitalization of listed domestic companies (current US$)</t>
  </si>
  <si>
    <t>CM.MKT.LCAP.CD</t>
  </si>
  <si>
    <t>Control of Corruption: Percentile Rank, Lower Bound of 90% Confidence Interval</t>
  </si>
  <si>
    <t>CC.PER.RNK.LOWER</t>
  </si>
  <si>
    <t>Personal remittances, received (% of GDP)</t>
  </si>
  <si>
    <t>BX.TRF.PWKR.DT.GD.ZS</t>
  </si>
  <si>
    <t>Portfolio equity, net inflows (BoP, current US$)</t>
  </si>
  <si>
    <t>BX.PEF.TOTL.CD.WD</t>
  </si>
  <si>
    <t>Transport services (% of service exports, BoP)</t>
  </si>
  <si>
    <t>BX.GSR.TRAN.ZS</t>
  </si>
  <si>
    <t>Goods exports (BoP, current US$)</t>
  </si>
  <si>
    <t>BX.GSR.MRCH.CD</t>
  </si>
  <si>
    <t>Communications, computer, etc. (% of service exports, BoP)</t>
  </si>
  <si>
    <t>BX.GSR.CMCP.ZS</t>
  </si>
  <si>
    <t>Grants, excluding technical cooperation (BoP, current US$)</t>
  </si>
  <si>
    <t>BX.GRT.EXTA.CD.WD</t>
  </si>
  <si>
    <t>Portfolio investment, net (BoP, current US$)</t>
  </si>
  <si>
    <t>BN.KLT.PTXL.CD</t>
  </si>
  <si>
    <t>Net trade in goods and services (BoP, current US$)</t>
  </si>
  <si>
    <t>BN.GSR.GNFS.CD</t>
  </si>
  <si>
    <t>Current account balance (BoP, current US$)</t>
  </si>
  <si>
    <t>BN.CAB.XOKA.CD</t>
  </si>
  <si>
    <t>Foreign direct investment, net outflows (BoP, current US$)</t>
  </si>
  <si>
    <t>BM.KLT.DINV.CD.WD</t>
  </si>
  <si>
    <t>Charges for the use of intellectual property, payments (BoP, current US$)</t>
  </si>
  <si>
    <t>BM.GSR.ROYL.CD</t>
  </si>
  <si>
    <t>Imports of goods and services (BoP, current US$)</t>
  </si>
  <si>
    <t>BM.GSR.GNFS.CD</t>
  </si>
  <si>
    <t>Cereal yield (kg per hectare)</t>
  </si>
  <si>
    <t>AG.YLD.CREL.KG</t>
  </si>
  <si>
    <t>Crop production index (2014-2016 = 100)</t>
  </si>
  <si>
    <t>AG.PRD.CROP.XD</t>
  </si>
  <si>
    <t>Land area (sq. km)</t>
  </si>
  <si>
    <t>AG.LND.TOTL.K2</t>
  </si>
  <si>
    <t>Forest area (sq. km)</t>
  </si>
  <si>
    <t>AG.LND.FRST.K2</t>
  </si>
  <si>
    <t>Rural land area where elevation is below 5 meters (% of total land area)</t>
  </si>
  <si>
    <t>AG.LND.EL5M.RU.ZS</t>
  </si>
  <si>
    <t>Arable land (% of land area)</t>
  </si>
  <si>
    <t>AG.LND.ARBL.ZS</t>
  </si>
  <si>
    <t>Agricultural land (sq. km)</t>
  </si>
  <si>
    <t>AG.LND.AGRI.K2</t>
  </si>
  <si>
    <t>Intentional homicides, female (per 100,000 female)</t>
  </si>
  <si>
    <t>VC.IHR.PSRC.FE.P5</t>
  </si>
  <si>
    <t>Voice and Accountability: Standard Error</t>
  </si>
  <si>
    <t>VA.STD.ERR</t>
  </si>
  <si>
    <t>Voice and Accountability: Number of Sources</t>
  </si>
  <si>
    <t>VA.NO.SRC</t>
  </si>
  <si>
    <t>High-technology exports (% of manufactured exports)</t>
  </si>
  <si>
    <t>TX.VAL.TECH.MF.ZS</t>
  </si>
  <si>
    <t>Export value index (2015 = 100)</t>
  </si>
  <si>
    <t>TX.VAL.MRCH.XD.WD</t>
  </si>
  <si>
    <t>Merchandise exports to low- and middle-income economies in Sub-Saharan Africa (% of total merchandise exports)</t>
  </si>
  <si>
    <t>TX.VAL.MRCH.R6.ZS</t>
  </si>
  <si>
    <t>Merchandise exports to low- and middle-income economies in Europe &amp; Central Asia (% of total merchandise exports)</t>
  </si>
  <si>
    <t>TX.VAL.MRCH.R2.ZS</t>
  </si>
  <si>
    <t>Merchandise exports (current US$)</t>
  </si>
  <si>
    <t>TX.VAL.MRCH.CD.WT</t>
  </si>
  <si>
    <t>Insurance and financial services (% of commercial service exports)</t>
  </si>
  <si>
    <t>TX.VAL.INSF.ZS.WT</t>
  </si>
  <si>
    <t>Agricultural raw materials exports (% of merchandise exports)</t>
  </si>
  <si>
    <t>TX.VAL.AGRI.ZS.UN</t>
  </si>
  <si>
    <t>Net barter terms of trade index (2015 = 100)</t>
  </si>
  <si>
    <t>TT.PRI.MRCH.XD.WD</t>
  </si>
  <si>
    <t>Computer, communications and other services (% of commercial service imports)</t>
  </si>
  <si>
    <t>TM.VAL.OTHR.ZS.WT</t>
  </si>
  <si>
    <t>Merchandise imports by the reporting economy, residual (% of total merchandise imports)</t>
  </si>
  <si>
    <t>TM.VAL.MRCH.RS.ZS</t>
  </si>
  <si>
    <t>Merchandise imports from low- and middle-income economies in Latin America &amp; the Caribbean (% of total merchandise imports)</t>
  </si>
  <si>
    <t>TM.VAL.MRCH.R3.ZS</t>
  </si>
  <si>
    <t>Merchandise imports from high-income economies (% of total merchandise imports)</t>
  </si>
  <si>
    <t>TM.VAL.MRCH.HI.ZS</t>
  </si>
  <si>
    <t>Manufactures imports (% of merchandise imports)</t>
  </si>
  <si>
    <t>TM.VAL.MANF.ZS.UN</t>
  </si>
  <si>
    <t>Food imports (% of merchandise imports)</t>
  </si>
  <si>
    <t>TM.VAL.FOOD.ZS.UN</t>
  </si>
  <si>
    <t>Tariff rate, applied, weighted mean, primary products (%)</t>
  </si>
  <si>
    <t>TM.TAX.TCOM.WM.AR.ZS</t>
  </si>
  <si>
    <t>Binding coverage, primary products (%)</t>
  </si>
  <si>
    <t>TM.TAX.TCOM.BC.ZS</t>
  </si>
  <si>
    <t>Tariff rate, applied, simple mean, all products (%)</t>
  </si>
  <si>
    <t>TM.TAX.MRCH.SM.AR.ZS</t>
  </si>
  <si>
    <t>Tariff rate, applied, weighted mean, manufactured products (%)</t>
  </si>
  <si>
    <t>TM.TAX.MANF.WM.AR.ZS</t>
  </si>
  <si>
    <t>Binding coverage, manufactured products (%)</t>
  </si>
  <si>
    <t>TM.TAX.MANF.BC.ZS</t>
  </si>
  <si>
    <t>International tourism, expenditures (current US$)</t>
  </si>
  <si>
    <t>ST.INT.XPND.CD</t>
  </si>
  <si>
    <t>International tourism, receipts for passenger transport items (current US$)</t>
  </si>
  <si>
    <t>ST.INT.TRNR.CD</t>
  </si>
  <si>
    <t>International tourism, number of arrivals</t>
  </si>
  <si>
    <t>ST.INT.ARVL</t>
  </si>
  <si>
    <t>Urban population growth (annual %)</t>
  </si>
  <si>
    <t>SP.URB.GROW</t>
  </si>
  <si>
    <t>Completeness of death registration with cause-of-death information (%)</t>
  </si>
  <si>
    <t>SP.REG.DTHS.ZS</t>
  </si>
  <si>
    <t>Completeness of birth registration, male (%)</t>
  </si>
  <si>
    <t>SP.REG.BRTH.MA.ZS</t>
  </si>
  <si>
    <t>Researchers in R&amp;D (per million people)</t>
  </si>
  <si>
    <t>SP.POP.SCIE.RD.P6</t>
  </si>
  <si>
    <t>Age dependency ratio (% of working-age population)</t>
  </si>
  <si>
    <t>SP.POP.DPND</t>
  </si>
  <si>
    <t>Population ages 75-79, male (% of male population)</t>
  </si>
  <si>
    <t>SP.POP.7579.MA.5Y</t>
  </si>
  <si>
    <t>Population ages 65 and above (% of total population)</t>
  </si>
  <si>
    <t>SP.POP.65UP.TO.ZS</t>
  </si>
  <si>
    <t>Population ages 65 and above, female (% of female population)</t>
  </si>
  <si>
    <t>SP.POP.65UP.FE.ZS</t>
  </si>
  <si>
    <t>Population ages 60-64, male (% of male population)</t>
  </si>
  <si>
    <t>SP.POP.6064.MA.5Y</t>
  </si>
  <si>
    <t>Population ages 50-54, male (% of male population)</t>
  </si>
  <si>
    <t>SP.POP.5054.MA.5Y</t>
  </si>
  <si>
    <t>Population ages 40-44, male (% of male population)</t>
  </si>
  <si>
    <t>SP.POP.4044.MA.5Y</t>
  </si>
  <si>
    <t>Population ages 30-34, male (% of male population)</t>
  </si>
  <si>
    <t>SP.POP.3034.MA.5Y</t>
  </si>
  <si>
    <t>Population ages 20-24, male (% of male population)</t>
  </si>
  <si>
    <t>SP.POP.2024.MA.5Y</t>
  </si>
  <si>
    <t>Population ages 15-64, male (% of male population)</t>
  </si>
  <si>
    <t>SP.POP.1564.MA.ZS</t>
  </si>
  <si>
    <t>Population ages 15-19, male (% of male population)</t>
  </si>
  <si>
    <t>SP.POP.1519.MA.5Y</t>
  </si>
  <si>
    <t>Population ages 05-09, male (% of male population)</t>
  </si>
  <si>
    <t>SP.POP.0509.MA.5Y</t>
  </si>
  <si>
    <t>Population ages 0-14, male (% of male population)</t>
  </si>
  <si>
    <t>SP.POP.0014.MA.ZS</t>
  </si>
  <si>
    <t>Population ages 00-04, male (% of male population)</t>
  </si>
  <si>
    <t>SP.POP.0004.MA.5Y</t>
  </si>
  <si>
    <t>Women who were first married by age 15 (% of women ages 20-24)</t>
  </si>
  <si>
    <t>SP.M15.2024.FE.ZS</t>
  </si>
  <si>
    <t>Survival to age 65, female (% of cohort)</t>
  </si>
  <si>
    <t>SP.DYN.TO65.FE.ZS</t>
  </si>
  <si>
    <t>Life expectancy at birth, female (years)</t>
  </si>
  <si>
    <t>SP.DYN.LE00.FE.IN</t>
  </si>
  <si>
    <t>Contraceptive prevalence, any method (% of married women ages 15-49)</t>
  </si>
  <si>
    <t>SP.DYN.CONU.ZS</t>
  </si>
  <si>
    <t>Mortality rate, adult, male (per 1,000 male adults)</t>
  </si>
  <si>
    <t>SP.DYN.AMRT.MA</t>
  </si>
  <si>
    <t>Prevalence of stunting, height for age (% of children under 5)</t>
  </si>
  <si>
    <t>SH.STA.STNT.ZS</t>
  </si>
  <si>
    <t>Prevalence of stunting, height for age, male (% of children under 5)</t>
  </si>
  <si>
    <t>SH.STA.STNT.MA.ZS</t>
  </si>
  <si>
    <t>People using safely managed sanitation services, rural (% of rural population)</t>
  </si>
  <si>
    <t>SH.STA.SMSS.RU.ZS</t>
  </si>
  <si>
    <t>Prevalence of overweight, weight for height (% of children under 5)</t>
  </si>
  <si>
    <t>SH.STA.OWGH.ZS</t>
  </si>
  <si>
    <t>Prevalence of overweight, weight for height, male (% of children under 5)</t>
  </si>
  <si>
    <t>SH.STA.OWGH.MA.ZS</t>
  </si>
  <si>
    <t>People practicing open defecation (% of population)</t>
  </si>
  <si>
    <t>SH.STA.ODFC.ZS</t>
  </si>
  <si>
    <t>Maternal mortality ratio (modeled estimate, per 100,000 live births)</t>
  </si>
  <si>
    <t>SH.STA.MMRT</t>
  </si>
  <si>
    <t>People with basic handwashing facilities including soap and water (% of population)</t>
  </si>
  <si>
    <t>SH.STA.HYGN.ZS</t>
  </si>
  <si>
    <t>Diabetes prevalence (% of population ages 20 to 79)</t>
  </si>
  <si>
    <t>SH.STA.DIAB.ZS</t>
  </si>
  <si>
    <t>People using at least basic sanitation services (% of population)</t>
  </si>
  <si>
    <t>SH.STA.BASS.ZS</t>
  </si>
  <si>
    <t>Pregnant women receiving prenatal care (%)</t>
  </si>
  <si>
    <t>SH.STA.ANVC.ZS</t>
  </si>
  <si>
    <t>Prevalence of current tobacco use, females (% of female adults)</t>
  </si>
  <si>
    <t>SH.PRV.SMOK.FE</t>
  </si>
  <si>
    <t>Lifetime risk of maternal death (1 in: rate varies by country)</t>
  </si>
  <si>
    <t>SH.MMR.RISK</t>
  </si>
  <si>
    <t>Incidence of malaria (per 1,000 population at risk)</t>
  </si>
  <si>
    <t>SH.MLR.INCD.P3</t>
  </si>
  <si>
    <t>Immunization, HepB3 (% of one-year-old children)</t>
  </si>
  <si>
    <t>SH.IMM.HEPB</t>
  </si>
  <si>
    <t>Young people (ages 15-24) newly infected with HIV</t>
  </si>
  <si>
    <t>SH.HIV.INCD.YG</t>
  </si>
  <si>
    <t>Adults (ages 15-49) newly infected with HIV</t>
  </si>
  <si>
    <t>SH.HIV.INCD</t>
  </si>
  <si>
    <t>Children (0-14) living with HIV</t>
  </si>
  <si>
    <t>SH.HIV.0014</t>
  </si>
  <si>
    <t>People using at least basic drinking water services (% of population)</t>
  </si>
  <si>
    <t>SH.H2O.BASW.ZS</t>
  </si>
  <si>
    <t>Mortality rate, neonatal (per 1,000 live births)</t>
  </si>
  <si>
    <t>SH.DYN.NMRT</t>
  </si>
  <si>
    <t>Mortality rate, under-5, male (per 1,000 live births)</t>
  </si>
  <si>
    <t>SH.DYN.MORT.MA</t>
  </si>
  <si>
    <t>Women's share of population ages 15+ living with HIV (%)</t>
  </si>
  <si>
    <t>SH.DYN.AIDS.FE.ZS</t>
  </si>
  <si>
    <t>Probability of dying among children ages 5-9 years (per 1,000)</t>
  </si>
  <si>
    <t>SH.DYN.0509</t>
  </si>
  <si>
    <t>Cause of death, by injury (% of total)</t>
  </si>
  <si>
    <t>SH.DTH.INJR.ZS</t>
  </si>
  <si>
    <t>Number of deaths ages 15-19 years</t>
  </si>
  <si>
    <t>SH.DTH.1519</t>
  </si>
  <si>
    <t>Condom use, population ages 15-24, female (% of females ages 15-24)</t>
  </si>
  <si>
    <t>SH.CON.1524.FE.ZS</t>
  </si>
  <si>
    <t>Total alcohol consumption per capita, male (liters of pure alcohol, projected estimates, male 15+ years of age)</t>
  </si>
  <si>
    <t>SH.ALC.PCAP.MA.LI</t>
  </si>
  <si>
    <t>Women who believe a husband is justified in beating his wife (any of five reasons) (%)</t>
  </si>
  <si>
    <t>SG.VAW.REAS.ZS</t>
  </si>
  <si>
    <t>Women who believe a husband is justified in beating his wife when she argues with him (%)</t>
  </si>
  <si>
    <t>SG.VAW.ARGU.ZS</t>
  </si>
  <si>
    <t>Women Business and the Law Index Score (scale 1-100)</t>
  </si>
  <si>
    <t>SG.LAW.INDX</t>
  </si>
  <si>
    <t>Government expenditure on education, total (% of GDP)</t>
  </si>
  <si>
    <t>SE.XPD.TOTL.GD.ZS</t>
  </si>
  <si>
    <t>Expenditure on secondary education (% of government expenditure on education)</t>
  </si>
  <si>
    <t>SE.XPD.SECO.ZS</t>
  </si>
  <si>
    <t>Current education expenditure, total (% of total expenditure in public institutions)</t>
  </si>
  <si>
    <t>SE.XPD.CTOT.ZS</t>
  </si>
  <si>
    <t>Tertiary education, academic staff (% female)</t>
  </si>
  <si>
    <t>SE.TER.TCHR.FE.ZS</t>
  </si>
  <si>
    <t>Pupil-teacher ratio, tertiary</t>
  </si>
  <si>
    <t>SE.TER.ENRL.TC.ZS</t>
  </si>
  <si>
    <t>Educational attainment, at least Master's or equivalent, population 25+, total (%) (cumulative)</t>
  </si>
  <si>
    <t>SE.TER.CUAT.MS.ZS</t>
  </si>
  <si>
    <t>Educational attainment, Doctoral or equivalent, population 25+, male (%) (cumulative)</t>
  </si>
  <si>
    <t>SE.TER.CUAT.DO.MA.ZS</t>
  </si>
  <si>
    <t>Educational attainment, at least Bachelor's or equivalent, population 25+, female (%) (cumulative)</t>
  </si>
  <si>
    <t>SE.TER.CUAT.BA.FE.ZS</t>
  </si>
  <si>
    <t>Secondary education, teachers (% female)</t>
  </si>
  <si>
    <t>SE.SEC.TCHR.FE.ZS</t>
  </si>
  <si>
    <t>Trained teachers in upper secondary education (% of total teachers)</t>
  </si>
  <si>
    <t>SE.SEC.TCAQ.UP.ZS</t>
  </si>
  <si>
    <t>Trained teachers in lower secondary education (% of total teachers)</t>
  </si>
  <si>
    <t>SE.SEC.TCAQ.LO.ZS</t>
  </si>
  <si>
    <t>Progression to secondary school (%)</t>
  </si>
  <si>
    <t>SE.SEC.PROG.ZS</t>
  </si>
  <si>
    <t>Textiles and clothing (% of value added in manufacturing)</t>
  </si>
  <si>
    <t>NV.MNF.TXTL.ZS.UN</t>
  </si>
  <si>
    <t>Food, beverages and tobacco (% of value added in manufacturing)</t>
  </si>
  <si>
    <t>NV.MNF.FBTO.ZS.UN</t>
  </si>
  <si>
    <t>Industry (including construction), value added (annual % growth)</t>
  </si>
  <si>
    <t>NV.IND.TOTL.KD.ZG</t>
  </si>
  <si>
    <t>Manufacturing, value added (% of GDP)</t>
  </si>
  <si>
    <t>NV.IND.MANF.ZS</t>
  </si>
  <si>
    <t>Manufacturing, value added (current LCU)</t>
  </si>
  <si>
    <t>NV.IND.MANF.CN</t>
  </si>
  <si>
    <t>Financial intermediary services indirectly Measured (FISIM) (current LCU)</t>
  </si>
  <si>
    <t>NV.FSM.TOTL.CN</t>
  </si>
  <si>
    <t>Agriculture, forestry, and fishing, value added (constant 2015 US$)</t>
  </si>
  <si>
    <t>NV.AGR.TOTL.KD</t>
  </si>
  <si>
    <t>Trade (% of GDP)</t>
  </si>
  <si>
    <t>NE.TRD.GNFS.ZS</t>
  </si>
  <si>
    <t>External balance on goods and services (current US$)</t>
  </si>
  <si>
    <t>NE.RSB.GNFS.CD</t>
  </si>
  <si>
    <t>Imports of goods and services (constant 2015 US$)</t>
  </si>
  <si>
    <t>NE.IMP.GNFS.KD</t>
  </si>
  <si>
    <t>Gross capital formation (constant LCU)</t>
  </si>
  <si>
    <t>NE.GDI.TOTL.KN</t>
  </si>
  <si>
    <t>Gross capital formation (current US$)</t>
  </si>
  <si>
    <t>NE.GDI.TOTL.CD</t>
  </si>
  <si>
    <t>Gross fixed capital formation (% of GDP)</t>
  </si>
  <si>
    <t>NE.GDI.FTOT.ZS</t>
  </si>
  <si>
    <t>Gross fixed capital formation (current LCU)</t>
  </si>
  <si>
    <t>NE.GDI.FTOT.CN</t>
  </si>
  <si>
    <t>Exports of goods and services (% of GDP)</t>
  </si>
  <si>
    <t>NE.EXP.GNFS.ZS</t>
  </si>
  <si>
    <t>Exports of goods and services (current LCU)</t>
  </si>
  <si>
    <t>NE.EXP.GNFS.CN</t>
  </si>
  <si>
    <t>Gross national expenditure (constant 2015 US$)</t>
  </si>
  <si>
    <t>NE.DAB.TOTL.KD</t>
  </si>
  <si>
    <t>Final consumption expenditure (% of GDP)</t>
  </si>
  <si>
    <t>NE.CON.TOTL.ZS</t>
  </si>
  <si>
    <t>Final consumption expenditure (current LCU)</t>
  </si>
  <si>
    <t>NE.CON.TOTL.CN</t>
  </si>
  <si>
    <t>Households and NPISHs Final consumption expenditure, PPP (current international $)</t>
  </si>
  <si>
    <t>NE.CON.PRVT.PP.CD</t>
  </si>
  <si>
    <t>Households and NPISHs Final consumption expenditure (annual % growth)</t>
  </si>
  <si>
    <t>NE.CON.PRVT.KD.ZG</t>
  </si>
  <si>
    <t>Households and NPISHs Final consumption expenditure (current US$)</t>
  </si>
  <si>
    <t>NE.CON.PRVT.CD</t>
  </si>
  <si>
    <t>General government final consumption expenditure (constant 2015 US$)</t>
  </si>
  <si>
    <t>NE.CON.GOVT.KD</t>
  </si>
  <si>
    <t>Military expenditure (% of general government expenditure)</t>
  </si>
  <si>
    <t>MS.MIL.XPND.ZS</t>
  </si>
  <si>
    <t>Armed forces personnel (% of total labor force)</t>
  </si>
  <si>
    <t>MS.MIL.TOTL.TF.ZS</t>
  </si>
  <si>
    <t>Logistics performance index: Frequency with which shipments reach consignee within scheduled or expected time (1=low to 5=high)</t>
  </si>
  <si>
    <t>LP.LPI.TIME.XQ</t>
  </si>
  <si>
    <t>Logistics performance index: Quality of trade and transport-related infrastructure (1=low to 5=high)</t>
  </si>
  <si>
    <t>LP.LPI.INFR.XQ</t>
  </si>
  <si>
    <t>Individuals using the Internet (% of population)</t>
  </si>
  <si>
    <t>IT.NET.USER.ZS</t>
  </si>
  <si>
    <t>Secure Internet servers</t>
  </si>
  <si>
    <t>IT.NET.SECR</t>
  </si>
  <si>
    <t>Fixed telephone subscriptions</t>
  </si>
  <si>
    <t>IT.MLT.MAIN</t>
  </si>
  <si>
    <t>Liner shipping connectivity index (maximum value in 2004 = 100)</t>
  </si>
  <si>
    <t>IS.SHP.GCNW.XQ</t>
  </si>
  <si>
    <t>Air transport, passengers carried</t>
  </si>
  <si>
    <t>IS.AIR.PSGR</t>
  </si>
  <si>
    <t>Statistical performance indicators (SPI): Pillar 4 data sources score (scale 0-100)</t>
  </si>
  <si>
    <t>IQ.SPI.PIL4</t>
  </si>
  <si>
    <t>Statistical performance indicators (SPI): Overall score (scale 0-100)</t>
  </si>
  <si>
    <t>IQ.SPI.OVRL</t>
  </si>
  <si>
    <t>CPIA policies for social inclusion/equity cluster average (1=low to 6=high)</t>
  </si>
  <si>
    <t>IQ.CPA.SOCI.XQ</t>
  </si>
  <si>
    <t>Services, value added (annual % growth)</t>
  </si>
  <si>
    <t>NV.SRV.TOTL.KD.ZG</t>
  </si>
  <si>
    <t>Services, value added per worker (constant 2015 US$)</t>
  </si>
  <si>
    <t>NV.SRV.EMPL.KD</t>
  </si>
  <si>
    <t>Machinery and transport equipment (% of value added in manufacturing)</t>
  </si>
  <si>
    <t>NV.MNF.MTRN.ZS.UN</t>
  </si>
  <si>
    <t>Industry (including construction), value added (constant LCU)</t>
  </si>
  <si>
    <t>NV.IND.TOTL.KN</t>
  </si>
  <si>
    <t>Industry (including construction), value added (current US$)</t>
  </si>
  <si>
    <t>NV.IND.TOTL.CD</t>
  </si>
  <si>
    <t>Manufacturing, value added (constant 2015 US$)</t>
  </si>
  <si>
    <t>NV.IND.MANF.KD</t>
  </si>
  <si>
    <t>Financial intermediary services indirectly Measured (FISIM) (constant LCU)</t>
  </si>
  <si>
    <t>NV.FSM.TOTL.KN</t>
  </si>
  <si>
    <t>Agriculture, forestry, and fishing, value added (annual % growth)</t>
  </si>
  <si>
    <t>NV.AGR.TOTL.KD.ZG</t>
  </si>
  <si>
    <t>Agriculture, forestry, and fishing, value added per worker (constant 2015 US$)</t>
  </si>
  <si>
    <t>NV.AGR.EMPL.KD</t>
  </si>
  <si>
    <t>External balance on goods and services (current LCU)</t>
  </si>
  <si>
    <t>NE.RSB.GNFS.CN</t>
  </si>
  <si>
    <t>Imports of goods and services (annual % growth)</t>
  </si>
  <si>
    <t>NE.IMP.GNFS.KD.ZG</t>
  </si>
  <si>
    <t>Gross capital formation (% of GDP)</t>
  </si>
  <si>
    <t>NE.GDI.TOTL.ZS</t>
  </si>
  <si>
    <t>Gross capital formation (current LCU)</t>
  </si>
  <si>
    <t>NE.GDI.TOTL.CN</t>
  </si>
  <si>
    <t>Changes in inventories (current US$)</t>
  </si>
  <si>
    <t>NE.GDI.STKB.CD</t>
  </si>
  <si>
    <t>Gross fixed capital formation (constant 2015 US$)</t>
  </si>
  <si>
    <t>NE.GDI.FTOT.KD</t>
  </si>
  <si>
    <t>Gross fixed capital formation, private sector (current LCU)</t>
  </si>
  <si>
    <t>NE.GDI.FPRV.CN</t>
  </si>
  <si>
    <t>Exports of goods and services (constant 2015 US$)</t>
  </si>
  <si>
    <t>NE.EXP.GNFS.KD</t>
  </si>
  <si>
    <t>Gross national expenditure (constant LCU)</t>
  </si>
  <si>
    <t>NE.DAB.TOTL.KN</t>
  </si>
  <si>
    <t>Gross national expenditure deflator (base year varies by country)</t>
  </si>
  <si>
    <t>NE.DAB.DEFL.ZS</t>
  </si>
  <si>
    <t>Final consumption expenditure (constant 2015 US$)</t>
  </si>
  <si>
    <t>NE.CON.TOTL.KD</t>
  </si>
  <si>
    <t>Households and NPISHs Final consumption expenditure, PPP (constant 2021 international $)</t>
  </si>
  <si>
    <t>NE.CON.PRVT.PP.KD</t>
  </si>
  <si>
    <t>Households and NPISHs Final consumption expenditure (constant LCU)</t>
  </si>
  <si>
    <t>NE.CON.PRVT.KN</t>
  </si>
  <si>
    <t>Households and NPISHs Final consumption expenditure (current LCU)</t>
  </si>
  <si>
    <t>NE.CON.PRVT.CN</t>
  </si>
  <si>
    <t>General government final consumption expenditure (annual % growth)</t>
  </si>
  <si>
    <t>NE.CON.GOVT.KD.ZG</t>
  </si>
  <si>
    <t>Arms exports (SIPRI trend indicator values)</t>
  </si>
  <si>
    <t>MS.MIL.XPRT.KD</t>
  </si>
  <si>
    <t>Military expenditure (current USD)</t>
  </si>
  <si>
    <t>MS.MIL.XPND.CD</t>
  </si>
  <si>
    <t>Logistics performance index: Ability to track and trace consignments (1=low to 5=high)</t>
  </si>
  <si>
    <t>LP.LPI.TRAC.XQ</t>
  </si>
  <si>
    <t>Logistics performance index: Ease of arranging competitively priced shipments (1=low to 5=high)</t>
  </si>
  <si>
    <t>LP.LPI.ITRN.XQ</t>
  </si>
  <si>
    <t>Lead time to export, median case (days)</t>
  </si>
  <si>
    <t>LP.EXP.DURS.MD</t>
  </si>
  <si>
    <t>Secure Internet servers (per 1 million people)</t>
  </si>
  <si>
    <t>IT.NET.SECR.P6</t>
  </si>
  <si>
    <t>Fixed telephone subscriptions (per 100 people)</t>
  </si>
  <si>
    <t>IT.MLT.MAIN.P2</t>
  </si>
  <si>
    <t>Container port traffic (TEU: 20 foot equivalent units)</t>
  </si>
  <si>
    <t>IS.SHP.GOOD.TU</t>
  </si>
  <si>
    <t>Railways, goods transported (million ton-km)</t>
  </si>
  <si>
    <t>IS.RRS.GOOD.MT.K6</t>
  </si>
  <si>
    <t>Human capital index plus (HCI+): education pillar score, male (scale 0–188)</t>
  </si>
  <si>
    <t>HD_HCIP_EDUC_MA</t>
  </si>
  <si>
    <t>Government Effectiveness: Percentile Rank, Upper Bound of 90% Confidence Interval</t>
  </si>
  <si>
    <t>GE.PER.RNK.UPPER</t>
  </si>
  <si>
    <t>Government Effectiveness: Estimate</t>
  </si>
  <si>
    <t>GE.EST</t>
  </si>
  <si>
    <t>Expense (current LCU)</t>
  </si>
  <si>
    <t>GC.XPN.TOTL.CN</t>
  </si>
  <si>
    <t>Interest payments (% of revenue)</t>
  </si>
  <si>
    <t>GC.XPN.INTP.RV.ZS</t>
  </si>
  <si>
    <t>Compensation of employees (% of expense)</t>
  </si>
  <si>
    <t>GC.XPN.COMP.ZS</t>
  </si>
  <si>
    <t>Taxes on income, profits and capital gains (current LCU)</t>
  </si>
  <si>
    <t>GC.TAX.YPKG.CN</t>
  </si>
  <si>
    <t>Other taxes (current LCU)</t>
  </si>
  <si>
    <t>GC.TAX.OTHR.CN</t>
  </si>
  <si>
    <t>Customs and other import duties (current LCU)</t>
  </si>
  <si>
    <t>GC.TAX.IMPT.CN</t>
  </si>
  <si>
    <t>Taxes on exports (% of tax revenue)</t>
  </si>
  <si>
    <t>GC.TAX.EXPT.ZS</t>
  </si>
  <si>
    <t>Social contributions (% of revenue)</t>
  </si>
  <si>
    <t>GC.REV.SOCL.ZS</t>
  </si>
  <si>
    <t>Net lending (+) / net borrowing (-) (% of GDP)</t>
  </si>
  <si>
    <t>GC.NLD.TOTL.GD.ZS</t>
  </si>
  <si>
    <t>Net incurrence of liabilities, total (% of GDP)</t>
  </si>
  <si>
    <t>GC.LBL.TOTL.GD.ZS</t>
  </si>
  <si>
    <t>Net acquisition of financial assets (% of GDP)</t>
  </si>
  <si>
    <t>GC.AST.TOTL.GD.ZS</t>
  </si>
  <si>
    <t>Account ownership at a financial institution or with a mobile-money-service provider, young adults (% of population ages 15-24)</t>
  </si>
  <si>
    <t>FX.OWN.TOTL.YG.ZS</t>
  </si>
  <si>
    <t>Account ownership at a financial institution or with a mobile-money-service provider, male (% of population ages 15+)</t>
  </si>
  <si>
    <t>FX.OWN.TOTL.MA.ZS</t>
  </si>
  <si>
    <t>Domestic credit to private sector (% of GDP)</t>
  </si>
  <si>
    <t>FS.AST.PRVT.GD.ZS</t>
  </si>
  <si>
    <t>Risk premium on lending (lending rate minus treasury bill rate, %)</t>
  </si>
  <si>
    <t>FR.INR.RISK</t>
  </si>
  <si>
    <t>Deposit interest rate (%)</t>
  </si>
  <si>
    <t>FR.INR.DPST</t>
  </si>
  <si>
    <t>Broad money growth (annual %)</t>
  </si>
  <si>
    <t>FM.LBL.BMNY.ZG</t>
  </si>
  <si>
    <t>Claims on private sector (annual growth as % of broad money)</t>
  </si>
  <si>
    <t>FM.AST.PRVT.ZG.M3</t>
  </si>
  <si>
    <t>Claims on other sectors of the domestic economy (annual growth as % of broad money)</t>
  </si>
  <si>
    <t>FM.AST.DOMO.ZG.M3</t>
  </si>
  <si>
    <t>Total reserves (% of total external debt)</t>
  </si>
  <si>
    <t>FI.RES.TOTL.DT.ZS</t>
  </si>
  <si>
    <t>Depositors with commercial banks (per 1,000 adults)</t>
  </si>
  <si>
    <t>FB.CBK.DPTR.P3</t>
  </si>
  <si>
    <t>Automated teller machines (ATMs) (per 100,000 adults)</t>
  </si>
  <si>
    <t>FB.ATM.TOTL.P5</t>
  </si>
  <si>
    <t>Terrestrial protected areas (% of total land area)</t>
  </si>
  <si>
    <t>ER.LND.PTLD.ZS</t>
  </si>
  <si>
    <t>Annual freshwater withdrawals, total (billion cubic meters)</t>
  </si>
  <si>
    <t>ER.H2O.FWTL.K3</t>
  </si>
  <si>
    <t>Annual freshwater withdrawals, agriculture (% of total freshwater withdrawal)</t>
  </si>
  <si>
    <t>ER.H2O.FWAG.ZS</t>
  </si>
  <si>
    <t>Aquaculture production (metric tons)</t>
  </si>
  <si>
    <t>ER.FSH.AQUA.MT</t>
  </si>
  <si>
    <t>Population in largest city</t>
  </si>
  <si>
    <t>EN.URB.LCTY</t>
  </si>
  <si>
    <t>Rural population living in areas where elevation is below 5 meters (% of total population)</t>
  </si>
  <si>
    <t>EN.POP.EL5M.RU.ZS</t>
  </si>
  <si>
    <t>Total greenhouse gas emissions excluding LULUCF (% change from 1990)</t>
  </si>
  <si>
    <t>EN.GHG.TOT.ZG.AR5</t>
  </si>
  <si>
    <t>Nitrous oxide (N2O) emissions from Power Industry (Energy) (Mt CO2e)</t>
  </si>
  <si>
    <t>EN.GHG.N2O.PI.MT.CE.AR5</t>
  </si>
  <si>
    <t>Nitrous oxide (N2O) emissions from Fugitive Emissions (Energy) (Mt CO2e)</t>
  </si>
  <si>
    <t>EN.GHG.N2O.FE.MT.CE.AR5</t>
  </si>
  <si>
    <t>Carbon dioxide (CO2) emissions (total) excluding LULUCF (% change from 1990)</t>
  </si>
  <si>
    <t>EN.GHG.CO2.ZG.AR5</t>
  </si>
  <si>
    <t>Carbon intensity of GDP (kg CO2e per constant 2015 US$ of GDP)</t>
  </si>
  <si>
    <t>EN.GHG.CO2.RT.GDP.KD</t>
  </si>
  <si>
    <t>Carbon dioxide (CO2) net fluxes from LULUCF - Organic Soil (Mt CO2e)</t>
  </si>
  <si>
    <t>EN.GHG.CO2.LU.OS.MT.CE.AR5</t>
  </si>
  <si>
    <t>Carbon dioxide (CO2) net fluxes from LULUCF - Deforestation (Mt CO2e)</t>
  </si>
  <si>
    <t>EN.GHG.CO2.LU.DF.MT.CE.AR5</t>
  </si>
  <si>
    <t>Carbon dioxide (CO2) emissions from Building (Energy) (Mt CO2e)</t>
  </si>
  <si>
    <t>EN.GHG.CO2.BU.MT.CE.AR5</t>
  </si>
  <si>
    <t>Net official flows from UN agencies, UNHCR (current US$)</t>
  </si>
  <si>
    <t>DT.NFL.UNCR.CD</t>
  </si>
  <si>
    <t>Net official flows from UN agencies, SPRP (current US$)</t>
  </si>
  <si>
    <t>DT.NFL.SPRP.CD</t>
  </si>
  <si>
    <t>PPG, private creditors (NFL, US$)</t>
  </si>
  <si>
    <t>DT.NFL.PRVT.CD</t>
  </si>
  <si>
    <t>Commercial banks and other lending (PPG + PNG) (NFL, current US$)</t>
  </si>
  <si>
    <t>DT.NFL.PCBO.CD</t>
  </si>
  <si>
    <t>IFC, private nonguaranteed (NFL, US$)</t>
  </si>
  <si>
    <t>DT.NFL.NIFC.CD</t>
  </si>
  <si>
    <t>Net financial flows, IBRD (NFL, current US$)</t>
  </si>
  <si>
    <t>DT.NFL.MIBR.CD</t>
  </si>
  <si>
    <t>Net official flows from UN agencies, IFAD (current US$)</t>
  </si>
  <si>
    <t>DT.NFL.IFAD.CD</t>
  </si>
  <si>
    <t>Net official flows from UN agencies, CERF (current US$)</t>
  </si>
  <si>
    <t>DT.NFL.CERF.CD</t>
  </si>
  <si>
    <t>Present value of external debt (% of exports of goods, services and primary income)</t>
  </si>
  <si>
    <t>DT.DOD.PVLX.EX.ZS</t>
  </si>
  <si>
    <t>PPG, IBRD (DOD, current US$)</t>
  </si>
  <si>
    <t>DT.DOD.MIBR.CD</t>
  </si>
  <si>
    <t>External debt stocks, short-term (DOD, current US$)</t>
  </si>
  <si>
    <t>DT.DOD.DSTC.CD</t>
  </si>
  <si>
    <t>Use of IMF credit (DOD, current US$)</t>
  </si>
  <si>
    <t>DT.DOD.DIMF.CD</t>
  </si>
  <si>
    <t>Net ODA provided, total (% of GNI)</t>
  </si>
  <si>
    <t>DC.ODA.TOTL.GN.ZS</t>
  </si>
  <si>
    <t>Net bilateral aid flows from DAC donors, United States (current US$)</t>
  </si>
  <si>
    <t>DC.DAC.USAL.CD</t>
  </si>
  <si>
    <t>Net bilateral aid flows from DAC donors, Slovak Republic (current US$)</t>
  </si>
  <si>
    <t>DC.DAC.SVKL.CD</t>
  </si>
  <si>
    <t>Foreign direct investment, net inflows (BoP, current US$)</t>
  </si>
  <si>
    <t>BX.KLT.DINV.CD.WD</t>
  </si>
  <si>
    <t>Charges for the use of intellectual property, receipts (BoP, current US$)</t>
  </si>
  <si>
    <t>BX.GSR.ROYL.CD</t>
  </si>
  <si>
    <t>Exports of goods and services (BoP, current US$)</t>
  </si>
  <si>
    <t>BX.GSR.GNFS.CD</t>
  </si>
  <si>
    <t>ICT service exports (BoP, current US$)</t>
  </si>
  <si>
    <t>BX.GSR.CCIS.CD</t>
  </si>
  <si>
    <t>Net secondary income (BoP, current US$)</t>
  </si>
  <si>
    <t>BN.TRF.CURR.CD</t>
  </si>
  <si>
    <t>Net errors and omissions (BoP, current US$)</t>
  </si>
  <si>
    <t>BN.KAC.EOMS.CD</t>
  </si>
  <si>
    <t>Net financial account (BoP, current US$)</t>
  </si>
  <si>
    <t>BN.FIN.TOTL.CD</t>
  </si>
  <si>
    <t>Secondary income, other sectors, payments (BoP, current US$)</t>
  </si>
  <si>
    <t>BM.TRF.PRVT.CD</t>
  </si>
  <si>
    <t>Transport services (% of service imports, BoP)</t>
  </si>
  <si>
    <t>BM.GSR.TRAN.ZS</t>
  </si>
  <si>
    <t>Goods imports (BoP, current US$)</t>
  </si>
  <si>
    <t>BM.GSR.MRCH.CD</t>
  </si>
  <si>
    <t>Communications, computer, etc. (% of service imports, BoP)</t>
  </si>
  <si>
    <t>BM.GSR.CMCP.ZS</t>
  </si>
  <si>
    <t>Livestock production index (2014-2016 = 100)</t>
  </si>
  <si>
    <t>AG.PRD.LVSK.XD</t>
  </si>
  <si>
    <t>Urban land area (sq. km)</t>
  </si>
  <si>
    <t>AG.LND.TOTL.UR.K2</t>
  </si>
  <si>
    <t>Agricultural irrigated land (% of total agricultural land)</t>
  </si>
  <si>
    <t>AG.LND.IRIG.AG.ZS</t>
  </si>
  <si>
    <t>Urban land area where elevation is below 5 meters (% of total land area)</t>
  </si>
  <si>
    <t>AG.LND.EL5M.UR.ZS</t>
  </si>
  <si>
    <t>Permanent cropland (% of land area)</t>
  </si>
  <si>
    <t>AG.LND.CROP.ZS</t>
  </si>
  <si>
    <t>Arable land (hectares)</t>
  </si>
  <si>
    <t>AG.LND.ARBL.HA</t>
  </si>
  <si>
    <t>Fertilizer consumption (% of fertilizer production)</t>
  </si>
  <si>
    <t>AG.CON.FERT.PT.ZS</t>
  </si>
  <si>
    <t>Intentional homicides, male (per 100,000 male)</t>
  </si>
  <si>
    <t>VC.IHR.PSRC.MA.P5</t>
  </si>
  <si>
    <t>Battle-related deaths (number of people)</t>
  </si>
  <si>
    <t>VC.BTL.DETH</t>
  </si>
  <si>
    <t>Voice and Accountability: Percentile Rank</t>
  </si>
  <si>
    <t>VA.PER.RNK</t>
  </si>
  <si>
    <t>Transport services (% of commercial service exports)</t>
  </si>
  <si>
    <t>TX.VAL.TRAN.ZS.WT</t>
  </si>
  <si>
    <t>Computer, communications and other services (% of commercial service exports)</t>
  </si>
  <si>
    <t>TX.VAL.OTHR.ZS.WT</t>
  </si>
  <si>
    <t>Merchandise exports by the reporting economy, residual (% of total merchandise exports)</t>
  </si>
  <si>
    <t>TX.VAL.MRCH.RS.ZS</t>
  </si>
  <si>
    <t>Merchandise exports to low- and middle-income economies in Latin America &amp; the Caribbean (% of total merchandise exports)</t>
  </si>
  <si>
    <t>TX.VAL.MRCH.R3.ZS</t>
  </si>
  <si>
    <t>Merchandise exports to high-income economies (% of total merchandise exports)</t>
  </si>
  <si>
    <t>TX.VAL.MRCH.HI.ZS</t>
  </si>
  <si>
    <t>Manufactures exports (% of merchandise exports)</t>
  </si>
  <si>
    <t>TX.VAL.MANF.ZS.UN</t>
  </si>
  <si>
    <t>Food exports (% of merchandise exports)</t>
  </si>
  <si>
    <t>TX.VAL.FOOD.ZS.UN</t>
  </si>
  <si>
    <t>Medium and high-tech exports (% manufactured exports)</t>
  </si>
  <si>
    <t>TX.MNF.TECH.ZS.UN</t>
  </si>
  <si>
    <t>Commercial service imports (current US$)</t>
  </si>
  <si>
    <t>TM.VAL.SERV.CD.WT</t>
  </si>
  <si>
    <t>Merchandise imports by the reporting economy (current US$)</t>
  </si>
  <si>
    <t>TM.VAL.MRCH.WL.CD</t>
  </si>
  <si>
    <t>Merchandise imports from low- and middle-income economies in Middle East &amp; North Africa (% of total merchandise imports)</t>
  </si>
  <si>
    <t>TM.VAL.MRCH.R4.ZS</t>
  </si>
  <si>
    <t>Merchandise imports from low- and middle-income economies outside region (% of total merchandise imports)</t>
  </si>
  <si>
    <t>TM.VAL.MRCH.OR.ZS</t>
  </si>
  <si>
    <t>Ores and metals imports (% of merchandise imports)</t>
  </si>
  <si>
    <t>TM.VAL.MMTL.ZS.UN</t>
  </si>
  <si>
    <t>Fuel imports (% of merchandise imports)</t>
  </si>
  <si>
    <t>TM.VAL.FUEL.ZS.UN</t>
  </si>
  <si>
    <t>Tariff rate, most favored nation, weighted mean, primary products (%)</t>
  </si>
  <si>
    <t>TM.TAX.TCOM.WM.FN.ZS</t>
  </si>
  <si>
    <t>Bound rate, simple mean, primary products (%)</t>
  </si>
  <si>
    <t>TM.TAX.TCOM.BR.ZS</t>
  </si>
  <si>
    <t>Tariff rate, most favored nation, simple mean, all products (%)</t>
  </si>
  <si>
    <t>TM.TAX.MRCH.SM.FN.ZS</t>
  </si>
  <si>
    <t>Tariff rate, most favored nation, weighted mean, manufactured products (%)</t>
  </si>
  <si>
    <t>TM.TAX.MANF.WM.FN.ZS</t>
  </si>
  <si>
    <t>Bound rate, simple mean, manufactured products (%)</t>
  </si>
  <si>
    <t>TM.TAX.MANF.BR.ZS</t>
  </si>
  <si>
    <t>International tourism, expenditures (% of total imports)</t>
  </si>
  <si>
    <t>ST.INT.XPND.MP.ZS</t>
  </si>
  <si>
    <t>International tourism, expenditures for passenger transport items (current US$)</t>
  </si>
  <si>
    <t>ST.INT.TRNX.CD</t>
  </si>
  <si>
    <t>International tourism, number of departures</t>
  </si>
  <si>
    <t>ST.INT.DPRT</t>
  </si>
  <si>
    <t>Urban population</t>
  </si>
  <si>
    <t>SP.URB.TOTL</t>
  </si>
  <si>
    <t>Rural population</t>
  </si>
  <si>
    <t>SP.RUR.TOTL</t>
  </si>
  <si>
    <t>Completeness of birth registration, rural (%)</t>
  </si>
  <si>
    <t>SP.REG.BRTH.RU.ZS</t>
  </si>
  <si>
    <t>Technicians in R&amp;D (per million people)</t>
  </si>
  <si>
    <t>SP.POP.TECH.RD.P6</t>
  </si>
  <si>
    <t>Age dependency ratio, old (% of working-age population)</t>
  </si>
  <si>
    <t>SP.POP.DPND.OL</t>
  </si>
  <si>
    <t>Population ages 80 and above, female (% of female population)</t>
  </si>
  <si>
    <t>SP.POP.80UP.FE.5Y</t>
  </si>
  <si>
    <t>Population ages 70-74, female (% of female population)</t>
  </si>
  <si>
    <t>SP.POP.7074.FE.5Y</t>
  </si>
  <si>
    <t>Population ages 65 and above, male</t>
  </si>
  <si>
    <t>SP.POP.65UP.MA.IN</t>
  </si>
  <si>
    <t>Population ages 65-69, female (% of female population)</t>
  </si>
  <si>
    <t>SP.POP.6569.FE.5Y</t>
  </si>
  <si>
    <t>Population ages 55-59, female (% of female population)</t>
  </si>
  <si>
    <t>SP.POP.5559.FE.5Y</t>
  </si>
  <si>
    <t>Population ages 45-49, female (% of female population)</t>
  </si>
  <si>
    <t>SP.POP.4549.FE.5Y</t>
  </si>
  <si>
    <t>Population ages 35-39, female (% of female population)</t>
  </si>
  <si>
    <t>SP.POP.3539.FE.5Y</t>
  </si>
  <si>
    <t>Population ages 25-29, female (% of female population)</t>
  </si>
  <si>
    <t>SP.POP.2529.FE.5Y</t>
  </si>
  <si>
    <t>Population ages 15-64, total</t>
  </si>
  <si>
    <t>SP.POP.1564.TO</t>
  </si>
  <si>
    <t>Population ages 15-64, female</t>
  </si>
  <si>
    <t>SP.POP.1564.FE.IN</t>
  </si>
  <si>
    <t>Population ages 10-14, female (% of female population)</t>
  </si>
  <si>
    <t>SP.POP.1014.FE.5Y</t>
  </si>
  <si>
    <t>Population ages 0-14, total</t>
  </si>
  <si>
    <t>SP.POP.0014.TO</t>
  </si>
  <si>
    <t>Population ages 0-14, female</t>
  </si>
  <si>
    <t>SP.POP.0014.FE.IN</t>
  </si>
  <si>
    <t>Women who were first married by age 18 (% of women ages 20-24)</t>
  </si>
  <si>
    <t>SP.M18.2024.FE.ZS</t>
  </si>
  <si>
    <t>Survival to age 65, male (% of cohort)</t>
  </si>
  <si>
    <t>SP.DYN.TO65.MA.ZS</t>
  </si>
  <si>
    <t>Life expectancy at birth, total (years)</t>
  </si>
  <si>
    <t>SP.DYN.LE00.IN</t>
  </si>
  <si>
    <t>Mortality rate, infant, female (per 1,000 live births)</t>
  </si>
  <si>
    <t>SP.DYN.IMRT.FE.IN</t>
  </si>
  <si>
    <t>Vitamin A supplementation coverage rate (% of children ages 6-59 months)</t>
  </si>
  <si>
    <t>SN.ITK.VITA.ZS</t>
  </si>
  <si>
    <t>Prevalence of undernourishment (% of population)</t>
  </si>
  <si>
    <t>SN.ITK.DEFC.ZS</t>
  </si>
  <si>
    <t>Adequacy of social safety net programs (% of total welfare of beneficiary households)</t>
  </si>
  <si>
    <t>per_sa_allsa.adq_pop_tot</t>
  </si>
  <si>
    <t>Coverage of unemployment benefits and ALMP in 2nd quintile (% of population)</t>
  </si>
  <si>
    <t>per_lm_alllm.cov_q2_tot</t>
  </si>
  <si>
    <t>Adequacy of unemployment benefits and ALMP (% of total welfare of beneficiary households)</t>
  </si>
  <si>
    <t>per_lm_alllm.adq_pop_tot</t>
  </si>
  <si>
    <t>PPP conversion factor, private consumption (LCU per international $)</t>
  </si>
  <si>
    <t>PA.NUS.PRVT.PP</t>
  </si>
  <si>
    <t>DEC alternative conversion factor (LCU per US$)</t>
  </si>
  <si>
    <t>PA.NUS.ATLS</t>
  </si>
  <si>
    <t>Net secondary income (Net current transfers from abroad) (current US$)</t>
  </si>
  <si>
    <t>NY.TRF.NCTR.CD</t>
  </si>
  <si>
    <t>Net primary income (Net income from abroad) (constant LCU)</t>
  </si>
  <si>
    <t>NY.GSR.NFCY.KN</t>
  </si>
  <si>
    <t>Gross savings (% of GNI)</t>
  </si>
  <si>
    <t>NY.GNS.ICTR.GN.ZS</t>
  </si>
  <si>
    <t>GNI per capita, PPP (current international $)</t>
  </si>
  <si>
    <t>NY.GNP.PCAP.PP.CD</t>
  </si>
  <si>
    <t>GNI per capita (current LCU)</t>
  </si>
  <si>
    <t>NY.GNP.PCAP.CN</t>
  </si>
  <si>
    <t>GNI (constant LCU)</t>
  </si>
  <si>
    <t>NY.GNP.MKTP.KN</t>
  </si>
  <si>
    <t>GNI (current LCU)</t>
  </si>
  <si>
    <t>NY.GNP.MKTP.CN</t>
  </si>
  <si>
    <t>Gross domestic savings (% of GDP)</t>
  </si>
  <si>
    <t>NY.GDS.TOTL.ZS</t>
  </si>
  <si>
    <t>Oil rents (% of GDP)</t>
  </si>
  <si>
    <t>NY.GDP.PETR.RT.ZS</t>
  </si>
  <si>
    <t>GDP per capita growth (annual %)</t>
  </si>
  <si>
    <t>NY.GDP.PCAP.KD.ZG</t>
  </si>
  <si>
    <t>Natural gas rents (% of GDP)</t>
  </si>
  <si>
    <t>NY.GDP.NGAS.RT.ZS</t>
  </si>
  <si>
    <t>GDP growth (annual %)</t>
  </si>
  <si>
    <t>NY.GDP.MKTP.KD.ZG</t>
  </si>
  <si>
    <t>Gross value added at basic prices (GVA) (constant 2015 US$)</t>
  </si>
  <si>
    <t>NY.GDP.FCST.KD</t>
  </si>
  <si>
    <t>Discrepancy in expenditure estimate of GDP (current LCU)</t>
  </si>
  <si>
    <t>NY.GDP.DISC.CN</t>
  </si>
  <si>
    <t>Inflation, GDP deflator (annual %)</t>
  </si>
  <si>
    <t>NY.GDP.DEFL.KD.ZG</t>
  </si>
  <si>
    <t>Adjusted net savings, excluding particulate emission damage (current US$)</t>
  </si>
  <si>
    <t>NY.ADJ.SVNX.CD</t>
  </si>
  <si>
    <t>Adjusted net national income per capita (constant 2015 US$)</t>
  </si>
  <si>
    <t>NY.ADJ.NNTY.PC.KD</t>
  </si>
  <si>
    <t>Adjusted net national income (current US$)</t>
  </si>
  <si>
    <t>NY.ADJ.NNTY.CD</t>
  </si>
  <si>
    <t>Adjusted savings: natural resources depletion (% of GNI)</t>
  </si>
  <si>
    <t>NY.ADJ.DRES.GN.ZS</t>
  </si>
  <si>
    <t>Adjusted savings: energy depletion (current US$)</t>
  </si>
  <si>
    <t>NY.ADJ.DNGY.CD</t>
  </si>
  <si>
    <t>Adjusted savings: consumption of fixed capital (current US$)</t>
  </si>
  <si>
    <t>NY.ADJ.DKAP.CD</t>
  </si>
  <si>
    <t>Adjusted savings: carbon dioxide damage (current US$)</t>
  </si>
  <si>
    <t>NY.ADJ.DCO2.CD</t>
  </si>
  <si>
    <t>Services, value added (constant LCU)</t>
  </si>
  <si>
    <t>NV.SRV.TOTL.KN</t>
  </si>
  <si>
    <t>Services, value added (current US$)</t>
  </si>
  <si>
    <t>NV.SRV.TOTL.CD</t>
  </si>
  <si>
    <t>Other manufacturing (% of value added in manufacturing)</t>
  </si>
  <si>
    <t>NV.MNF.OTHR.ZS.UN</t>
  </si>
  <si>
    <t>Industry (including construction), value added (% of GDP)</t>
  </si>
  <si>
    <t>NV.IND.TOTL.ZS</t>
  </si>
  <si>
    <t>Industry (including construction), value added (current LCU)</t>
  </si>
  <si>
    <t>NV.IND.TOTL.CN</t>
  </si>
  <si>
    <t>Manufacturing, value added (annual % growth)</t>
  </si>
  <si>
    <t>NV.IND.MANF.KD.ZG</t>
  </si>
  <si>
    <t>CPIA property rights and rule-based governance rating (1=low to 6=high)</t>
  </si>
  <si>
    <t>IQ.CPA.PROP.XQ</t>
  </si>
  <si>
    <t>IDA resource allocation index (1=low to 6=high)</t>
  </si>
  <si>
    <t>IQ.CPA.IRAI.XQ</t>
  </si>
  <si>
    <t>CPIA financial sector rating (1=low to 6=high)</t>
  </si>
  <si>
    <t>IQ.CPA.FINS.XQ</t>
  </si>
  <si>
    <t>CPIA debt policy rating (1=low to 6=high)</t>
  </si>
  <si>
    <t>IQ.CPA.DEBT.XQ</t>
  </si>
  <si>
    <t>Patent applications, residents</t>
  </si>
  <si>
    <t>IP.PAT.RESD</t>
  </si>
  <si>
    <t>Industrial design applications, nonresident, by count</t>
  </si>
  <si>
    <t>IP.IDS.NRCT</t>
  </si>
  <si>
    <t>Public private partnerships investment in energy (current US$)</t>
  </si>
  <si>
    <t>IE.PPN.ENGY.CD</t>
  </si>
  <si>
    <t>Investment in energy with private participation (current US$)</t>
  </si>
  <si>
    <t>IE.PPI.ENGY.CD</t>
  </si>
  <si>
    <t>Time spent dealing with the requirements of government regulations (% of senior management time)</t>
  </si>
  <si>
    <t>IC.GOV.DURS.ZS</t>
  </si>
  <si>
    <t>Firms that introduced a new product/service and process, and spent on R&amp;D</t>
  </si>
  <si>
    <t>IC.FRM.NPRD.ZS</t>
  </si>
  <si>
    <t>Firms with at least 10% foreign ownership</t>
  </si>
  <si>
    <t>IC.FRM.FO.ZS</t>
  </si>
  <si>
    <t>Firms adopting energy management measures to reduce emissions (% of firms)</t>
  </si>
  <si>
    <t>IC.FRM.ENGM.ZS</t>
  </si>
  <si>
    <t>Informal payments to public officials (% of firms)</t>
  </si>
  <si>
    <t>IC.FRM.CORR.ZS</t>
  </si>
  <si>
    <t>Bribery incidence (% of firms experiencing at least one bribe payment request)</t>
  </si>
  <si>
    <t>IC.FRM.BRIB.ZS</t>
  </si>
  <si>
    <t>Firms experiencing electrical outages (% of firms)</t>
  </si>
  <si>
    <t>IC.ELC.OUTG.ZS</t>
  </si>
  <si>
    <t>New businesses registered (number)</t>
  </si>
  <si>
    <t>IC.BUS.NREG</t>
  </si>
  <si>
    <t>B-READY: Utility Services Pillar 1: Quality of Regulations on Utility Services</t>
  </si>
  <si>
    <t>IC.BRE.US.P1</t>
  </si>
  <si>
    <t>B-READY: Taxation Pillar 1: Quality of Regulations on Taxation</t>
  </si>
  <si>
    <t>IC.BRE.TX.P1</t>
  </si>
  <si>
    <t>B-READY: Pillar 1: Regulatory Framework</t>
  </si>
  <si>
    <t>IC.BRE.P1.RF</t>
  </si>
  <si>
    <t>B-READY: Market Competition: Overall Score</t>
  </si>
  <si>
    <t>IC.BRE.MC.OS</t>
  </si>
  <si>
    <t>B-READY: Labor: Overall Score</t>
  </si>
  <si>
    <t>IC.BRE.LB.OS</t>
  </si>
  <si>
    <t>B-READY: International Trade: Overall Score</t>
  </si>
  <si>
    <t>IC.BRE.IT.OS</t>
  </si>
  <si>
    <t>B-READY: Financial Services: Overall Score</t>
  </si>
  <si>
    <t>IC.BRE.FS.OS</t>
  </si>
  <si>
    <t>B-READY: Dispute Resolution: Overall Score</t>
  </si>
  <si>
    <t>IC.BRE.DR.OS</t>
  </si>
  <si>
    <t>B-READY: Business Location: Overall Score</t>
  </si>
  <si>
    <t>IC.BRE.BL.OS</t>
  </si>
  <si>
    <t>B-READY: Business Insolvency: Overall Score</t>
  </si>
  <si>
    <t>IC.BRE.BI.OS</t>
  </si>
  <si>
    <t>B-READY: Business Entry: Overall Score</t>
  </si>
  <si>
    <t>IC.BRE.BE.OS</t>
  </si>
  <si>
    <t>Human capital index plus (HCI+): on-the-job learning pillar score, total (scale -30–87)</t>
  </si>
  <si>
    <t>HD_HCIP_OTJL_TO</t>
  </si>
  <si>
    <t>Human capital index plus (HCI+): health pillar score, male (scale 0–50)</t>
  </si>
  <si>
    <t>HD_HCIP_HLTH_MA</t>
  </si>
  <si>
    <t>Human capital index plus (HCI+): education pillar score, female (scale 0–188)</t>
  </si>
  <si>
    <t>HD_HCIP_EDUC_FE</t>
  </si>
  <si>
    <t>Government Effectiveness: Percentile Rank, Lower Bound of 90% Confidence Interval</t>
  </si>
  <si>
    <t>GE.PER.RNK.LOWER</t>
  </si>
  <si>
    <t>Subsidies and other transfers (% of expense)</t>
  </si>
  <si>
    <t>GC.XPN.TRFT.ZS</t>
  </si>
  <si>
    <t>Other expense (% of expense)</t>
  </si>
  <si>
    <t>GC.XPN.OTHR.ZS</t>
  </si>
  <si>
    <t>Interest payments (current LCU)</t>
  </si>
  <si>
    <t>GC.XPN.INTP.CN</t>
  </si>
  <si>
    <t>Compensation of employees (current LCU)</t>
  </si>
  <si>
    <t>GC.XPN.COMP.CN</t>
  </si>
  <si>
    <t>Tax revenue (% of GDP)</t>
  </si>
  <si>
    <t>GC.TAX.TOTL.GD.ZS</t>
  </si>
  <si>
    <t>Taxes on international trade (% of revenue)</t>
  </si>
  <si>
    <t>GC.TAX.INTT.RV.ZS</t>
  </si>
  <si>
    <t>Taxes on goods and services (% value added of industry and services)</t>
  </si>
  <si>
    <t>GC.TAX.GSRV.VA.ZS</t>
  </si>
  <si>
    <t>Taxes on exports (current LCU)</t>
  </si>
  <si>
    <t>GC.TAX.EXPT.CN</t>
  </si>
  <si>
    <t>Grants and other revenue (current LCU)</t>
  </si>
  <si>
    <t>GC.REV.GOTR.CN</t>
  </si>
  <si>
    <t>Net investment in nonfinancial assets (current LCU)</t>
  </si>
  <si>
    <t>GC.NFN.TOTL.CN</t>
  </si>
  <si>
    <t>Central government debt, total (current LCU)</t>
  </si>
  <si>
    <t>GC.DOD.TOTL.CN</t>
  </si>
  <si>
    <t>Account ownership at a financial institution or with a mobile-money-service provider (% of population ages 15+)</t>
  </si>
  <si>
    <t>FX.OWN.TOTL.ZS</t>
  </si>
  <si>
    <t>Account ownership at a financial institution or with a mobile-money-service provider, older adults (% of population ages 25+)</t>
  </si>
  <si>
    <t>FX.OWN.TOTL.OL.ZS</t>
  </si>
  <si>
    <t>Account ownership at a financial institution or with a mobile-money-service provider, poorest 40% (% of population ages 15+)</t>
  </si>
  <si>
    <t>FX.OWN.TOTL.40.ZS</t>
  </si>
  <si>
    <t>Claims on central government, etc. (% GDP)</t>
  </si>
  <si>
    <t>FS.AST.CGOV.GD.ZS</t>
  </si>
  <si>
    <t>Lending interest rate (%)</t>
  </si>
  <si>
    <t>FR.INR.LEND</t>
  </si>
  <si>
    <t>Broad money (current LCU)</t>
  </si>
  <si>
    <t>FM.LBL.BMNY.CN</t>
  </si>
  <si>
    <t>Net domestic credit (current LCU)</t>
  </si>
  <si>
    <t>FM.AST.DOMS.CN</t>
  </si>
  <si>
    <t>Total reserves in months of imports</t>
  </si>
  <si>
    <t>FI.RES.TOTL.MO</t>
  </si>
  <si>
    <t>Domestic credit to private sector by banks (% of GDP)</t>
  </si>
  <si>
    <t>FD.AST.PRVT.GD.ZS</t>
  </si>
  <si>
    <t>Bank capital to assets ratio (%)</t>
  </si>
  <si>
    <t>FB.BNK.CAPA.ZS</t>
  </si>
  <si>
    <t>Marine protected areas (% of territorial waters)</t>
  </si>
  <si>
    <t>ER.MRN.PTMR.ZS</t>
  </si>
  <si>
    <t>Annual freshwater withdrawals, total (% of internal resources)</t>
  </si>
  <si>
    <t>ER.H2O.FWTL.ZS</t>
  </si>
  <si>
    <t>Annual freshwater withdrawals, domestic (% of total freshwater withdrawal)</t>
  </si>
  <si>
    <t>ER.H2O.FWDM.ZS</t>
  </si>
  <si>
    <t>Capture fisheries production (metric tons)</t>
  </si>
  <si>
    <t>ER.FSH.CAPT.MT</t>
  </si>
  <si>
    <t>Population in the largest city (% of urban population)</t>
  </si>
  <si>
    <t>EN.URB.LCTY.UR.ZS</t>
  </si>
  <si>
    <t>Urban population living in areas where elevation is below 5 meters (% of total population)</t>
  </si>
  <si>
    <t>EN.POP.EL5M.UR.ZS</t>
  </si>
  <si>
    <t>Plant species (higher), threatened</t>
  </si>
  <si>
    <t>EN.HPT.THRD.NO</t>
  </si>
  <si>
    <t>Nitrous oxide (N2O) emissions from Transport (Energy) (Mt CO2e)</t>
  </si>
  <si>
    <t>EN.GHG.N2O.TR.MT.CE.AR5</t>
  </si>
  <si>
    <t>Nitrous oxide (N2O) emissions from Industrial Combustion (Energy) (Mt CO2e)</t>
  </si>
  <si>
    <t>EN.GHG.N2O.IC.MT.CE.AR5</t>
  </si>
  <si>
    <t>F-gases emissions from Industrial Processes (Mt CO2e)</t>
  </si>
  <si>
    <t>EN.GHG.FGAS.IP.MT.CE.AR5</t>
  </si>
  <si>
    <t>Carbon intensity of GDP (kg CO2e per 2021 PPP $ of GDP)</t>
  </si>
  <si>
    <t>EN.GHG.CO2.RT.GDP.PP.KD</t>
  </si>
  <si>
    <t>Carbon dioxide (CO2) emissions (total) excluding LULUCF (Mt CO2e)</t>
  </si>
  <si>
    <t>EN.GHG.CO2.MT.CE.AR5</t>
  </si>
  <si>
    <t>Carbon dioxide (CO2) net fluxes from LULUCF - Forest Land (Mt CO2e)</t>
  </si>
  <si>
    <t>EN.GHG.CO2.LU.FL.MT.CE.AR5</t>
  </si>
  <si>
    <t>Carbon dioxide (CO2) emissions from Fugitive Emissions (Energy) (Mt CO2e)</t>
  </si>
  <si>
    <t>EN.GHG.CO2.FE.MT.CE.AR5</t>
  </si>
  <si>
    <t>Methane (CH4) emissions from Waste (Mt CO2e)</t>
  </si>
  <si>
    <t>EN.GHG.CH4.WA.MT.CE.AR5</t>
  </si>
  <si>
    <t>Methane (CH4) emissions from Industrial Processes (Mt CO2e)</t>
  </si>
  <si>
    <t>EN.GHG.CH4.IP.MT.CE.AR5</t>
  </si>
  <si>
    <t>Methane (CH4) emissions from Agriculture (Mt CO2e)</t>
  </si>
  <si>
    <t>EN.GHG.CH4.AG.MT.CE.AR5</t>
  </si>
  <si>
    <t>Fish species, threatened</t>
  </si>
  <si>
    <t>EN.FSH.THRD.NO</t>
  </si>
  <si>
    <t>PM2.5 air pollution, population exposed to levels exceeding WHO guideline value (% of total)</t>
  </si>
  <si>
    <t>EN.ATM.PM25.MC.ZS</t>
  </si>
  <si>
    <t>PM2.5 air pollution, mean annual exposure (micrograms per cubic meter)</t>
  </si>
  <si>
    <t>EN.ATM.PM25.MC.M3</t>
  </si>
  <si>
    <t>Energy use (kg of oil equivalent) per $1,000 GDP (constant 2021 PPP)</t>
  </si>
  <si>
    <t>EG.USE.COMM.GD.PP.KD</t>
  </si>
  <si>
    <t>GDP per unit of energy use (constant 2021 PPP $ per kg of oil equivalent)</t>
  </si>
  <si>
    <t>EG.GDP.PUSE.KO.PP.KD</t>
  </si>
  <si>
    <t>Electricity production from renewable sources, excluding hydroelectric (kWh)</t>
  </si>
  <si>
    <t>EG.ELC.RNWX.KH</t>
  </si>
  <si>
    <t>Electricity production from natural gas sources (% of total)</t>
  </si>
  <si>
    <t>EG.ELC.NGAS.ZS</t>
  </si>
  <si>
    <t>Electricity production from coal sources (% of total)</t>
  </si>
  <si>
    <t>EG.ELC.COAL.ZS</t>
  </si>
  <si>
    <t>Net official flows from UN agencies, ILO (current US$)</t>
  </si>
  <si>
    <t>DT.NFL.ILOG.CD</t>
  </si>
  <si>
    <t>Net flows on external debt, private nonguaranteed (PNG) (NFL, current US$)</t>
  </si>
  <si>
    <t>DT.NFL.DPNG.CD</t>
  </si>
  <si>
    <t>Present value of external debt (% of GNI)</t>
  </si>
  <si>
    <t>DT.DOD.PVLX.GN.ZS</t>
  </si>
  <si>
    <t>PPG, IDA (DOD, current US$)</t>
  </si>
  <si>
    <t>DT.DOD.MIDA.CD</t>
  </si>
  <si>
    <t>Short-term debt (% of total reserves)</t>
  </si>
  <si>
    <t>DT.DOD.DSTC.IR.ZS</t>
  </si>
  <si>
    <t>External debt stocks, long-term (DOD, current US$)</t>
  </si>
  <si>
    <t>DT.DOD.DLXF.CD</t>
  </si>
  <si>
    <t>Net ODA provided, total (constant 2023 US$)</t>
  </si>
  <si>
    <t>DC.ODA.TOTL.KD</t>
  </si>
  <si>
    <t>Net ODA provided, to the least developed countries (current US$)</t>
  </si>
  <si>
    <t>DC.ODA.TLDC.CD</t>
  </si>
  <si>
    <t>Net bilateral aid flows from DAC donors, Slovenia (current US$)</t>
  </si>
  <si>
    <t>DC.DAC.SVNL.CD</t>
  </si>
  <si>
    <t>Net bilateral aid flows from DAC donors, New Zealand (current US$)</t>
  </si>
  <si>
    <t>DC.DAC.NZLL.CD</t>
  </si>
  <si>
    <t>Net bilateral aid flows from DAC donors, Lithuania (current US$)</t>
  </si>
  <si>
    <t>DC.DAC.LTUL.CD</t>
  </si>
  <si>
    <t>Net bilateral aid flows from DAC donors, Iceland (current US$)</t>
  </si>
  <si>
    <t>DC.DAC.ISLL.CD</t>
  </si>
  <si>
    <t>Net bilateral aid flows from DAC donors, United Kingdom (current US$)</t>
  </si>
  <si>
    <t>DC.DAC.GBRL.CD</t>
  </si>
  <si>
    <t>Net bilateral aid flows from DAC donors, Spain (current US$)</t>
  </si>
  <si>
    <t>DC.DAC.ESPL.CD</t>
  </si>
  <si>
    <t>Prevalence of severe food insecurity in the population (%)</t>
  </si>
  <si>
    <t>SN.ITK.SVFI.ZS</t>
  </si>
  <si>
    <t>International migrant stock (% of population)</t>
  </si>
  <si>
    <t>SM.POP.TOTL.ZS</t>
  </si>
  <si>
    <t>Refugees under the mandate of the UNHCR by country or territory of origin</t>
  </si>
  <si>
    <t>SM.POP.RHCR.EO</t>
  </si>
  <si>
    <t>Net migration</t>
  </si>
  <si>
    <t>SM.POP.NETM</t>
  </si>
  <si>
    <t>Asylum-seekers by country or territory of asylum</t>
  </si>
  <si>
    <t>SM.POP.ASYS.EA</t>
  </si>
  <si>
    <t>Unemployment, total (% of total labor force) (modeled ILO estimate)</t>
  </si>
  <si>
    <t>SL.UEM.TOTL.ZS</t>
  </si>
  <si>
    <t>Unemployment, female (% of female labor force) (modeled ILO estimate)</t>
  </si>
  <si>
    <t>SL.UEM.TOTL.FE.ZS</t>
  </si>
  <si>
    <t>Share of youth not in education, employment or training, male (% of male youth population)</t>
  </si>
  <si>
    <t>SL.UEM.NEET.MA.ZS</t>
  </si>
  <si>
    <t>Unemployment with intermediate education (% of total labor force with intermediate education)</t>
  </si>
  <si>
    <t>SL.UEM.INTM.ZS</t>
  </si>
  <si>
    <t>Unemployment with basic education, male (% of male labor force with basic education)</t>
  </si>
  <si>
    <t>SL.UEM.BASC.MA.ZS</t>
  </si>
  <si>
    <t>Unemployment with advanced education, female (% of female labor force with advanced education)</t>
  </si>
  <si>
    <t>SL.UEM.ADVN.FE.ZS</t>
  </si>
  <si>
    <t>Unemployment, youth male (% of male labor force ages 15-24) (national estimate)</t>
  </si>
  <si>
    <t>SL.UEM.1524.MA.NE.ZS</t>
  </si>
  <si>
    <t>Labor force, female (% of total labor force)</t>
  </si>
  <si>
    <t>SL.TLF.TOTL.FE.ZS</t>
  </si>
  <si>
    <t>Labor force with intermediate education (% of total working-age population with intermediate education)</t>
  </si>
  <si>
    <t>SL.TLF.INTM.ZS</t>
  </si>
  <si>
    <t>Ratio of female to male labor force participation rate (%) (national estimate)</t>
  </si>
  <si>
    <t>SL.TLF.CACT.FM.NE.ZS</t>
  </si>
  <si>
    <t>Labor force with basic education, male (% of male working-age population with basic education)</t>
  </si>
  <si>
    <t>SL.TLF.BASC.MA.ZS</t>
  </si>
  <si>
    <t>Labor force with advanced education, female (% of female working-age population with advanced education)</t>
  </si>
  <si>
    <t>SL.TLF.ADVN.FE.ZS</t>
  </si>
  <si>
    <t>Labor force participation rate for ages 15-24, total (%) (modeled ILO estimate)</t>
  </si>
  <si>
    <t>SL.TLF.ACTI.1524.ZS</t>
  </si>
  <si>
    <t>Labor force participation rate for ages 15-24, female (%) (modeled ILO estimate)</t>
  </si>
  <si>
    <t>SL.TLF.ACTI.1524.FE.ZS</t>
  </si>
  <si>
    <t>Average working hours of children, working only, ages 7-14 (hours per week)</t>
  </si>
  <si>
    <t>SL.TLF.0714.WK.TM</t>
  </si>
  <si>
    <t>Average working hours of children, working only, female, ages 7-14 (hours per week)</t>
  </si>
  <si>
    <t>SL.TLF.0714.WK.FE.TM</t>
  </si>
  <si>
    <t>Average working hours of children, study and work, male, ages 7-14 (hours per week)</t>
  </si>
  <si>
    <t>SL.TLF.0714.SW.MA.TM</t>
  </si>
  <si>
    <t>Children in employment, female (% of female children ages 7-14)</t>
  </si>
  <si>
    <t>SL.TLF.0714.FE.ZS</t>
  </si>
  <si>
    <t>Child employment in services (% of economically active children ages 7-14)</t>
  </si>
  <si>
    <t>SL.SRV.0714.ZS</t>
  </si>
  <si>
    <t>Children in employment, self-employed, male (% of male children in employment, ages 7-14)</t>
  </si>
  <si>
    <t>SL.SLF.0714.MA.ZS</t>
  </si>
  <si>
    <t>Child employment in manufacturing, female (% of female economically active children ages 7-14)</t>
  </si>
  <si>
    <t>SL.MNF.0714.FE.ZS</t>
  </si>
  <si>
    <t>GDP per person employed (constant 2021 PPP $)</t>
  </si>
  <si>
    <t>SL.GDP.PCAP.EM.KD</t>
  </si>
  <si>
    <t>Children in employment, unpaid family workers (% of children in employment, ages 7-14)</t>
  </si>
  <si>
    <t>SL.FAM.0714.ZS</t>
  </si>
  <si>
    <t>Wage and salaried workers, male (% of male employment) (modeled ILO estimate)</t>
  </si>
  <si>
    <t>SL.EMP.WORK.MA.ZS</t>
  </si>
  <si>
    <t>Vulnerable employment, female (% of female employment) (modeled ILO estimate)</t>
  </si>
  <si>
    <t>SL.EMP.VULN.FE.ZS</t>
  </si>
  <si>
    <t>Employment to population ratio, 15+, male (%) (national estimate)</t>
  </si>
  <si>
    <t>SL.EMP.TOTL.SP.MA.NE.ZS</t>
  </si>
  <si>
    <t>Self-employed, total (% of total employment) (modeled ILO estimate)</t>
  </si>
  <si>
    <t>SL.EMP.SELF.ZS</t>
  </si>
  <si>
    <t>Employers, male (% of male employment) (modeled ILO estimate)</t>
  </si>
  <si>
    <t>SL.EMP.MPYR.MA.ZS</t>
  </si>
  <si>
    <t>Employment to population ratio, ages 15-24, male (%) (modeled ILO estimate)</t>
  </si>
  <si>
    <t>SL.EMP.1524.SP.MA.ZS</t>
  </si>
  <si>
    <t>Employment in agriculture (% of total employment) (modeled ILO estimate)</t>
  </si>
  <si>
    <t>SL.AGR.EMPL.ZS</t>
  </si>
  <si>
    <t>Child employment in agriculture, male (% of male economically active children ages 7-14)</t>
  </si>
  <si>
    <t>SL.AGR.0714.MA.ZS</t>
  </si>
  <si>
    <t>Survey mean consumption or income per capita, total population (2021 PPP $ per day)</t>
  </si>
  <si>
    <t>SI.SPR.PCAP</t>
  </si>
  <si>
    <t>Average transaction cost of sending remittances to a specific country (%)</t>
  </si>
  <si>
    <t>SI.RMT.COST.IB.ZS</t>
  </si>
  <si>
    <t>Poverty headcount ratio at national poverty lines (% of population)</t>
  </si>
  <si>
    <t>SI.POV.NAHC</t>
  </si>
  <si>
    <t>Poverty headcount ratio at $4.20 a day (2021 PPP) (% of population)</t>
  </si>
  <si>
    <t>SI.POV.LMIC</t>
  </si>
  <si>
    <t>Income share held by lowest 20%</t>
  </si>
  <si>
    <t>SI.DST.FRST.20</t>
  </si>
  <si>
    <t>Income share held by highest 20%</t>
  </si>
  <si>
    <t>SI.DST.05TH.20</t>
  </si>
  <si>
    <t>UHC service coverage sub-index on reproductive, maternal, newborn and child health</t>
  </si>
  <si>
    <t>SH_UHC_SCI_RMNCH</t>
  </si>
  <si>
    <t>SH_UHC_SCI</t>
  </si>
  <si>
    <t>Proportion of population further impoverished due to out-of-pocket health expenditure, based on the societal poverty line (%)</t>
  </si>
  <si>
    <t>SH_UHC_FH40_FURTHER</t>
  </si>
  <si>
    <t>Domestic general government health expenditure per capita, PPP (current international $)</t>
  </si>
  <si>
    <t>SH.XPD.GHED.PP.CD</t>
  </si>
  <si>
    <t>Current health expenditure per capita, PPP (current international $)</t>
  </si>
  <si>
    <t>SH.XPD.CHEX.PP.CD</t>
  </si>
  <si>
    <t>Proportion of population pushed into poverty (based on the societal poverty line) due to out-of-pocket health expenditure (%)</t>
  </si>
  <si>
    <t>SH_UHC_FH40_PUSHED</t>
  </si>
  <si>
    <t>Proportion of population facing financial hardship due to out-of-pocket health expenditure (%)</t>
  </si>
  <si>
    <t>SH_UHC_FH40</t>
  </si>
  <si>
    <t>Out-of-pocket expenditure per capita, PPP (current international $)</t>
  </si>
  <si>
    <t>SH.XPD.OOPC.PP.CD</t>
  </si>
  <si>
    <t>External health expenditure per capita, PPP (current international $)</t>
  </si>
  <si>
    <t>SH.XPD.EHEX.PP.CD</t>
  </si>
  <si>
    <t>Tuberculosis case detection rate (%, all forms)</t>
  </si>
  <si>
    <t>SH.TBS.DTEC.ZS</t>
  </si>
  <si>
    <t>Prevalence of severe wasting, weight for height, female (% of children under 5)</t>
  </si>
  <si>
    <t>SH.SVR.WAST.FE.ZS</t>
  </si>
  <si>
    <t>Mortality rate attributed to unsafe water, unsafe sanitation and lack of hygiene (per 100,000 population)</t>
  </si>
  <si>
    <t>SH.STA.WASH.P5</t>
  </si>
  <si>
    <t>Suicide mortality rate, female (per 100,000 female population)</t>
  </si>
  <si>
    <t>SH.STA.SUIC.FE.P5</t>
  </si>
  <si>
    <t>Prevalence of stunting, height for age, female (modeled estimate, % of children under 5)</t>
  </si>
  <si>
    <t>SH.STA.STNT.ME.FE.ZS</t>
  </si>
  <si>
    <t>People using safely managed sanitation services, urban (% of urban population)</t>
  </si>
  <si>
    <t>SH.STA.SMSS.UR.ZS</t>
  </si>
  <si>
    <t>Mortality rate attributed to unintentional poisoning (per 100,000 population)</t>
  </si>
  <si>
    <t>SH.STA.POIS.P5</t>
  </si>
  <si>
    <t>Prevalence of overweight, weight for height, female (modeled estimate, % of children under 5)</t>
  </si>
  <si>
    <t>SH.STA.OWGH.ME.FE.ZS</t>
  </si>
  <si>
    <t>Diarrhea treatment (% of children under 5 receiving oral rehydration and continued feeding)</t>
  </si>
  <si>
    <t>SH.STA.ORCF.ZS</t>
  </si>
  <si>
    <t>Maternal mortality ratio (national estimate, per 100,000 live births)</t>
  </si>
  <si>
    <t>SH.STA.MMRT.NE</t>
  </si>
  <si>
    <t>Prevalence of underweight, weight for age, female (% of children under 5)</t>
  </si>
  <si>
    <t>SH.STA.MALN.FE.ZS</t>
  </si>
  <si>
    <t>Female genital mutilation prevalence (%)</t>
  </si>
  <si>
    <t>SH.STA.FGMS.ZS</t>
  </si>
  <si>
    <t>Exclusive breastfeeding (% of children under 6 months)</t>
  </si>
  <si>
    <t>SH.STA.BFED.ZS</t>
  </si>
  <si>
    <t>ARI treatment (% of children under 5 taken to a health provider)</t>
  </si>
  <si>
    <t>SH.STA.ARIC.ZS</t>
  </si>
  <si>
    <t>Mortality rate attributed to household and ambient air pollution, age-standardized, female (per 100,000 female population)</t>
  </si>
  <si>
    <t>SH.STA.AIRP.FE.P5</t>
  </si>
  <si>
    <t>Prevalence of current tobacco use, males (% of male adults)</t>
  </si>
  <si>
    <t>SH.PRV.SMOK.MA</t>
  </si>
  <si>
    <t>Lifetime risk of maternal death (%)</t>
  </si>
  <si>
    <t>SH.MMR.RISK.ZS</t>
  </si>
  <si>
    <t>Use of insecticide-treated bed nets (% of under-5 population)</t>
  </si>
  <si>
    <t>SH.MLR.NETS.ZS</t>
  </si>
  <si>
    <t>Immunization, DPT (% of children ages 12-23 months)</t>
  </si>
  <si>
    <t>SH.IMM.IDPT</t>
  </si>
  <si>
    <t>Incidence of HIV, ages 15-24 (per 1,000 uninfected population ages 15-24)</t>
  </si>
  <si>
    <t>SH.HIV.INCD.YG.P3</t>
  </si>
  <si>
    <t>Children (ages 0-14) newly infected with HIV</t>
  </si>
  <si>
    <t>SH.HIV.INCD.14</t>
  </si>
  <si>
    <t>Prevalence of HIV, female (% ages 15-24)</t>
  </si>
  <si>
    <t>SH.HIV.1524.FE.ZS</t>
  </si>
  <si>
    <t>People using safely managed drinking water services, rural (% of rural population)</t>
  </si>
  <si>
    <t>SH.H2O.SMDW.RU.ZS</t>
  </si>
  <si>
    <t>Demand for family planning satisfied by modern methods (% of married women with demand for family planning)</t>
  </si>
  <si>
    <t>SH.FPL.SATM.ZS</t>
  </si>
  <si>
    <t>Mortality from CVD, cancer, diabetes or CRD between exact ages 30 and 70, female (%)</t>
  </si>
  <si>
    <t>SH.DYN.NCOM.FE.ZS</t>
  </si>
  <si>
    <t>Prevalence of HIV, total (% of population ages 15-49)</t>
  </si>
  <si>
    <t>SH.DYN.AIDS.ZS</t>
  </si>
  <si>
    <t>Probability of dying among adolescents ages 10-14 years (per 1,000)</t>
  </si>
  <si>
    <t>SH.DYN.1014</t>
  </si>
  <si>
    <t>Number of under-five deaths</t>
  </si>
  <si>
    <t>SH.DTH.MORT</t>
  </si>
  <si>
    <t>Number of deaths ages 20-24 years</t>
  </si>
  <si>
    <t>SH.DTH.2024</t>
  </si>
  <si>
    <t>Condom use, population ages 15-24, male (% of males ages 15-24)</t>
  </si>
  <si>
    <t>SH.CON.1524.MA.ZS</t>
  </si>
  <si>
    <t>Prevalence of anemia among women of reproductive age (% of women ages 15-49)</t>
  </si>
  <si>
    <t>SH.ANM.ALLW.ZS</t>
  </si>
  <si>
    <t>Women who believe a husband is justified in beating his wife when she refuses sex with him (%)</t>
  </si>
  <si>
    <t>SG.VAW.REFU.ZS</t>
  </si>
  <si>
    <t>Women who believe a husband is justified in beating his wife when she burns the food (%)</t>
  </si>
  <si>
    <t>SG.VAW.BURN.ZS</t>
  </si>
  <si>
    <t>Proportion of time spent on unpaid domestic and care work, female (% of 24 hour day)</t>
  </si>
  <si>
    <t>SG.TIM.UWRK.FE</t>
  </si>
  <si>
    <t>Women participating in the three decisions (own health care, major household purchases, and visiting family) (% of women age 15-49)</t>
  </si>
  <si>
    <t>SG.DMK.ALLD.FN.ZS</t>
  </si>
  <si>
    <t>Government expenditure per student, tertiary (% of GDP per capita)</t>
  </si>
  <si>
    <t>SE.XPD.TERT.PC.ZS</t>
  </si>
  <si>
    <t>Government expenditure per student, primary (% of GDP per capita)</t>
  </si>
  <si>
    <t>SE.XPD.PRIM.PC.ZS</t>
  </si>
  <si>
    <t>Current education expenditure, primary (% of total expenditure in primary public institutions)</t>
  </si>
  <si>
    <t>SE.XPD.CPRM.ZS</t>
  </si>
  <si>
    <t>School enrollment, tertiary (% gross)</t>
  </si>
  <si>
    <t>SE.TER.ENRR</t>
  </si>
  <si>
    <t>Social contributions (current LCU)</t>
  </si>
  <si>
    <t>GC.REV.SOCL.CN</t>
  </si>
  <si>
    <t>Net lending (+) / net borrowing (-) (current LCU)</t>
  </si>
  <si>
    <t>GC.NLD.TOTL.CN</t>
  </si>
  <si>
    <t>Net incurrence of liabilities, total (current LCU)</t>
  </si>
  <si>
    <t>GC.LBL.TOTL.CN</t>
  </si>
  <si>
    <t>Net acquisition of financial assets (current LCU)</t>
  </si>
  <si>
    <t>GC.AST.TOTL.CN</t>
  </si>
  <si>
    <t>Account ownership at a financial institution or with a mobile-money-service provider, secondary education or more (% of population ages 15+)</t>
  </si>
  <si>
    <t>FX.OWN.TOTL.SO.ZS</t>
  </si>
  <si>
    <t>Account ownership at a financial institution or with a mobile-money-service provider, female (% of population ages 15+)</t>
  </si>
  <si>
    <t>FX.OWN.TOTL.FE.ZS</t>
  </si>
  <si>
    <t>Domestic credit provided by financial sector (% of GDP)</t>
  </si>
  <si>
    <t>FS.AST.DOMS.GD.ZS</t>
  </si>
  <si>
    <t>Real interest rate (%)</t>
  </si>
  <si>
    <t>FR.INR.RINR</t>
  </si>
  <si>
    <t>Wholesale price index (2010 = 100)</t>
  </si>
  <si>
    <t>FP.WPI.TOTL</t>
  </si>
  <si>
    <t>Broad money to total reserves ratio</t>
  </si>
  <si>
    <t>FM.LBL.BMNY.IR.ZS</t>
  </si>
  <si>
    <t>Monetary Sector credit to private sector (% GDP)</t>
  </si>
  <si>
    <t>FM.AST.PRVT.GD.ZS</t>
  </si>
  <si>
    <t>Claims on central government (annual growth as % of broad money)</t>
  </si>
  <si>
    <t>FM.AST.CGOV.ZG.M3</t>
  </si>
  <si>
    <t>Total reserves (includes gold, current US$)</t>
  </si>
  <si>
    <t>FI.RES.TOTL.CD</t>
  </si>
  <si>
    <t>Borrowers from commercial banks (per 1,000 adults)</t>
  </si>
  <si>
    <t>FB.CBK.BRWR.P3</t>
  </si>
  <si>
    <t>Bank nonperforming loans to total gross loans (%)</t>
  </si>
  <si>
    <t>FB.AST.NPER.ZS</t>
  </si>
  <si>
    <t>Renewable internal freshwater resources per capita (cubic meters)</t>
  </si>
  <si>
    <t>ER.H2O.INTR.PC</t>
  </si>
  <si>
    <t>Level of water stress: freshwater withdrawal as a proportion of available freshwater resources</t>
  </si>
  <si>
    <t>ER.H2O.FWST.ZS</t>
  </si>
  <si>
    <t>Water productivity, total (constant 2015 US$ GDP per cubic meter of total freshwater withdrawal)</t>
  </si>
  <si>
    <t>ER.GDP.FWTL.M3.KD</t>
  </si>
  <si>
    <t>Population in urban agglomerations of more than 1 million (% of total population)</t>
  </si>
  <si>
    <t>EN.URB.MCTY.TL.ZS</t>
  </si>
  <si>
    <t>Population living in slums (% of urban population)</t>
  </si>
  <si>
    <t>EN.POP.SLUM.UR.ZS</t>
  </si>
  <si>
    <t>Population density (people per sq. km of land area)</t>
  </si>
  <si>
    <t>EN.POP.DNST</t>
  </si>
  <si>
    <t>Nitrous oxide (N2O) emissions (total) excluding LULUCF (% change from 1990)</t>
  </si>
  <si>
    <t>EN.GHG.N2O.ZG.AR5</t>
  </si>
  <si>
    <t>Nitrous oxide (N2O) emissions (total) excluding LULUCF (Mt CO2e)</t>
  </si>
  <si>
    <t>EN.GHG.N2O.MT.CE.AR5</t>
  </si>
  <si>
    <t>Nitrous oxide (N2O) emissions from Building (Energy) (Mt CO2e)</t>
  </si>
  <si>
    <t>EN.GHG.N2O.BU.MT.CE.AR5</t>
  </si>
  <si>
    <t>Carbon dioxide (CO2) emissions from Waste (Mt CO2e)</t>
  </si>
  <si>
    <t>EN.GHG.CO2.WA.MT.CE.AR5</t>
  </si>
  <si>
    <t>Carbon dioxide (CO2) emissions from Power Industry (Energy) (Mt CO2e)</t>
  </si>
  <si>
    <t>EN.GHG.CO2.PI.MT.CE.AR5</t>
  </si>
  <si>
    <t>Carbon dioxide (CO2) net fluxes from LULUCF - Other Land (Mt CO2e)</t>
  </si>
  <si>
    <t>EN.GHG.CO2.LU.OL.MT.CE.AR5</t>
  </si>
  <si>
    <t>Carbon dioxide (CO2) emissions from Industrial Processes (Mt CO2e)</t>
  </si>
  <si>
    <t>EN.GHG.CO2.IP.MT.CE.AR5</t>
  </si>
  <si>
    <t>Carbon dioxide (CO2) emissions from Agriculture (Mt CO2e)</t>
  </si>
  <si>
    <t>EN.GHG.CO2.AG.MT.CE.AR5</t>
  </si>
  <si>
    <t>Methane (CH4) emissions from Power Industry (Energy) (Mt CO2e)</t>
  </si>
  <si>
    <t>EN.GHG.CH4.PI.MT.CE.AR5</t>
  </si>
  <si>
    <t>Methane (CH4) emissions from Fugitive Emissions (Energy) (Mt CO2e)</t>
  </si>
  <si>
    <t>EN.GHG.CH4.FE.MT.CE.AR5</t>
  </si>
  <si>
    <t>Total greenhouse gas emissions excluding LULUCF (Mt CO2e)</t>
  </si>
  <si>
    <t>EN.GHG.ALL.MT.CE.AR5</t>
  </si>
  <si>
    <t>Disaster risk reduction progress score (1-5 scale; 5=best)</t>
  </si>
  <si>
    <t>EN.CLC.DRSK.XQ</t>
  </si>
  <si>
    <t>PM2.5 pollution, population exposed to levels exceeding WHO Interim Target-2 value (% of total)</t>
  </si>
  <si>
    <t>EN.ATM.PM25.MC.T2.ZS</t>
  </si>
  <si>
    <t>Electric power consumption (kWh per capita)</t>
  </si>
  <si>
    <t>EG.USE.ELEC.KH.PC</t>
  </si>
  <si>
    <t>Alternative and nuclear energy (% of total energy use)</t>
  </si>
  <si>
    <t>EG.USE.COMM.CL.ZS</t>
  </si>
  <si>
    <t>Renewable energy consumption (% of total final energy consumption)</t>
  </si>
  <si>
    <t>EG.FEC.RNEW.ZS</t>
  </si>
  <si>
    <t>Electricity production from oil sources (% of total)</t>
  </si>
  <si>
    <t>EG.ELC.PETR.ZS</t>
  </si>
  <si>
    <t>Electricity production from hydroelectric sources (% of total)</t>
  </si>
  <si>
    <t>EG.ELC.HYRO.ZS</t>
  </si>
  <si>
    <t>Access to electricity, urban (% of urban population)</t>
  </si>
  <si>
    <t>EG.ELC.ACCS.UR.ZS</t>
  </si>
  <si>
    <t>PPG, other private creditors (NFL, current US$)</t>
  </si>
  <si>
    <t>DT.NFL.PROP.CD</t>
  </si>
  <si>
    <t>PPG, commercial banks (NFL, current US$)</t>
  </si>
  <si>
    <t>DT.NFL.PCBK.CD</t>
  </si>
  <si>
    <t>Net financial flows, others (NFL, current US$)</t>
  </si>
  <si>
    <t>DT.NFL.MOTH.CD</t>
  </si>
  <si>
    <t>Net financial flows, IMF nonconcessional (NFL, current US$)</t>
  </si>
  <si>
    <t>DT.NFL.IMFN.CD</t>
  </si>
  <si>
    <t>Net official flows from UN agencies, IAEA (current US$)</t>
  </si>
  <si>
    <t>DT.NFL.IAEA.CD</t>
  </si>
  <si>
    <t>Portfolio investment, bonds (PPG + PNG) (NFL, current US$)</t>
  </si>
  <si>
    <t>DT.NFL.BOND.CD</t>
  </si>
  <si>
    <t>Present value of external debt (current US$)</t>
  </si>
  <si>
    <t>DT.DOD.PVLX.CD</t>
  </si>
  <si>
    <t>Short-term debt (% of total external debt)</t>
  </si>
  <si>
    <t>DT.DOD.DSTC.ZS</t>
  </si>
  <si>
    <t>External debt stocks, public and publicly guaranteed (PPG) (DOD, current US$)</t>
  </si>
  <si>
    <t>DT.DOD.DPPG.CD</t>
  </si>
  <si>
    <t>External debt stocks (% of GNI)</t>
  </si>
  <si>
    <t>DT.DOD.DECT.GN.ZS</t>
  </si>
  <si>
    <t>Net ODA provided, total (current US$)</t>
  </si>
  <si>
    <t>DC.ODA.TOTL.CD</t>
  </si>
  <si>
    <t>Net bilateral aid flows from DAC donors, Total (current US$)</t>
  </si>
  <si>
    <t>DC.DAC.TOTL.CD</t>
  </si>
  <si>
    <t>Net bilateral aid flows from DAC donors, Portugal (current US$)</t>
  </si>
  <si>
    <t>DC.DAC.PRTL.CD</t>
  </si>
  <si>
    <t>Net bilateral aid flows from DAC donors, Netherlands (current US$)</t>
  </si>
  <si>
    <t>DC.DAC.NLDL.CD</t>
  </si>
  <si>
    <t>Net bilateral aid flows from DAC donors, Japan (current US$)</t>
  </si>
  <si>
    <t>DC.DAC.JPNL.CD</t>
  </si>
  <si>
    <t>Net bilateral aid flows from DAC donors, Hungary (current US$)</t>
  </si>
  <si>
    <t>DC.DAC.HUNL.CD</t>
  </si>
  <si>
    <t>Other people in need of international protection by country or territory of origin</t>
  </si>
  <si>
    <t>SM.POP.OPIP.EO</t>
  </si>
  <si>
    <t>Forcibly displaced people</t>
  </si>
  <si>
    <t>SM.POP.FDIP</t>
  </si>
  <si>
    <t>Children in employment, wage workers, male (% of male children in employment, ages 7-14)</t>
  </si>
  <si>
    <t>SL.WAG.0714.MA.ZS</t>
  </si>
  <si>
    <t>Unemployment, male (% of male labor force) (modeled ILO estimate)</t>
  </si>
  <si>
    <t>SL.UEM.TOTL.MA.ZS</t>
  </si>
  <si>
    <t>Share of youth not in education, employment or training, total (% of youth population)</t>
  </si>
  <si>
    <t>SL.UEM.NEET.ZS</t>
  </si>
  <si>
    <t>Share of youth not in education, employment or training, female (% of female youth population)</t>
  </si>
  <si>
    <t>SL.UEM.NEET.FE.ZS</t>
  </si>
  <si>
    <t>Unemployment with intermediate education, female (% of female labor force with intermediate education)</t>
  </si>
  <si>
    <t>SL.UEM.INTM.FE.ZS</t>
  </si>
  <si>
    <t>Unemployment with advanced education (% of total labor force with advanced education)</t>
  </si>
  <si>
    <t>SL.UEM.ADVN.ZS</t>
  </si>
  <si>
    <t>Unemployment, youth total (% of total labor force ages 15-24) (national estimate)</t>
  </si>
  <si>
    <t>SL.UEM.1524.NE.ZS</t>
  </si>
  <si>
    <t>Unemployment, youth female (% of female labor force ages 15-24) (national estimate)</t>
  </si>
  <si>
    <t>SL.UEM.1524.FE.NE.ZS</t>
  </si>
  <si>
    <t>Part time employment, male (% of total male employment)</t>
  </si>
  <si>
    <t>SL.TLF.PART.MA.ZS</t>
  </si>
  <si>
    <t>Labor force with intermediate education, female (% of female working-age population with intermediate education)</t>
  </si>
  <si>
    <t>SL.TLF.INTM.FE.ZS</t>
  </si>
  <si>
    <t>Labor force participation rate, male (% of male population ages 15+) (national estimate)</t>
  </si>
  <si>
    <t>SL.TLF.CACT.MA.NE.ZS</t>
  </si>
  <si>
    <t>Labor force participation rate, female (% of female population ages 15+) (national estimate)</t>
  </si>
  <si>
    <t>SL.TLF.CACT.FE.NE.ZS</t>
  </si>
  <si>
    <t>Labor force with advanced education (% of total working-age population with advanced education)</t>
  </si>
  <si>
    <t>SL.TLF.ADVN.ZS</t>
  </si>
  <si>
    <t>Labor force participation rate, male (% of male population ages 15-64) (modeled ILO estimate)</t>
  </si>
  <si>
    <t>SL.TLF.ACTI.MA.ZS</t>
  </si>
  <si>
    <t>Labor force participation rate for ages 15-24, male (%) (modeled ILO estimate)</t>
  </si>
  <si>
    <t>SL.TLF.ACTI.1524.MA.ZS</t>
  </si>
  <si>
    <t>Children in employment, total (% of children ages 7-14)</t>
  </si>
  <si>
    <t>SL.TLF.0714.ZS</t>
  </si>
  <si>
    <t>Average working hours of children, working only, male, ages 7-14 (hours per week)</t>
  </si>
  <si>
    <t>SL.TLF.0714.WK.MA.TM</t>
  </si>
  <si>
    <t>Average working hours of children, study and work, ages 7-14 (hours per week)</t>
  </si>
  <si>
    <t>SL.TLF.0714.SW.TM</t>
  </si>
  <si>
    <t>Average working hours of children, study and work, female, ages 7-14 (hours per week)</t>
  </si>
  <si>
    <t>SL.TLF.0714.SW.FE.TM</t>
  </si>
  <si>
    <t>Employment in services, male (% of male employment) (modeled ILO estimate)</t>
  </si>
  <si>
    <t>SL.SRV.EMPL.MA.ZS</t>
  </si>
  <si>
    <t>Child employment in services, female (% of female economically active children ages 7-14)</t>
  </si>
  <si>
    <t>SL.SRV.0714.FE.ZS</t>
  </si>
  <si>
    <t>Child employment in manufacturing (% of economically active children ages 7-14)</t>
  </si>
  <si>
    <t>SL.MNF.0714.ZS</t>
  </si>
  <si>
    <t>Employment in industry, male (% of male employment) (modeled ILO estimate)</t>
  </si>
  <si>
    <t>SL.IND.EMPL.MA.ZS</t>
  </si>
  <si>
    <t>Contributing family workers, male (% of male employment) (modeled ILO estimate)</t>
  </si>
  <si>
    <t>SL.FAM.WORK.MA.ZS</t>
  </si>
  <si>
    <t>Children in employment, unpaid family workers, female (% of female children in employment, ages 7-14)</t>
  </si>
  <si>
    <t>SL.FAM.0714.FE.ZS</t>
  </si>
  <si>
    <t>Vulnerable employment, total (% of total employment) (modeled ILO estimate)</t>
  </si>
  <si>
    <t>SL.EMP.VULN.ZS</t>
  </si>
  <si>
    <t>Employment to population ratio, 15+, total (%) (national estimate)</t>
  </si>
  <si>
    <t>SL.EMP.TOTL.SP.NE.ZS</t>
  </si>
  <si>
    <t>Employment to population ratio, 15+, female (%) (national estimate)</t>
  </si>
  <si>
    <t>SL.EMP.TOTL.SP.FE.NE.ZS</t>
  </si>
  <si>
    <t>Self-employed, female (% of female employment) (modeled ILO estimate)</t>
  </si>
  <si>
    <t>SL.EMP.SELF.FE.ZS</t>
  </si>
  <si>
    <t>Employment to population ratio, ages 15-24, total (%) (modeled ILO estimate)</t>
  </si>
  <si>
    <t>SL.EMP.1524.SP.ZS</t>
  </si>
  <si>
    <t>Employment to population ratio, ages 15-24, female (%) (modeled ILO estimate)</t>
  </si>
  <si>
    <t>SL.EMP.1524.SP.FE.ZS</t>
  </si>
  <si>
    <t>Employment in agriculture, female (% of female employment) (modeled ILO estimate)</t>
  </si>
  <si>
    <t>SL.AGR.EMPL.FE.ZS</t>
  </si>
  <si>
    <t>Prosperity gap (average shortfall from a prosperity standard of $28/day)</t>
  </si>
  <si>
    <t>SI.SPR.PGAP</t>
  </si>
  <si>
    <t>Survey mean consumption or income per capita, bottom 40% of population (2021 PPP $ per day)</t>
  </si>
  <si>
    <t>SI.SPR.PC40</t>
  </si>
  <si>
    <t>Poverty headcount ratio at $8.30 a day (2021 PPP) (% of population)</t>
  </si>
  <si>
    <t>SI.POV.UMIC</t>
  </si>
  <si>
    <t>Multidimensional poverty headcount ratio (UNDP) (% of population)</t>
  </si>
  <si>
    <t>SI.POV.MPUN</t>
  </si>
  <si>
    <t>Poverty gap at $3.00 a day (2021 PPP) (%)</t>
  </si>
  <si>
    <t>SI.POV.GAPS</t>
  </si>
  <si>
    <t>Proportion of people living below 50 percent of median income (%)</t>
  </si>
  <si>
    <t>SI.DST.50MD</t>
  </si>
  <si>
    <t>Income share held by third 20%</t>
  </si>
  <si>
    <t>SI.DST.03RD.20</t>
  </si>
  <si>
    <t>UHC service coverage sub-index on infectious diseases</t>
  </si>
  <si>
    <t>SH_UHC_SCI_ID</t>
  </si>
  <si>
    <t>Proportion of population facing large (but non-impoverishing) out-of-pocket health expenditure (%)</t>
  </si>
  <si>
    <t>SH_UHC_FH40_LARGE</t>
  </si>
  <si>
    <t>Domestic private health expenditure per capita, PPP (current international $)</t>
  </si>
  <si>
    <t>SH.XPD.PVTD.PP.CD</t>
  </si>
  <si>
    <t>Domestic general government health expenditure (% of general government expenditure)</t>
  </si>
  <si>
    <t>SH.XPD.GHED.GE.ZS</t>
  </si>
  <si>
    <t>Tuberculosis treatment success rate (% of new cases)</t>
  </si>
  <si>
    <t>SH.TBS.CURE.ZS</t>
  </si>
  <si>
    <t>Prevalence of wasting, weight for height (% of children under 5)</t>
  </si>
  <si>
    <t>SH.STA.WAST.ZS</t>
  </si>
  <si>
    <t>Mortality caused by road traffic injury (per 100,000 population)</t>
  </si>
  <si>
    <t>SH.STA.TRAF.P5</t>
  </si>
  <si>
    <t>School enrollment, secondary, male (% net)</t>
  </si>
  <si>
    <t>SE.SEC.NENR.MA</t>
  </si>
  <si>
    <t>School enrollment, secondary, female (% gross)</t>
  </si>
  <si>
    <t>SE.SEC.ENRR.FE</t>
  </si>
  <si>
    <t>Pupil-teacher ratio, upper secondary</t>
  </si>
  <si>
    <t>SE.SEC.ENRL.UP.TC.ZS</t>
  </si>
  <si>
    <t>Secondary education, general pupils</t>
  </si>
  <si>
    <t>SE.SEC.ENRL.GC</t>
  </si>
  <si>
    <t>Educational attainment, at least completed upper secondary, population 25+, total (%) (cumulative)</t>
  </si>
  <si>
    <t>SE.SEC.CUAT.UP.ZS</t>
  </si>
  <si>
    <t>Educational attainment, at least completed post-secondary, population 25+, male (%) (cumulative)</t>
  </si>
  <si>
    <t>SE.SEC.CUAT.PO.MA.ZS</t>
  </si>
  <si>
    <t>Educational attainment, at least completed lower secondary, population 25+, female (%) (cumulative)</t>
  </si>
  <si>
    <t>SE.SEC.CUAT.LO.FE.ZS</t>
  </si>
  <si>
    <t>Lower secondary school starting age (years)</t>
  </si>
  <si>
    <t>SE.SEC.AGES</t>
  </si>
  <si>
    <t>Children out of school, female (% of female primary school age)</t>
  </si>
  <si>
    <t>SE.PRM.UNER.FE.ZS</t>
  </si>
  <si>
    <t>Adjusted net enrollment rate, primary, female (% of primary school age children)</t>
  </si>
  <si>
    <t>SE.PRM.TENR.FE</t>
  </si>
  <si>
    <t>Trained teachers in primary education (% of total teachers)</t>
  </si>
  <si>
    <t>SE.PRM.TCAQ.ZS</t>
  </si>
  <si>
    <t>Repeaters, primary, male (% of male enrollment)</t>
  </si>
  <si>
    <t>SE.PRM.REPT.MA.ZS</t>
  </si>
  <si>
    <t>Persistence to last grade of primary, female (% of cohort)</t>
  </si>
  <si>
    <t>SE.PRM.PRSL.FE.ZS</t>
  </si>
  <si>
    <t>School enrollment, primary, private (% of total primary)</t>
  </si>
  <si>
    <t>SE.PRM.PRIV.ZS</t>
  </si>
  <si>
    <t>Net intake rate in grade 1 (% of official school-age population)</t>
  </si>
  <si>
    <t>SE.PRM.NINT.ZS</t>
  </si>
  <si>
    <t>School enrollment, primary, female (% net)</t>
  </si>
  <si>
    <t>SE.PRM.NENR.FE</t>
  </si>
  <si>
    <t>Gross intake ratio in first grade of primary education, female (% of relevant age group)</t>
  </si>
  <si>
    <t>SE.PRM.GINT.FE.ZS</t>
  </si>
  <si>
    <t>Pupil-teacher ratio, primary</t>
  </si>
  <si>
    <t>SE.PRM.ENRL.TC.ZS</t>
  </si>
  <si>
    <t>Educational attainment, at least completed primary, population 25+ years, total (%) (cumulative)</t>
  </si>
  <si>
    <t>SE.PRM.CUAT.ZS</t>
  </si>
  <si>
    <t>Primary completion rate, male (% of relevant age group)</t>
  </si>
  <si>
    <t>SE.PRM.CMPT.MA.ZS</t>
  </si>
  <si>
    <t>Trained teachers in preprimary education, male (% of male teachers)</t>
  </si>
  <si>
    <t>SE.PRE.TCAQ.MA.ZS</t>
  </si>
  <si>
    <t>School enrollment, preprimary (% gross)</t>
  </si>
  <si>
    <t>SE.PRE.ENRR</t>
  </si>
  <si>
    <t>Female primary school age children out-of-school (%)</t>
  </si>
  <si>
    <t>SE.LPV.PRIM.SD.FE</t>
  </si>
  <si>
    <t>Female pupils below minimum reading proficiency at end of primary (%). Low GAML threshold</t>
  </si>
  <si>
    <t>SE.LPV.PRIM.LD.FE</t>
  </si>
  <si>
    <t>School enrollment, tertiary (gross), gender parity index (GPI)</t>
  </si>
  <si>
    <t>SE.ENR.TERT.FM.ZS</t>
  </si>
  <si>
    <t>Compulsory education, duration (years)</t>
  </si>
  <si>
    <t>SE.COM.DURS</t>
  </si>
  <si>
    <t>Literacy rate, youth total (% of people ages 15-24)</t>
  </si>
  <si>
    <t>SE.ADT.1524.LT.ZS</t>
  </si>
  <si>
    <t>Regulatory Quality: Standard Error</t>
  </si>
  <si>
    <t>RQ.STD.ERR</t>
  </si>
  <si>
    <t>Regulatory Quality: Number of Sources</t>
  </si>
  <si>
    <t>RQ.NO.SRC</t>
  </si>
  <si>
    <t>Rule of Law: Percentile Rank, Lower Bound of 90% Confidence Interval</t>
  </si>
  <si>
    <t>RL.PER.RNK.LOWER</t>
  </si>
  <si>
    <t>Real effective exchange rate index (2010 = 100)</t>
  </si>
  <si>
    <t>PX.REX.REER</t>
  </si>
  <si>
    <t>Political Stability and Absence of Violence/Terrorism: Percentile Rank</t>
  </si>
  <si>
    <t>PV.PER.RNK</t>
  </si>
  <si>
    <t>Coverage of social insurance programs in 4th quintile (% of population)</t>
  </si>
  <si>
    <t>per_si_allsi.cov_q4_tot</t>
  </si>
  <si>
    <t>Coverage of social insurance programs (% of population)</t>
  </si>
  <si>
    <t>per_si_allsi.cov_pop_tot</t>
  </si>
  <si>
    <t>Coverage of social safety net programs in 4th quintile (% of population)</t>
  </si>
  <si>
    <t>per_sa_allsa.cov_q4_tot</t>
  </si>
  <si>
    <t>Coverage of social safety net programs (% of population)</t>
  </si>
  <si>
    <t>per_sa_allsa.cov_pop_tot</t>
  </si>
  <si>
    <t>Current education expenditure, tertiary (% of total expenditure in tertiary public institutions)</t>
  </si>
  <si>
    <t>SE.XPD.CTER.ZS</t>
  </si>
  <si>
    <t>School enrollment, tertiary, male (% gross)</t>
  </si>
  <si>
    <t>SE.TER.ENRR.MA</t>
  </si>
  <si>
    <t>Educational attainment, at least completed short-cycle tertiary, population 25+, total (%) (cumulative)</t>
  </si>
  <si>
    <t>SE.TER.CUAT.ST.ZS</t>
  </si>
  <si>
    <t>Educational attainment, at least Master's or equivalent, population 25+, male (%) (cumulative)</t>
  </si>
  <si>
    <t>SE.TER.CUAT.MS.MA.ZS</t>
  </si>
  <si>
    <t>Educational attainment, Doctoral or equivalent, population 25+, female (%) (cumulative)</t>
  </si>
  <si>
    <t>SE.TER.CUAT.DO.FE.ZS</t>
  </si>
  <si>
    <t>Adolescents out of school (% of lower secondary school age)</t>
  </si>
  <si>
    <t>SE.SEC.UNER.LO.ZS</t>
  </si>
  <si>
    <t>Secondary education, teachers, female</t>
  </si>
  <si>
    <t>SE.SEC.TCHR.FE</t>
  </si>
  <si>
    <t>Trained teachers in upper secondary education, male (% of male teachers)</t>
  </si>
  <si>
    <t>SE.SEC.TCAQ.UP.MA.ZS</t>
  </si>
  <si>
    <t>Trained teachers in lower secondary education, male (% of male teachers)</t>
  </si>
  <si>
    <t>SE.SEC.TCAQ.LO.MA.ZS</t>
  </si>
  <si>
    <t>Progression to secondary school, male (%)</t>
  </si>
  <si>
    <t>SE.SEC.PROG.MA.ZS</t>
  </si>
  <si>
    <t>School enrollment, secondary, female (% net)</t>
  </si>
  <si>
    <t>SE.SEC.NENR.FE</t>
  </si>
  <si>
    <t>School enrollment, secondary (% gross)</t>
  </si>
  <si>
    <t>SE.SEC.ENRR</t>
  </si>
  <si>
    <t>Pupil-teacher ratio, secondary</t>
  </si>
  <si>
    <t>SE.SEC.ENRL.TC.ZS</t>
  </si>
  <si>
    <t>Secondary education, pupils (% female)</t>
  </si>
  <si>
    <t>SE.SEC.ENRL.FE.ZS</t>
  </si>
  <si>
    <t>Educational attainment, at least completed upper secondary, population 25+, male (%) (cumulative)</t>
  </si>
  <si>
    <t>SE.SEC.CUAT.UP.MA.ZS</t>
  </si>
  <si>
    <t>Educational attainment, at least completed post-secondary, population 25+, female (%) (cumulative)</t>
  </si>
  <si>
    <t>SE.SEC.CUAT.PO.FE.ZS</t>
  </si>
  <si>
    <t>Lower secondary completion rate, total (% of relevant age group)</t>
  </si>
  <si>
    <t>SE.SEC.CMPT.LO.ZS</t>
  </si>
  <si>
    <t>Children out of school (% of primary school age)</t>
  </si>
  <si>
    <t>SE.PRM.UNER.ZS</t>
  </si>
  <si>
    <t>Children out of school, primary, female</t>
  </si>
  <si>
    <t>SE.PRM.UNER.FE</t>
  </si>
  <si>
    <t>Adjusted net enrollment rate, primary (% of primary school age children)</t>
  </si>
  <si>
    <t>SE.PRM.TENR</t>
  </si>
  <si>
    <t>Trained teachers in primary education, male (% of male teachers)</t>
  </si>
  <si>
    <t>SE.PRM.TCAQ.MA.ZS</t>
  </si>
  <si>
    <t>Repeaters, primary, female (% of female enrollment)</t>
  </si>
  <si>
    <t>SE.PRM.REPT.FE.ZS</t>
  </si>
  <si>
    <t>Persistence to grade 5, total (% of cohort)</t>
  </si>
  <si>
    <t>SE.PRM.PRS5.ZS</t>
  </si>
  <si>
    <t>Over-age students, primary (% of enrollment)</t>
  </si>
  <si>
    <t>SE.PRM.OENR.ZS</t>
  </si>
  <si>
    <t>Net intake rate in grade 1, male (% of official school-age population)</t>
  </si>
  <si>
    <t>SE.PRM.NINT.MA.ZS</t>
  </si>
  <si>
    <t>School enrollment, primary (% net)</t>
  </si>
  <si>
    <t>SE.PRM.NENR</t>
  </si>
  <si>
    <t>School enrollment, primary, male (% gross)</t>
  </si>
  <si>
    <t>SE.PRM.ENRR.MA</t>
  </si>
  <si>
    <t>Primary education, pupils (% female)</t>
  </si>
  <si>
    <t>SE.PRM.ENRL.FE.ZS</t>
  </si>
  <si>
    <t>Educational attainment, at least completed primary, population 25+ years, male (%) (cumulative)</t>
  </si>
  <si>
    <t>SE.PRM.CUAT.MA.ZS</t>
  </si>
  <si>
    <t>Primary completion rate, female (% of relevant age group)</t>
  </si>
  <si>
    <t>SE.PRM.CMPT.FE.ZS</t>
  </si>
  <si>
    <t>Trained teachers in preprimary education, female (% of female teachers)</t>
  </si>
  <si>
    <t>SE.PRE.TCAQ.FE.ZS</t>
  </si>
  <si>
    <t>Pupil-teacher ratio, preprimary</t>
  </si>
  <si>
    <t>SE.PRE.ENRL.TC.ZS</t>
  </si>
  <si>
    <t>Primary school age children out-of-school (%)</t>
  </si>
  <si>
    <t>SE.LPV.PRIM.SD</t>
  </si>
  <si>
    <t>Pupils below minimum reading proficiency at end of primary (%). Low GAML threshold</t>
  </si>
  <si>
    <t>SE.LPV.PRIM.LD</t>
  </si>
  <si>
    <t>School enrollment, secondary (gross), gender parity index (GPI)</t>
  </si>
  <si>
    <t>SE.ENR.SECO.FM.ZS</t>
  </si>
  <si>
    <t>Literacy rate, adult total (% of people ages 15 and above)</t>
  </si>
  <si>
    <t>SE.ADT.LITR.ZS</t>
  </si>
  <si>
    <t>Literacy rate, youth male (% of males ages 15-24)</t>
  </si>
  <si>
    <t>SE.ADT.1524.LT.MA.ZS</t>
  </si>
  <si>
    <t>Regulatory Quality: Percentile Rank, Upper Bound of 90% Confidence Interval</t>
  </si>
  <si>
    <t>RQ.PER.RNK.UPPER</t>
  </si>
  <si>
    <t>Regulatory Quality: Estimate</t>
  </si>
  <si>
    <t>RQ.EST</t>
  </si>
  <si>
    <t>Rule of Law: Percentile Rank</t>
  </si>
  <si>
    <t>RL.PER.RNK</t>
  </si>
  <si>
    <t>Adjusted savings: energy depletion (% of GNI)</t>
  </si>
  <si>
    <t>NY.ADJ.DNGY.GN.ZS</t>
  </si>
  <si>
    <t>Adjusted savings: consumption of fixed capital (% of GNI)</t>
  </si>
  <si>
    <t>NY.ADJ.DKAP.GN.ZS</t>
  </si>
  <si>
    <t>Adjusted savings: carbon dioxide damage (% of GNI)</t>
  </si>
  <si>
    <t>NY.ADJ.DCO2.GN.ZS</t>
  </si>
  <si>
    <t>Services, value added (% of GDP)</t>
  </si>
  <si>
    <t>NV.SRV.TOTL.ZS</t>
  </si>
  <si>
    <t>Services, value added (current LCU)</t>
  </si>
  <si>
    <t>NV.SRV.TOTL.CN</t>
  </si>
  <si>
    <t>Medium and high-tech manufacturing value added (% manufacturing value added)</t>
  </si>
  <si>
    <t>NV.MNF.TECH.ZS.UN</t>
  </si>
  <si>
    <t>Chemicals (% of value added in manufacturing)</t>
  </si>
  <si>
    <t>NV.MNF.CHEM.ZS.UN</t>
  </si>
  <si>
    <t>Industry (including construction), value added (constant 2015 US$)</t>
  </si>
  <si>
    <t>NV.IND.TOTL.KD</t>
  </si>
  <si>
    <t>Manufacturing, value added (constant LCU)</t>
  </si>
  <si>
    <t>NV.IND.MANF.KN</t>
  </si>
  <si>
    <t>Manufacturing, value added (current US$)</t>
  </si>
  <si>
    <t>NV.IND.MANF.CD</t>
  </si>
  <si>
    <t>Agriculture, forestry, and fishing, value added (% of GDP)</t>
  </si>
  <si>
    <t>NV.AGR.TOTL.ZS</t>
  </si>
  <si>
    <t>Agriculture, forestry, and fishing, value added (current LCU)</t>
  </si>
  <si>
    <t>NV.AGR.TOTL.CN</t>
  </si>
  <si>
    <t>External balance on goods and services (% of GDP)</t>
  </si>
  <si>
    <t>NE.RSB.GNFS.ZS</t>
  </si>
  <si>
    <t>Imports of goods and services (% of GDP)</t>
  </si>
  <si>
    <t>NE.IMP.GNFS.ZS</t>
  </si>
  <si>
    <t>Imports of goods and services (current LCU)</t>
  </si>
  <si>
    <t>NE.IMP.GNFS.CN</t>
  </si>
  <si>
    <t>Gross capital formation (annual % growth)</t>
  </si>
  <si>
    <t>NE.GDI.TOTL.KD.ZG</t>
  </si>
  <si>
    <t>Changes in inventories (constant LCU)</t>
  </si>
  <si>
    <t>NE.GDI.STKB.KN</t>
  </si>
  <si>
    <t>Gross fixed capital formation (constant LCU)</t>
  </si>
  <si>
    <t>NE.GDI.FTOT.KN</t>
  </si>
  <si>
    <t>Gross fixed capital formation (current US$)</t>
  </si>
  <si>
    <t>NE.GDI.FTOT.CD</t>
  </si>
  <si>
    <t>Exports of goods and services (constant LCU)</t>
  </si>
  <si>
    <t>NE.EXP.GNFS.KN</t>
  </si>
  <si>
    <t>Exports of goods and services (current US$)</t>
  </si>
  <si>
    <t>NE.EXP.GNFS.CD</t>
  </si>
  <si>
    <t>Gross national expenditure (current LCU)</t>
  </si>
  <si>
    <t>NE.DAB.TOTL.CN</t>
  </si>
  <si>
    <t>Final consumption expenditure (constant LCU)</t>
  </si>
  <si>
    <t>NE.CON.TOTL.KN</t>
  </si>
  <si>
    <t>Final consumption expenditure (current US$)</t>
  </si>
  <si>
    <t>NE.CON.TOTL.CD</t>
  </si>
  <si>
    <t>Households and NPISHs Final consumption expenditure per capita growth (annual %)</t>
  </si>
  <si>
    <t>NE.CON.PRVT.PC.KD.ZG</t>
  </si>
  <si>
    <t>Households and NPISHs Final consumption expenditure (constant 2015 US$)</t>
  </si>
  <si>
    <t>NE.CON.PRVT.KD</t>
  </si>
  <si>
    <t>General government final consumption expenditure (% of GDP)</t>
  </si>
  <si>
    <t>NE.CON.GOVT.ZS</t>
  </si>
  <si>
    <t>General government final consumption expenditure (current LCU)</t>
  </si>
  <si>
    <t>NE.CON.GOVT.CN</t>
  </si>
  <si>
    <t>Military expenditure (% of GDP)</t>
  </si>
  <si>
    <t>MS.MIL.XPND.GD.ZS</t>
  </si>
  <si>
    <t>Armed forces personnel, total</t>
  </si>
  <si>
    <t>MS.MIL.TOTL.P1</t>
  </si>
  <si>
    <t>Logistics performance index: Overall (1=low to 5=high)</t>
  </si>
  <si>
    <t>LP.LPI.OVRL.XQ</t>
  </si>
  <si>
    <t>Logistics performance index: Efficiency of customs clearance process (1=low to 5=high)</t>
  </si>
  <si>
    <t>LP.LPI.CUST.XQ</t>
  </si>
  <si>
    <t>Individuals using the Internet, male (% of male population)</t>
  </si>
  <si>
    <t>IT.NET.USER.MA.ZS</t>
  </si>
  <si>
    <t>Government Effectiveness: Percentile Rank</t>
  </si>
  <si>
    <t>GE.PER.RNK</t>
  </si>
  <si>
    <t>Subsidies and other transfers (current LCU)</t>
  </si>
  <si>
    <t>GC.XPN.TRFT.CN</t>
  </si>
  <si>
    <t>Other expense (current LCU)</t>
  </si>
  <si>
    <t>GC.XPN.OTHR.CN</t>
  </si>
  <si>
    <t>Goods and services expense (% of expense)</t>
  </si>
  <si>
    <t>GC.XPN.GSRV.ZS</t>
  </si>
  <si>
    <t>Taxes on income, profits and capital gains (% of total taxes)</t>
  </si>
  <si>
    <t>GC.TAX.YPKG.ZS</t>
  </si>
  <si>
    <t>Tax revenue (current LCU)</t>
  </si>
  <si>
    <t>GC.TAX.TOTL.CN</t>
  </si>
  <si>
    <t>Taxes on international trade (current LCU)</t>
  </si>
  <si>
    <t>GC.TAX.INTT.CN</t>
  </si>
  <si>
    <t>Taxes on goods and services (% of revenue)</t>
  </si>
  <si>
    <t>GC.TAX.GSRV.RV.ZS</t>
  </si>
  <si>
    <t>Revenue, excluding grants (% of GDP)</t>
  </si>
  <si>
    <t>GC.REV.XGRT.GD.ZS</t>
  </si>
  <si>
    <t>Grants and other revenue (% of revenue)</t>
  </si>
  <si>
    <t>GC.REV.GOTR.ZS</t>
  </si>
  <si>
    <t>Net investment in nonfinancial assets (% of GDP)</t>
  </si>
  <si>
    <t>GC.NFN.TOTL.GD.ZS</t>
  </si>
  <si>
    <t>Central government debt, total (% of GDP)</t>
  </si>
  <si>
    <t>GC.DOD.TOTL.GD.ZS</t>
  </si>
  <si>
    <t>Research and development expenditure (% of GDP)</t>
  </si>
  <si>
    <t>GB.XPD.RSDV.GD.ZS</t>
  </si>
  <si>
    <t>Account ownership at a financial institution or with a mobile-money-service provider, primary education or less (% of population ages 15+)</t>
  </si>
  <si>
    <t>FX.OWN.TOTL.PL.ZS</t>
  </si>
  <si>
    <t>Account ownership at a financial institution or with a mobile-money-service provider, richest 60% (% of population ages 15+)</t>
  </si>
  <si>
    <t>FX.OWN.TOTL.60.ZS</t>
  </si>
  <si>
    <t>Claims on other sectors of the domestic economy (% of GDP)</t>
  </si>
  <si>
    <t>FS.AST.DOMO.GD.ZS</t>
  </si>
  <si>
    <t>Interest rate spread (lending rate minus deposit rate, %)</t>
  </si>
  <si>
    <t>FR.INR.LNDP</t>
  </si>
  <si>
    <t>Inflation, consumer prices (annual %)</t>
  </si>
  <si>
    <t>FP.CPI.TOTL.ZG</t>
  </si>
  <si>
    <t>Broad money (% of GDP)</t>
  </si>
  <si>
    <t>FM.LBL.BMNY.GD.ZS</t>
  </si>
  <si>
    <t>Net foreign assets (current LCU)</t>
  </si>
  <si>
    <t>FM.AST.NFRG.CN</t>
  </si>
  <si>
    <t>Total reserves minus gold (current US$)</t>
  </si>
  <si>
    <t>FI.RES.XGLD.CD</t>
  </si>
  <si>
    <t>Bank liquid reserves to bank assets ratio (%)</t>
  </si>
  <si>
    <t>FD.RES.LIQU.AS.ZS</t>
  </si>
  <si>
    <t>Commercial bank branches (per 100,000 adults)</t>
  </si>
  <si>
    <t>FB.CBK.BRCH.P5</t>
  </si>
  <si>
    <t>Terrestrial and marine protected areas (% of total territorial area)</t>
  </si>
  <si>
    <t>ER.PTD.TOTL.ZS</t>
  </si>
  <si>
    <t>Renewable internal freshwater resources, total (billion cubic meters)</t>
  </si>
  <si>
    <t>ER.H2O.INTR.K3</t>
  </si>
  <si>
    <t>Annual freshwater withdrawals, industry (% of total freshwater withdrawal)</t>
  </si>
  <si>
    <t>ER.H2O.FWIN.ZS</t>
  </si>
  <si>
    <t>Total fisheries production (metric tons)</t>
  </si>
  <si>
    <t>ER.FSH.PROD.MT</t>
  </si>
  <si>
    <t>Population in urban agglomerations of more than 1 million</t>
  </si>
  <si>
    <t>EN.URB.MCTY</t>
  </si>
  <si>
    <t>Population living in areas where elevation is below 5 meters (% of total population)</t>
  </si>
  <si>
    <t>EN.POP.EL5M.ZS</t>
  </si>
  <si>
    <t>Mammal species, threatened</t>
  </si>
  <si>
    <t>EN.MAM.THRD.NO</t>
  </si>
  <si>
    <t>Nitrous oxide (N2O) emissions from Waste (Mt CO2e)</t>
  </si>
  <si>
    <t>EN.GHG.N2O.WA.MT.CE.AR5</t>
  </si>
  <si>
    <t>Nitrous oxide (N2O) emissions from Industrial Processes (Mt CO2e)</t>
  </si>
  <si>
    <t>EN.GHG.N2O.IP.MT.CE.AR5</t>
  </si>
  <si>
    <t>Nitrous oxide (N2O) emissions from Agriculture (Mt CO2e)</t>
  </si>
  <si>
    <t>EN.GHG.N2O.AG.MT.CE.AR5</t>
  </si>
  <si>
    <t>Carbon dioxide (CO2) emissions from Transport (Energy) (Mt CO2e)</t>
  </si>
  <si>
    <t>EN.GHG.CO2.TR.MT.CE.AR5</t>
  </si>
  <si>
    <t>Carbon dioxide (CO2) emissions excluding LULUCF per capita (t CO2e/capita)</t>
  </si>
  <si>
    <t>EN.GHG.CO2.PC.CE.AR5</t>
  </si>
  <si>
    <t>Carbon dioxide (CO2) net fluxes from LULUCF - Total excluding non-tropical fires (Mt CO2e)</t>
  </si>
  <si>
    <t>EN.GHG.CO2.LU.MT.CE.AR5</t>
  </si>
  <si>
    <t>Carbon dioxide (CO2) emissions from Industrial Combustion (Energy) (Mt CO2e)</t>
  </si>
  <si>
    <t>EN.GHG.CO2.IC.MT.CE.AR5</t>
  </si>
  <si>
    <t>Methane (CH4) emissions (total) excluding LULUCF (% change from 1990)</t>
  </si>
  <si>
    <t>EN.GHG.CH4.ZG.AR5</t>
  </si>
  <si>
    <t>Methane (CH4) emissions (total) excluding LULUCF (Mt CO2e)</t>
  </si>
  <si>
    <t>EN.GHG.CH4.MT.CE.AR5</t>
  </si>
  <si>
    <t>Methane (CH4) emissions from Building (Energy) (Mt CO2e)</t>
  </si>
  <si>
    <t>EN.GHG.CH4.BU.MT.CE.AR5</t>
  </si>
  <si>
    <t>Net official flows from UN agencies, UNCDF (current US$)</t>
  </si>
  <si>
    <t>DT.NFL.UNCD.CD</t>
  </si>
  <si>
    <t>Net financial flows, RDB nonconcessional (NFL, current US$)</t>
  </si>
  <si>
    <t>DT.NFL.RDBN.CD</t>
  </si>
  <si>
    <t>PNG, commercial banks and other creditors (NFL, current US$)</t>
  </si>
  <si>
    <t>DT.NFL.PNGC.CD</t>
  </si>
  <si>
    <t>PPG, bonds (NFL, current US$)</t>
  </si>
  <si>
    <t>DT.NFL.PBND.CD</t>
  </si>
  <si>
    <t>Net financial flows, multilateral (NFL, current US$)</t>
  </si>
  <si>
    <t>DT.NFL.MLAT.CD</t>
  </si>
  <si>
    <t>Net financial flows, IMF concessional (NFL, current US$)</t>
  </si>
  <si>
    <t>DT.NFL.IMFC.CD</t>
  </si>
  <si>
    <t>Net official flows from UN agencies, FAO (current US$)</t>
  </si>
  <si>
    <t>DT.NFL.FAOG.CD</t>
  </si>
  <si>
    <t>Net financial flows, bilateral (NFL, current US$)</t>
  </si>
  <si>
    <t>DT.NFL.BLAT.CD</t>
  </si>
  <si>
    <t>IBRD loans and IDA credits (DOD, current US$)</t>
  </si>
  <si>
    <t>DT.DOD.MWBG.CD</t>
  </si>
  <si>
    <t>Short-term debt (% of exports of goods, services and primary income)</t>
  </si>
  <si>
    <t>DT.DOD.DSTC.XP.ZS</t>
  </si>
  <si>
    <t>External debt stocks, private nonguaranteed (PNG) (DOD, current US$)</t>
  </si>
  <si>
    <t>DT.DOD.DPNG.CD</t>
  </si>
  <si>
    <t>External debt stocks, total (DOD, current US$)</t>
  </si>
  <si>
    <t>DT.DOD.DECT.CD</t>
  </si>
  <si>
    <t>Net ODA provided to the least developed countries (% of GNI)</t>
  </si>
  <si>
    <t>DC.ODA.TLDC.GN.ZS</t>
  </si>
  <si>
    <t>Net bilateral aid flows from DAC donors, Sweden (current US$)</t>
  </si>
  <si>
    <t>DC.DAC.SWEL.CD</t>
  </si>
  <si>
    <t>Net bilateral aid flows from DAC donors, Poland (current US$)</t>
  </si>
  <si>
    <t>DC.DAC.POLL.CD</t>
  </si>
  <si>
    <t>Net bilateral aid flows from DAC donors, Luxembourg (current US$)</t>
  </si>
  <si>
    <t>DC.DAC.LUXL.CD</t>
  </si>
  <si>
    <t>Net bilateral aid flows from DAC donors, Italy (current US$)</t>
  </si>
  <si>
    <t>DC.DAC.ITAL.CD</t>
  </si>
  <si>
    <t>Internally displaced persons, new displacement associated with disasters (number of cases)</t>
  </si>
  <si>
    <t>VC.IDP.NWDS</t>
  </si>
  <si>
    <t>Voice and Accountability: Percentile Rank, Upper Bound of 90% Confidence Interval</t>
  </si>
  <si>
    <t>VA.PER.RNK.UPPER</t>
  </si>
  <si>
    <t>Voice and Accountability: Estimate</t>
  </si>
  <si>
    <t>VA.EST</t>
  </si>
  <si>
    <t>High-technology exports (current US$)</t>
  </si>
  <si>
    <t>TX.VAL.TECH.CD</t>
  </si>
  <si>
    <t>Merchandise exports to low- and middle-income economies within region (% of total merchandise exports)</t>
  </si>
  <si>
    <t>TX.VAL.MRCH.WR.ZS</t>
  </si>
  <si>
    <t>Merchandise exports to low- and middle-income economies in South Asia (% of total merchandise exports)</t>
  </si>
  <si>
    <t>TX.VAL.MRCH.R5.ZS</t>
  </si>
  <si>
    <t>Merchandise exports to low- and middle-income economies in East Asia &amp; Pacific (% of total merchandise exports)</t>
  </si>
  <si>
    <t>TX.VAL.MRCH.R1.ZS</t>
  </si>
  <si>
    <t>Merchandise exports to economies in the Arab World (% of total merchandise exports)</t>
  </si>
  <si>
    <t>TX.VAL.MRCH.AL.ZS</t>
  </si>
  <si>
    <t>ICT goods exports (% of total goods exports)</t>
  </si>
  <si>
    <t>TX.VAL.ICTG.ZS.UN</t>
  </si>
  <si>
    <t>Export unit value index (2015 = 100)</t>
  </si>
  <si>
    <t>TX.UVI.MRCH.XD.WD</t>
  </si>
  <si>
    <t>Travel services (% of commercial service imports)</t>
  </si>
  <si>
    <t>TM.VAL.TRVL.ZS.WT</t>
  </si>
  <si>
    <t>Import value index (2015 = 100)</t>
  </si>
  <si>
    <t>TM.VAL.MRCH.XD.WD</t>
  </si>
  <si>
    <t>Merchandise imports from low- and middle-income economies in Sub-Saharan Africa (% of total merchandise imports)</t>
  </si>
  <si>
    <t>TM.VAL.MRCH.R6.ZS</t>
  </si>
  <si>
    <t>Merchandise imports from low- and middle-income economies in Europe &amp; Central Asia (% of total merchandise imports)</t>
  </si>
  <si>
    <t>TM.VAL.MRCH.R2.ZS</t>
  </si>
  <si>
    <t>Merchandise imports (current US$)</t>
  </si>
  <si>
    <t>TM.VAL.MRCH.CD.WT</t>
  </si>
  <si>
    <t>Insurance and financial services (% of commercial service imports)</t>
  </si>
  <si>
    <t>TM.VAL.INSF.ZS.WT</t>
  </si>
  <si>
    <t>Agricultural raw materials imports (% of merchandise imports)</t>
  </si>
  <si>
    <t>TM.VAL.AGRI.ZS.UN</t>
  </si>
  <si>
    <t>Tariff rate, most favored nation, simple mean, primary products (%)</t>
  </si>
  <si>
    <t>TM.TAX.TCOM.SM.FN.ZS</t>
  </si>
  <si>
    <t>Tariff rate, most favored nation, weighted mean, all products (%)</t>
  </si>
  <si>
    <t>TM.TAX.MRCH.WM.FN.ZS</t>
  </si>
  <si>
    <t>Bound rate, simple mean, all products (%)</t>
  </si>
  <si>
    <t>TM.TAX.MRCH.BR.ZS</t>
  </si>
  <si>
    <t>Tariff rate, most favored nation, simple mean, manufactured products (%)</t>
  </si>
  <si>
    <t>TM.TAX.MANF.SM.FN.ZS</t>
  </si>
  <si>
    <t>Import volume index (2015 = 100)</t>
  </si>
  <si>
    <t>TM.QTY.MRCH.XD.WD</t>
  </si>
  <si>
    <t>International tourism, expenditures for travel items (current US$)</t>
  </si>
  <si>
    <t>ST.INT.TVLX.CD</t>
  </si>
  <si>
    <t>International tourism, receipts (% of total exports)</t>
  </si>
  <si>
    <t>ST.INT.RCPT.XP.ZS</t>
  </si>
  <si>
    <t>Unmet need for contraception (% of married women ages 15-49)</t>
  </si>
  <si>
    <t>SP.UWT.TFRT</t>
  </si>
  <si>
    <t>Rural population (% of total population)</t>
  </si>
  <si>
    <t>SP.RUR.TOTL.ZS</t>
  </si>
  <si>
    <t>Completeness of birth registration (%)</t>
  </si>
  <si>
    <t>SP.REG.BRTH.ZS</t>
  </si>
  <si>
    <t>Completeness of birth registration, female (%)</t>
  </si>
  <si>
    <t>SP.REG.BRTH.FE.ZS</t>
  </si>
  <si>
    <t>Population growth (annual %)</t>
  </si>
  <si>
    <t>SP.POP.GROW</t>
  </si>
  <si>
    <t>Sex ratio at birth (male births per female births)</t>
  </si>
  <si>
    <t>SP.POP.BRTH.MF</t>
  </si>
  <si>
    <t>Population ages 75-79, female (% of female population)</t>
  </si>
  <si>
    <t>SP.POP.7579.FE.5Y</t>
  </si>
  <si>
    <t>Population ages 65 and above, total</t>
  </si>
  <si>
    <t>SP.POP.65UP.TO</t>
  </si>
  <si>
    <t>Population ages 65 and above, female</t>
  </si>
  <si>
    <t>SP.POP.65UP.FE.IN</t>
  </si>
  <si>
    <t>Population ages 60-64, female (% of female population)</t>
  </si>
  <si>
    <t>SP.POP.6064.FE.5Y</t>
  </si>
  <si>
    <t>Population ages 50-54, female (% of female population)</t>
  </si>
  <si>
    <t>SP.POP.5054.FE.5Y</t>
  </si>
  <si>
    <t>Population ages 40-44, female (% of female population)</t>
  </si>
  <si>
    <t>SP.POP.4044.FE.5Y</t>
  </si>
  <si>
    <t>Population ages 30-34, female (% of female population)</t>
  </si>
  <si>
    <t>SP.POP.3034.FE.5Y</t>
  </si>
  <si>
    <t>Population ages 20-24, female (% of female population)</t>
  </si>
  <si>
    <t>SP.POP.2024.FE.5Y</t>
  </si>
  <si>
    <t>Population ages 15-64, male</t>
  </si>
  <si>
    <t>SP.POP.1564.MA.IN</t>
  </si>
  <si>
    <t>Population ages 15-19, female (% of female population)</t>
  </si>
  <si>
    <t>SP.POP.1519.FE.5Y</t>
  </si>
  <si>
    <t>Population ages 05-09, female (% of female population)</t>
  </si>
  <si>
    <t>SP.POP.0509.FE.5Y</t>
  </si>
  <si>
    <t>Population ages 0-14, male</t>
  </si>
  <si>
    <t>SP.POP.0014.MA.IN</t>
  </si>
  <si>
    <t>Population ages 00-04, female (% of female population)</t>
  </si>
  <si>
    <t>SP.POP.0004.FE.5Y</t>
  </si>
  <si>
    <t>Female headed households (% of households with a female head)</t>
  </si>
  <si>
    <t>SP.HOU.FEMA.ZS</t>
  </si>
  <si>
    <t>Fertility rate, total (births per woman)</t>
  </si>
  <si>
    <t>SP.DYN.TFRT.IN</t>
  </si>
  <si>
    <t>Mortality rate, infant, male (per 1,000 live births)</t>
  </si>
  <si>
    <t>SP.DYN.IMRT.MA.IN</t>
  </si>
  <si>
    <t>Contraceptive prevalence, any modern method (% of married women ages 15-49)</t>
  </si>
  <si>
    <t>SP.DYN.CONM.ZS</t>
  </si>
  <si>
    <t>Mortality rate, adult, female (per 1,000 female adults)</t>
  </si>
  <si>
    <t>SP.DYN.AMRT.FE</t>
  </si>
  <si>
    <t>Incidence of tuberculosis (per 100,000 people)</t>
  </si>
  <si>
    <t>SH.TBS.INCD</t>
  </si>
  <si>
    <t>Prevalence of severe wasting, weight for height, male (% of children under 5)</t>
  </si>
  <si>
    <t>SH.SVR.WAST.MA.ZS</t>
  </si>
  <si>
    <t>Prevalence of wasting, weight for height, female (% of children under 5)</t>
  </si>
  <si>
    <t>SH.STA.WAST.FE.ZS</t>
  </si>
  <si>
    <t>Suicide mortality rate, male (per 100,000 male population)</t>
  </si>
  <si>
    <t>SH.STA.SUIC.MA.P5</t>
  </si>
  <si>
    <t>Prevalence of stunting, height for age, male (modeled estimate, % of children under 5)</t>
  </si>
  <si>
    <t>SH.STA.STNT.ME.MA.ZS</t>
  </si>
  <si>
    <t>People using safely managed sanitation services (% of population)</t>
  </si>
  <si>
    <t>SH.STA.SMSS.ZS</t>
  </si>
  <si>
    <t>Mortality rate attributed to unintentional poisoning, female (per 100,000 female population)</t>
  </si>
  <si>
    <t>SH.STA.POIS.P5.FE</t>
  </si>
  <si>
    <t>Prevalence of overweight, weight for height, male (modeled estimate, % of children under 5)</t>
  </si>
  <si>
    <t>SH.STA.OWGH.ME.MA.ZS</t>
  </si>
  <si>
    <t>Diarrhea treatment (% of children under 5 who received ORS packet)</t>
  </si>
  <si>
    <t>SH.STA.ORTH</t>
  </si>
  <si>
    <t>People practicing open defecation, rural (% of rural population)</t>
  </si>
  <si>
    <t>SH.STA.ODFC.RU.ZS</t>
  </si>
  <si>
    <t>Prevalence of underweight, weight for age, male (% of children under 5)</t>
  </si>
  <si>
    <t>SH.STA.MALN.MA.ZS</t>
  </si>
  <si>
    <t>People with basic handwashing facilities including soap and water, rural (% of rural population)</t>
  </si>
  <si>
    <t>SH.STA.HYGN.RU.ZS</t>
  </si>
  <si>
    <t>Births attended by skilled health staff (% of total)</t>
  </si>
  <si>
    <t>SH.STA.BRTC.ZS</t>
  </si>
  <si>
    <t>People using at least basic sanitation services, rural (% of rural population)</t>
  </si>
  <si>
    <t>SH.STA.BASS.RU.ZS</t>
  </si>
  <si>
    <t>Mortality rate attributed to household and ambient air pollution, age-standardized, male (per 100,000 male population)</t>
  </si>
  <si>
    <t>SH.STA.AIRP.MA.P5</t>
  </si>
  <si>
    <t>Risk of catastrophic expenditure for surgical care (% of people at risk)</t>
  </si>
  <si>
    <t>SH.SGR.CRSK.ZS</t>
  </si>
  <si>
    <t>Prevalence of anemia among pregnant women (%)</t>
  </si>
  <si>
    <t>SH.PRG.ANEM</t>
  </si>
  <si>
    <t>Children with fever receiving antimalarial drugs (% of children under age 5 with fever)</t>
  </si>
  <si>
    <t>SH.MLR.TRET.ZS</t>
  </si>
  <si>
    <t>Immunization, measles (% of children ages 12-23 months)</t>
  </si>
  <si>
    <t>SH.IMM.MEAS</t>
  </si>
  <si>
    <t>Incidence of HIV, ages 15-49 (per 1,000 uninfected population ages 15-49)</t>
  </si>
  <si>
    <t>SH.HIV.INCD.ZS</t>
  </si>
  <si>
    <t>Adults (ages 15+) and children (ages 0-14) newly infected with HIV</t>
  </si>
  <si>
    <t>SH.HIV.INCD.TL</t>
  </si>
  <si>
    <t>Prevalence of HIV, male (% ages 15-24)</t>
  </si>
  <si>
    <t>SH.HIV.1524.MA.ZS</t>
  </si>
  <si>
    <t>People using safely managed drinking water services, urban (% of urban population)</t>
  </si>
  <si>
    <t>SH.H2O.SMDW.UR.ZS</t>
  </si>
  <si>
    <t>People using at least basic drinking water services, rural (% of rural population)</t>
  </si>
  <si>
    <t>SH.H2O.BASW.RU.ZS</t>
  </si>
  <si>
    <t>Mortality from CVD, cancer, diabetes or CRD between exact ages 30 and 70, male (%)</t>
  </si>
  <si>
    <t>SH.DYN.NCOM.MA.ZS</t>
  </si>
  <si>
    <t>Mortality rate, under-5 (per 1,000 live births)</t>
  </si>
  <si>
    <t>SH.DYN.MORT</t>
  </si>
  <si>
    <t>Probability of dying among adolescents ages 15-19 years (per 1,000)</t>
  </si>
  <si>
    <t>SH.DYN.1519</t>
  </si>
  <si>
    <t>Cause of death, by non-communicable diseases (% of total)</t>
  </si>
  <si>
    <t>SH.DTH.NCOM.ZS</t>
  </si>
  <si>
    <t>Cause of death, by communicable diseases and maternal, prenatal and nutrition conditions (% of total)</t>
  </si>
  <si>
    <t>SH.DTH.COMM.ZS</t>
  </si>
  <si>
    <t>Number of deaths ages 5-9 years</t>
  </si>
  <si>
    <t>SH.DTH.0509</t>
  </si>
  <si>
    <t>Prevalence of anemia among children (% of children ages 6-59 months)</t>
  </si>
  <si>
    <t>SH.ANM.CHLD.ZS</t>
  </si>
  <si>
    <t>Total alcohol consumption per capita, female (liters of pure alcohol, projected estimates, female 15+ years of age)</t>
  </si>
  <si>
    <t>SH.ALC.PCAP.FE.LI</t>
  </si>
  <si>
    <t>Women who believe a husband is justified in beating his wife when she goes out without telling him (%)</t>
  </si>
  <si>
    <t>SG.VAW.GOES.ZS</t>
  </si>
  <si>
    <t>Proportion of time spent on unpaid domestic and care work, male (% of 24 hour day)</t>
  </si>
  <si>
    <t>SG.TIM.UWRK.MA</t>
  </si>
  <si>
    <t>Women making their own informed decisions regarding sexual relations, contraceptive use and reproductive health care (% of women age 15-49)</t>
  </si>
  <si>
    <t>SG.DMK.SRCR.FN.ZS</t>
  </si>
  <si>
    <t>Expenditure on tertiary education (% of government expenditure on education)</t>
  </si>
  <si>
    <t>SE.XPD.TERT.ZS</t>
  </si>
  <si>
    <t>Expenditure on primary education (% of government expenditure on education)</t>
  </si>
  <si>
    <t>SE.XPD.PRIM.ZS</t>
  </si>
  <si>
    <t>Current education expenditure, secondary (% of total expenditure in secondary public institutions)</t>
  </si>
  <si>
    <t>SE.XPD.CSEC.ZS</t>
  </si>
  <si>
    <t>School enrollment, tertiary, female (% gross)</t>
  </si>
  <si>
    <t>SE.TER.ENRR.FE</t>
  </si>
  <si>
    <t>Educational attainment, at least completed short-cycle tertiary, population 25+, male (%) (cumulative)</t>
  </si>
  <si>
    <t>SE.TER.CUAT.ST.MA.ZS</t>
  </si>
  <si>
    <t>Educational attainment, at least Master's or equivalent, population 25+, female (%) (cumulative)</t>
  </si>
  <si>
    <t>SE.TER.CUAT.MS.FE.ZS</t>
  </si>
  <si>
    <t>Educational attainment, at least Bachelor's or equivalent, population 25+, total (%) (cumulative)</t>
  </si>
  <si>
    <t>SE.TER.CUAT.BA.ZS</t>
  </si>
  <si>
    <t>Adolescents out of school, male (% of male lower secondary school age)</t>
  </si>
  <si>
    <t>SE.SEC.UNER.LO.MA.ZS</t>
  </si>
  <si>
    <t>Secondary education, teachers</t>
  </si>
  <si>
    <t>SE.SEC.TCHR</t>
  </si>
  <si>
    <t>Coverage of unemployment benefits and ALMP in 4th quintile (% of population)</t>
  </si>
  <si>
    <t>per_lm_alllm.cov_q4_tot</t>
  </si>
  <si>
    <t>Coverage of unemployment benefits and ALMP (% of population)</t>
  </si>
  <si>
    <t>per_lm_alllm.cov_pop_tot</t>
  </si>
  <si>
    <t>Benefit incidence of social protection and labor programs to poorest quintile (% of total SPL benefits)</t>
  </si>
  <si>
    <t>per_allsp.ben_q1_tot</t>
  </si>
  <si>
    <t>Net secondary income (Net current transfers from abroad) (constant LCU)</t>
  </si>
  <si>
    <t>NY.TRF.NCTR.KN</t>
  </si>
  <si>
    <t>Taxes less subsidies on products (current LCU)</t>
  </si>
  <si>
    <t>NY.TAX.NIND.CN</t>
  </si>
  <si>
    <t>Net primary income (Net income from abroad) (current US$)</t>
  </si>
  <si>
    <t>NY.GSR.NFCY.CD</t>
  </si>
  <si>
    <t>Gross savings (current US$)</t>
  </si>
  <si>
    <t>NY.GNS.ICTR.CD</t>
  </si>
  <si>
    <t>GNI per capita growth (annual %)</t>
  </si>
  <si>
    <t>NY.GNP.PCAP.KD.ZG</t>
  </si>
  <si>
    <t>GNI, PPP (constant 2021 international $)</t>
  </si>
  <si>
    <t>NY.GNP.MKTP.PP.KD</t>
  </si>
  <si>
    <t>GNI (constant 2015 US$)</t>
  </si>
  <si>
    <t>NY.GNP.MKTP.KD</t>
  </si>
  <si>
    <t>GNI, Atlas method (current US$)</t>
  </si>
  <si>
    <t>NY.GNP.ATLS.CD</t>
  </si>
  <si>
    <t>Gross domestic savings (current US$)</t>
  </si>
  <si>
    <t>NY.GDS.TOTL.CD</t>
  </si>
  <si>
    <t>GDP per capita, PPP (current international $)</t>
  </si>
  <si>
    <t>NY.GDP.PCAP.PP.CD</t>
  </si>
  <si>
    <t>GDP per capita (current LCU)</t>
  </si>
  <si>
    <t>NY.GDP.PCAP.CN</t>
  </si>
  <si>
    <t>GDP, PPP (current international $)</t>
  </si>
  <si>
    <t>NY.GDP.MKTP.PP.CD</t>
  </si>
  <si>
    <t>GDP: linked series (current LCU)</t>
  </si>
  <si>
    <t>NY.GDP.MKTP.CN.AD</t>
  </si>
  <si>
    <t>Forest rents (% of GDP)</t>
  </si>
  <si>
    <t>NY.GDP.FRST.RT.ZS</t>
  </si>
  <si>
    <t>Gross value added at basic prices (GVA) (current US$)</t>
  </si>
  <si>
    <t>NY.GDP.FCST.CD</t>
  </si>
  <si>
    <t>GDP deflator (base year varies by country)</t>
  </si>
  <si>
    <t>NY.GDP.DEFL.ZS</t>
  </si>
  <si>
    <t>Exports as a capacity to import (constant LCU)</t>
  </si>
  <si>
    <t>NY.EXP.CAPM.KN</t>
  </si>
  <si>
    <t>Adjusted net savings, including particulate emission damage (current US$)</t>
  </si>
  <si>
    <t>NY.ADJ.SVNG.CD</t>
  </si>
  <si>
    <t>Adjusted net national income (annual % growth)</t>
  </si>
  <si>
    <t>NY.ADJ.NNTY.KD.ZG</t>
  </si>
  <si>
    <t>Adjusted savings: net national savings (current US$)</t>
  </si>
  <si>
    <t>NY.ADJ.NNAT.CD</t>
  </si>
  <si>
    <t>Adjusted savings: particulate emission damage (current US$)</t>
  </si>
  <si>
    <t>NY.ADJ.DPEM.CD</t>
  </si>
  <si>
    <t>Adjusted savings: mineral depletion (current US$)</t>
  </si>
  <si>
    <t>NY.ADJ.DMIN.CD</t>
  </si>
  <si>
    <t>Adjusted savings: net forest depletion (current US$)</t>
  </si>
  <si>
    <t>NY.ADJ.DFOR.CD</t>
  </si>
  <si>
    <t>Adjusted savings: education expenditure (current US$)</t>
  </si>
  <si>
    <t>NY.ADJ.AEDU.CD</t>
  </si>
  <si>
    <t>Services, value added (constant 2015 US$)</t>
  </si>
  <si>
    <t>NV.SRV.TOTL.KD</t>
  </si>
  <si>
    <t>Access to clean fuels and technologies for cooking, urban (% of urban population)</t>
  </si>
  <si>
    <t>EG.CFT.ACCS.UR.ZS</t>
  </si>
  <si>
    <t>Public and publicly guaranteed debt service (% of exports of goods, services and primary income)</t>
  </si>
  <si>
    <t>DT.TDS.DPPG.XP.ZS</t>
  </si>
  <si>
    <t>IMF repurchases and charges (TDS, current US$)</t>
  </si>
  <si>
    <t>DT.TDS.DIMF.CD</t>
  </si>
  <si>
    <t>Net ODA received (% of central government expense)</t>
  </si>
  <si>
    <t>DT.ODA.ODAT.XP.ZS</t>
  </si>
  <si>
    <t>Net ODA received (% of GNI)</t>
  </si>
  <si>
    <t>DT.ODA.ODAT.GN.ZS</t>
  </si>
  <si>
    <t>Net official aid received (current US$)</t>
  </si>
  <si>
    <t>DT.ODA.OATL.CD</t>
  </si>
  <si>
    <t>Net official flows from UN agencies, WHO (current US$)</t>
  </si>
  <si>
    <t>DT.NFL.WHOL.CD</t>
  </si>
  <si>
    <t>Net official flows from UN agencies, UNTA (current US$)</t>
  </si>
  <si>
    <t>DT.NFL.UNTA.CD</t>
  </si>
  <si>
    <t>Net official flows from UN agencies, UNIDIR (current US$)</t>
  </si>
  <si>
    <t>DT.NFL.UNID.CD</t>
  </si>
  <si>
    <t>Net official flows from UN agencies, UNDP (current US$)</t>
  </si>
  <si>
    <t>DT.NFL.UNDP.CD</t>
  </si>
  <si>
    <t>Net official flows from UN agencies, UNICEF (current US$)</t>
  </si>
  <si>
    <t>DT.NFL.UNCF.CD</t>
  </si>
  <si>
    <t>Net official flows from UN agencies, SDGFUND (current US$)</t>
  </si>
  <si>
    <t>DT.NFL.SDGF.CD</t>
  </si>
  <si>
    <t>Net bilateral aid flows from DAC donors, Finland (current US$)</t>
  </si>
  <si>
    <t>DC.DAC.FINL.CD</t>
  </si>
  <si>
    <t>Net bilateral aid flows from DAC donors, Germany (current US$)</t>
  </si>
  <si>
    <t>DC.DAC.DEUL.CD</t>
  </si>
  <si>
    <t>Net bilateral aid flows from DAC donors, Canada (current US$)</t>
  </si>
  <si>
    <t>DC.DAC.CANL.CD</t>
  </si>
  <si>
    <t>Stocks traded, turnover ratio of domestic shares (%)</t>
  </si>
  <si>
    <t>CM.MKT.TRNR</t>
  </si>
  <si>
    <t>Market capitalization of listed domestic companies (% of GDP)</t>
  </si>
  <si>
    <t>CM.MKT.LCAP.GD.ZS</t>
  </si>
  <si>
    <t>Control of Corruption: Percentile Rank, Upper Bound of 90% Confidence Interval</t>
  </si>
  <si>
    <t>CC.PER.RNK.UPPER</t>
  </si>
  <si>
    <t>Control of Corruption: Estimate</t>
  </si>
  <si>
    <t>CC.EST</t>
  </si>
  <si>
    <t>Secondary income receipts (BoP, current US$)</t>
  </si>
  <si>
    <t>BX.TRF.CURR.CD</t>
  </si>
  <si>
    <t>Travel services (% of service exports, BoP)</t>
  </si>
  <si>
    <t>BX.GSR.TRVL.ZS</t>
  </si>
  <si>
    <t>Service exports (BoP, current US$)</t>
  </si>
  <si>
    <t>BX.GSR.NFSV.CD</t>
  </si>
  <si>
    <t>Primary income receipts (BoP, current US$)</t>
  </si>
  <si>
    <t>BX.GSR.FCTY.CD</t>
  </si>
  <si>
    <t>Technical cooperation grants (BoP, current US$)</t>
  </si>
  <si>
    <t>BX.GRT.TECH.CD.WD</t>
  </si>
  <si>
    <t>Reserves and related items (BoP, current US$)</t>
  </si>
  <si>
    <t>BN.RES.INCL.CD</t>
  </si>
  <si>
    <t>Net trade in goods (BoP, current US$)</t>
  </si>
  <si>
    <t>BN.GSR.MRCH.CD</t>
  </si>
  <si>
    <t>Current account balance (% of GDP)</t>
  </si>
  <si>
    <t>BN.CAB.XOKA.GD.ZS</t>
  </si>
  <si>
    <t>Foreign direct investment, net outflows (% of GDP)</t>
  </si>
  <si>
    <t>BM.KLT.DINV.WD.GD.ZS</t>
  </si>
  <si>
    <t>Imports of goods, services and primary income (BoP, current US$)</t>
  </si>
  <si>
    <t>BM.GSR.TOTL.CD</t>
  </si>
  <si>
    <t>Insurance and financial services (% of service imports, BoP)</t>
  </si>
  <si>
    <t>BM.GSR.INSF.ZS</t>
  </si>
  <si>
    <t>Trade in services (% of GDP)</t>
  </si>
  <si>
    <t>BG.GSR.NFSV.GD.ZS</t>
  </si>
  <si>
    <t>Food production index (2014-2016 = 100)</t>
  </si>
  <si>
    <t>AG.PRD.FOOD.XD</t>
  </si>
  <si>
    <t>Rural land area (sq. km)</t>
  </si>
  <si>
    <t>AG.LND.TOTL.RU.K2</t>
  </si>
  <si>
    <t>Forest area (% of land area)</t>
  </si>
  <si>
    <t>AG.LND.FRST.ZS</t>
  </si>
  <si>
    <t>Urban land area where elevation is below 5 meters (sq. km)</t>
  </si>
  <si>
    <t>AG.LND.EL5M.UR.K2</t>
  </si>
  <si>
    <t>Land under cereal production (hectares)</t>
  </si>
  <si>
    <t>AG.LND.CREL.HA</t>
  </si>
  <si>
    <t>Agricultural land (% of land area)</t>
  </si>
  <si>
    <t>AG.LND.AGRI.ZS</t>
  </si>
  <si>
    <t>Consumption of iodized salt (% of households)</t>
  </si>
  <si>
    <t>SN.ITK.SALT.ZS</t>
  </si>
  <si>
    <t>International migrant stock, total</t>
  </si>
  <si>
    <t>SM.POP.TOTL</t>
  </si>
  <si>
    <t>Refugees under the mandate of the UNHCR by country or territory of asylum</t>
  </si>
  <si>
    <t>SM.POP.RHCR.EA</t>
  </si>
  <si>
    <t>Internally displaced people (IDP) by country or territory of asylum / origin</t>
  </si>
  <si>
    <t>SM.POP.IDPC</t>
  </si>
  <si>
    <t>Children in employment, wage workers (% of children in employment, ages 7-14)</t>
  </si>
  <si>
    <t>SL.WAG.0714.ZS</t>
  </si>
  <si>
    <t>Unemployment, total (% of total labor force) (national estimate)</t>
  </si>
  <si>
    <t>SL.UEM.TOTL.NE.ZS</t>
  </si>
  <si>
    <t>Unemployment, female (% of female labor force) (national estimate)</t>
  </si>
  <si>
    <t>SL.UEM.TOTL.FE.NE.ZS</t>
  </si>
  <si>
    <t>Share of youth not in education, employment or training, male (% of male youth population)  (modeled ILO estimate)</t>
  </si>
  <si>
    <t>SL.UEM.NEET.MA.ME.ZS</t>
  </si>
  <si>
    <t>Unemployment with intermediate education, male (% of male labor force with intermediate education)</t>
  </si>
  <si>
    <t>SL.UEM.INTM.MA.ZS</t>
  </si>
  <si>
    <t>Unemployment with basic education, female (% of female labor force with basic education)</t>
  </si>
  <si>
    <t>SL.UEM.BASC.FE.ZS</t>
  </si>
  <si>
    <t>Unemployment, youth total (% of total labor force ages 15-24) (modeled ILO estimate)</t>
  </si>
  <si>
    <t>SL.UEM.1524.ZS</t>
  </si>
  <si>
    <t>Unemployment, youth female (% of female labor force ages 15-24) (modeled ILO estimate)</t>
  </si>
  <si>
    <t>SL.UEM.1524.FE.ZS</t>
  </si>
  <si>
    <t>Part time employment, total (% of total employment)</t>
  </si>
  <si>
    <t>SL.TLF.PART.ZS</t>
  </si>
  <si>
    <t>Labor force with intermediate education, male (% of male working-age population with intermediate education)</t>
  </si>
  <si>
    <t>SL.TLF.INTM.MA.ZS</t>
  </si>
  <si>
    <t>Labor force participation rate, male (% of male population ages 15+) (modeled ILO estimate)</t>
  </si>
  <si>
    <t>SL.TLF.CACT.MA.ZS</t>
  </si>
  <si>
    <t>Labor force participation rate, female (% of female population ages 15+) (modeled ILO estimate)</t>
  </si>
  <si>
    <t>SL.TLF.CACT.FE.ZS</t>
  </si>
  <si>
    <t>Labor force with basic education, female (% of female working-age population with basic education)</t>
  </si>
  <si>
    <t>SL.TLF.BASC.FE.ZS</t>
  </si>
  <si>
    <t>Labor force participation rate, total (% of total population ages 15-64) (modeled ILO estimate)</t>
  </si>
  <si>
    <t>SL.TLF.ACTI.ZS</t>
  </si>
  <si>
    <t>Labor force participation rate for ages 15-24, total (%) (national estimate)</t>
  </si>
  <si>
    <t>SL.TLF.ACTI.1524.NE.ZS</t>
  </si>
  <si>
    <t>Labor force participation rate for ages 15-24, female (%) (national estimate)</t>
  </si>
  <si>
    <t>SL.TLF.ACTI.1524.FE.NE.ZS</t>
  </si>
  <si>
    <t>Children in employment, work only, male (% of male children in employment, ages 7-14)</t>
  </si>
  <si>
    <t>SL.TLF.0714.WK.MA.ZS</t>
  </si>
  <si>
    <t>Children in employment, study and work (% of children in employment, ages 7-14)</t>
  </si>
  <si>
    <t>SL.TLF.0714.SW.ZS</t>
  </si>
  <si>
    <t>Children in employment, study and work, female (% of female children in employment, ages 7-14)</t>
  </si>
  <si>
    <t>SL.TLF.0714.SW.FE.ZS</t>
  </si>
  <si>
    <t>Employment in services (% of total employment) (modeled ILO estimate)</t>
  </si>
  <si>
    <t>SL.SRV.EMPL.ZS</t>
  </si>
  <si>
    <t>Child employment in services, male (% of male economically active children ages 7-14)</t>
  </si>
  <si>
    <t>SL.SRV.0714.MA.ZS</t>
  </si>
  <si>
    <t>Children in employment, self-employed, female (% of female children in employment, ages 7-14)</t>
  </si>
  <si>
    <t>SL.SLF.0714.FE.ZS</t>
  </si>
  <si>
    <t>Employment in industry (% of total employment) (modeled ILO estimate)</t>
  </si>
  <si>
    <t>SL.IND.EMPL.ZS</t>
  </si>
  <si>
    <t>Contributing family workers, total (% of total employment) (modeled ILO estimate)</t>
  </si>
  <si>
    <t>SL.FAM.WORK.ZS</t>
  </si>
  <si>
    <t>Children in employment, unpaid family workers, male (% of male children in employment, ages 7-14)</t>
  </si>
  <si>
    <t>SL.FAM.0714.MA.ZS</t>
  </si>
  <si>
    <t>Wage and salaried workers, female (% of female employment) (modeled ILO estimate)</t>
  </si>
  <si>
    <t>SL.EMP.WORK.FE.ZS</t>
  </si>
  <si>
    <t>Employment to population ratio, 15+, total (%) (modeled ILO estimate)</t>
  </si>
  <si>
    <t>SL.EMP.TOTL.SP.ZS</t>
  </si>
  <si>
    <t>Employment to population ratio, 15+, female (%) (modeled ILO estimate)</t>
  </si>
  <si>
    <t>SL.EMP.TOTL.SP.FE.ZS</t>
  </si>
  <si>
    <t>Self-employed, male (% of male employment) (modeled ILO estimate)</t>
  </si>
  <si>
    <t>SL.EMP.SELF.MA.ZS</t>
  </si>
  <si>
    <t>Employers, female (% of female employment) (modeled ILO estimate)</t>
  </si>
  <si>
    <t>SL.EMP.MPYR.FE.ZS</t>
  </si>
  <si>
    <t>Employment to population ratio, ages 15-24, male (%) (national estimate)</t>
  </si>
  <si>
    <t>SL.EMP.1524.SP.MA.NE.ZS</t>
  </si>
  <si>
    <t>Employment in agriculture, male (% of male employment) (modeled ILO estimate)</t>
  </si>
  <si>
    <t>SL.AGR.EMPL.MA.ZS</t>
  </si>
  <si>
    <t>Child employment in agriculture, female (% of female economically active children ages 7-14)</t>
  </si>
  <si>
    <t>SL.AGR.0714.FE.ZS</t>
  </si>
  <si>
    <t>Annualized average growth rate in per capita real survey mean consumption or income, bottom 40% of population (%)</t>
  </si>
  <si>
    <t>SI.SPR.PC40.ZG</t>
  </si>
  <si>
    <t>Poverty gap at $8.30 a day (2021 PPP) (%)</t>
  </si>
  <si>
    <t>SI.POV.UMIC.GP</t>
  </si>
  <si>
    <t>Multidimensional poverty headcount ratio (World Bank) (% of population)</t>
  </si>
  <si>
    <t>SI.POV.MPWB</t>
  </si>
  <si>
    <t>Gini index</t>
  </si>
  <si>
    <t>SI.POV.GINI</t>
  </si>
  <si>
    <t>Income share held by lowest 10%</t>
  </si>
  <si>
    <t>SI.DST.FRST.10</t>
  </si>
  <si>
    <t>Income share held by fourth 20%</t>
  </si>
  <si>
    <t>SI.DST.04TH.20</t>
  </si>
  <si>
    <t>UHC service coverage sub-index on non-communicable diseases</t>
  </si>
  <si>
    <t>SH_UHC_SCI_NCD</t>
  </si>
  <si>
    <t>Educational attainment, at least completed short-cycle tertiary, population 25+, female (%) (cumulative)</t>
  </si>
  <si>
    <t>SE.TER.CUAT.ST.FE.ZS</t>
  </si>
  <si>
    <t>Educational attainment, Doctoral or equivalent, population 25+, total (%) (cumulative)</t>
  </si>
  <si>
    <t>SE.TER.CUAT.DO.ZS</t>
  </si>
  <si>
    <t>Educational attainment, at least Bachelor's or equivalent, population 25+, male (%) (cumulative)</t>
  </si>
  <si>
    <t>SE.TER.CUAT.BA.MA.ZS</t>
  </si>
  <si>
    <t>Adolescents out of school, female (% of female lower secondary school age)</t>
  </si>
  <si>
    <t>SE.SEC.UNER.LO.FE.ZS</t>
  </si>
  <si>
    <t>Trained teachers in secondary education (% of total teachers)</t>
  </si>
  <si>
    <t>SE.SEC.TCAQ.ZS</t>
  </si>
  <si>
    <t>Trained teachers in secondary education, male (% of male teachers)</t>
  </si>
  <si>
    <t>SE.SEC.TCAQ.MA.ZS</t>
  </si>
  <si>
    <t>Trained teachers in secondary education, female (% of female teachers)</t>
  </si>
  <si>
    <t>SE.SEC.TCAQ.FE.ZS</t>
  </si>
  <si>
    <t>School enrollment, secondary, private (% of total secondary)</t>
  </si>
  <si>
    <t>SE.SEC.PRIV.ZS</t>
  </si>
  <si>
    <t>School enrollment, secondary, male (% gross)</t>
  </si>
  <si>
    <t>SE.SEC.ENRR.MA</t>
  </si>
  <si>
    <t>Secondary education, vocational pupils</t>
  </si>
  <si>
    <t>SE.SEC.ENRL.VO</t>
  </si>
  <si>
    <t>Secondary education, general pupils (% female)</t>
  </si>
  <si>
    <t>SE.SEC.ENRL.GC.FE.ZS</t>
  </si>
  <si>
    <t>Secondary education, duration (years)</t>
  </si>
  <si>
    <t>SE.SEC.DURS</t>
  </si>
  <si>
    <t>Educational attainment, at least completed post-secondary, population 25+, total (%) (cumulative)</t>
  </si>
  <si>
    <t>SE.SEC.CUAT.PO.ZS</t>
  </si>
  <si>
    <t>Educational attainment, at least completed lower secondary, population 25+, male (%) (cumulative)</t>
  </si>
  <si>
    <t>SE.SEC.CUAT.LO.MA.ZS</t>
  </si>
  <si>
    <t>Lower secondary completion rate, female (% of relevant age group)</t>
  </si>
  <si>
    <t>SE.SEC.CMPT.LO.FE.ZS</t>
  </si>
  <si>
    <t>Children out of school, primary, male</t>
  </si>
  <si>
    <t>SE.PRM.UNER.MA</t>
  </si>
  <si>
    <t>Adjusted net enrollment rate, primary, male (% of primary school age children)</t>
  </si>
  <si>
    <t>SE.PRM.TENR.MA</t>
  </si>
  <si>
    <t>Primary education, teachers</t>
  </si>
  <si>
    <t>SE.PRM.TCHR</t>
  </si>
  <si>
    <t>Repeaters, primary, total (% of total enrollment)</t>
  </si>
  <si>
    <t>SE.PRM.REPT.ZS</t>
  </si>
  <si>
    <t>Persistence to last grade of primary, male (% of cohort)</t>
  </si>
  <si>
    <t>SE.PRM.PRSL.MA.ZS</t>
  </si>
  <si>
    <t>Persistence to grade 5, female (% of cohort)</t>
  </si>
  <si>
    <t>SE.PRM.PRS5.FE.ZS</t>
  </si>
  <si>
    <t>Over-age students, primary, female (% of female enrollment)</t>
  </si>
  <si>
    <t>SE.PRM.OENR.FE.ZS</t>
  </si>
  <si>
    <t>School enrollment, primary, male (% net)</t>
  </si>
  <si>
    <t>SE.PRM.NENR.MA</t>
  </si>
  <si>
    <t>Gross intake ratio in first grade of primary education, male (% of relevant age group)</t>
  </si>
  <si>
    <t>SE.PRM.GINT.MA.ZS</t>
  </si>
  <si>
    <t>School enrollment, primary (% gross)</t>
  </si>
  <si>
    <t>SE.PRM.ENRR</t>
  </si>
  <si>
    <t>Primary education, duration (years)</t>
  </si>
  <si>
    <t>SE.PRM.DURS</t>
  </si>
  <si>
    <t>Primary completion rate, total (% of relevant age group)</t>
  </si>
  <si>
    <t>SE.PRM.CMPT.ZS</t>
  </si>
  <si>
    <t>Trained teachers in preprimary education (% of total teachers)</t>
  </si>
  <si>
    <t>SE.PRE.TCAQ.ZS</t>
  </si>
  <si>
    <t>School enrollment, preprimary, female (% gross)</t>
  </si>
  <si>
    <t>SE.PRE.ENRR.FE</t>
  </si>
  <si>
    <t>Male primary school age children out-of-school (%)</t>
  </si>
  <si>
    <t>SE.LPV.PRIM.SD.MA</t>
  </si>
  <si>
    <t>Male pupils below minimum reading proficiency at end of primary (%). Low GAML threshold</t>
  </si>
  <si>
    <t>SE.LPV.PRIM.LD.MA</t>
  </si>
  <si>
    <t>Learning poverty: Share of Children at the End-of-Primary age below minimum reading proficiency adjusted by Out-of-School Children (%)</t>
  </si>
  <si>
    <t>SE.LPV.PRIM</t>
  </si>
  <si>
    <t>School enrollment, primary (gross), gender parity index (GPI)</t>
  </si>
  <si>
    <t>SE.ENR.PRIM.FM.ZS</t>
  </si>
  <si>
    <t>Literacy rate, adult female (% of females ages 15 and above)</t>
  </si>
  <si>
    <t>SE.ADT.LITR.FE.ZS</t>
  </si>
  <si>
    <t>Literacy rate, youth female (% of females ages 15-24)</t>
  </si>
  <si>
    <t>SE.ADT.1524.LT.FE.ZS</t>
  </si>
  <si>
    <t>Regulatory Quality: Percentile Rank</t>
  </si>
  <si>
    <t>RQ.PER.RNK</t>
  </si>
  <si>
    <t>Rule of Law: Percentile Rank, Upper Bound of 90% Confidence Interval</t>
  </si>
  <si>
    <t>RL.PER.RNK.UPPER</t>
  </si>
  <si>
    <t>Rule of Law: Estimate</t>
  </si>
  <si>
    <t>RL.EST</t>
  </si>
  <si>
    <t>CPIA gender equality rating (1=low to 6=high)</t>
  </si>
  <si>
    <t>IQ.CPA.GNDR.XQ</t>
  </si>
  <si>
    <t>CPIA policy and institutions for environmental sustainability rating (1=low to 6=high)</t>
  </si>
  <si>
    <t>IQ.CPA.ENVR.XQ</t>
  </si>
  <si>
    <t>Trademark applications, resident, by count</t>
  </si>
  <si>
    <t>IP.TMK.RSCT</t>
  </si>
  <si>
    <t>Scientific and technical journal articles</t>
  </si>
  <si>
    <t>IP.JRN.ARTC.SC</t>
  </si>
  <si>
    <t>Public private partnerships investment in transport (current US$)</t>
  </si>
  <si>
    <t>IE.PPN.TRAN.CD</t>
  </si>
  <si>
    <t>Investment in transport with private participation (current US$)</t>
  </si>
  <si>
    <t>IE.PPI.TRAN.CD</t>
  </si>
  <si>
    <t>Firms expected to give gifts in meetings with tax officials (% of firms)</t>
  </si>
  <si>
    <t>IC.TAX.GIFT.ZS</t>
  </si>
  <si>
    <t>Firms filling taxes electronically (% of firms)</t>
  </si>
  <si>
    <t>IC.FRM.TAXE.ZS</t>
  </si>
  <si>
    <t>Firms where largest owner is also the top manager (% of firms)</t>
  </si>
  <si>
    <t>IC.FRM.LOTM.ZS</t>
  </si>
  <si>
    <t>Firms with female top manager (% of firms)</t>
  </si>
  <si>
    <t>IC.FRM.FEMM.ZS</t>
  </si>
  <si>
    <t>Firms that are partially credit constrained (% of firms)</t>
  </si>
  <si>
    <t>IC.FRM.CRDC.PT.ZS</t>
  </si>
  <si>
    <t>Firms competing against unregistered firms (% of firms)</t>
  </si>
  <si>
    <t>IC.FRM.CMPU.ZS</t>
  </si>
  <si>
    <t>Firms with a bank loan/line of credit (% of firms)</t>
  </si>
  <si>
    <t>IC.FRM.BNKL.ZS</t>
  </si>
  <si>
    <t>Average time to clear imports through customs (days)</t>
  </si>
  <si>
    <t>IC.CUS.DURS.IM</t>
  </si>
  <si>
    <t>B-READY: Utility Services Pillar 3: Operational Efficiency of Utility Service Provision</t>
  </si>
  <si>
    <t>IC.BRE.US.P3</t>
  </si>
  <si>
    <t>B-READY: Taxation Pillar 3: Operational Efficiency of Tax Systems in Practice</t>
  </si>
  <si>
    <t>IC.BRE.TX.P3</t>
  </si>
  <si>
    <t>B-READY: Pillar 3: Operational Efficiency</t>
  </si>
  <si>
    <t>IC.BRE.P3.OE</t>
  </si>
  <si>
    <t>B-READY: Market Competition Pillar 2: Public Services that Promote Market Competition</t>
  </si>
  <si>
    <t>IC.BRE.MC.P2</t>
  </si>
  <si>
    <t>B-READY: Labor Pillar 2: Adequacy of Public Services for Labor</t>
  </si>
  <si>
    <t>IC.BRE.LB.P2</t>
  </si>
  <si>
    <t>B-READY: International Trade Pillar 2: Quality of Public Services for the Facilitation of International Trade</t>
  </si>
  <si>
    <t>IC.BRE.IT.P2</t>
  </si>
  <si>
    <t>B-READY: Financial Services Pillar 2: Accessibility of Information in Credit Infrastructure</t>
  </si>
  <si>
    <t>IC.BRE.FS.P2</t>
  </si>
  <si>
    <t>B-READY: Dispute Resolution Pillar 2: Public Services for Dispute Resolution</t>
  </si>
  <si>
    <t>IC.BRE.DR.P2</t>
  </si>
  <si>
    <t>B-READY: Business Location Pillar 2: Quality of Public Services and Transparency of Information for Business Location</t>
  </si>
  <si>
    <t>IC.BRE.BL.P2</t>
  </si>
  <si>
    <t>B-READY: Business Insolvency Pillar 2: Quality of Institutional and Operational Infrastructure for Judicial Insolvency Proceedings</t>
  </si>
  <si>
    <t>IC.BRE.BI.P2</t>
  </si>
  <si>
    <t>B-READY: Business Entry Pillar 2: Digital Public Services and Transparency of Information for Business Entry</t>
  </si>
  <si>
    <t>IC.BRE.BE.P2</t>
  </si>
  <si>
    <t>Human capital index plus (HCI+): overall score, male (scale 0–325)</t>
  </si>
  <si>
    <t>HD_HCIP_OVRL_MA</t>
  </si>
  <si>
    <t>Human capital index plus (HCI+): on-the-job learning pillar score, female (scale -30–87)</t>
  </si>
  <si>
    <t>HD_HCIP_OTJL_FE</t>
  </si>
  <si>
    <t>Human capital index plus (HCI+): education pillar score, total (scale 0–188)</t>
  </si>
  <si>
    <t>HD_HCIP_EDUC_TO</t>
  </si>
  <si>
    <t>Government Effectiveness: Standard Error</t>
  </si>
  <si>
    <t>GE.STD.ERR</t>
  </si>
  <si>
    <t>Government Effectiveness: Number of Sources</t>
  </si>
  <si>
    <t>GE.NO.SRC</t>
  </si>
  <si>
    <t>Expense (% of GDP)</t>
  </si>
  <si>
    <t>GC.XPN.TOTL.GD.ZS</t>
  </si>
  <si>
    <t>Interest payments (% of expense)</t>
  </si>
  <si>
    <t>GC.XPN.INTP.ZS</t>
  </si>
  <si>
    <t>Goods and services expense (current LCU)</t>
  </si>
  <si>
    <t>GC.XPN.GSRV.CN</t>
  </si>
  <si>
    <t>Taxes on income, profits and capital gains (% of revenue)</t>
  </si>
  <si>
    <t>GC.TAX.YPKG.RV.ZS</t>
  </si>
  <si>
    <t>Other taxes (% of revenue)</t>
  </si>
  <si>
    <t>GC.TAX.OTHR.RV.ZS</t>
  </si>
  <si>
    <t>Customs and other import duties (% of tax revenue)</t>
  </si>
  <si>
    <t>GC.TAX.IMPT.ZS</t>
  </si>
  <si>
    <t>Taxes on goods and services (current LCU)</t>
  </si>
  <si>
    <t>GC.TAX.GSRV.CN</t>
  </si>
  <si>
    <t>Revenue, excluding grants (current LCU)</t>
  </si>
  <si>
    <t>GC.REV.XGRT.CN</t>
  </si>
  <si>
    <t>Energy intensity level of primary energy (MJ/$2021 PPP GDP)</t>
  </si>
  <si>
    <t>EG.EGY.PRIM.PP.KD</t>
  </si>
  <si>
    <t>Multilateral debt service (% of public and publicly guaranteed debt service)</t>
  </si>
  <si>
    <t>DT.TDS.MLAT.PG.ZS</t>
  </si>
  <si>
    <t>Debt service on external debt, public and publicly guaranteed (PPG) (TDS, current US$)</t>
  </si>
  <si>
    <t>DT.TDS.DPPG.CD</t>
  </si>
  <si>
    <t>Total debt service (% of exports of goods, services and primary income)</t>
  </si>
  <si>
    <t>DT.TDS.DECT.EX.ZS</t>
  </si>
  <si>
    <t>Net ODA received (% of imports of goods, services and primary income)</t>
  </si>
  <si>
    <t>DT.ODA.ODAT.MP.ZS</t>
  </si>
  <si>
    <t>Net official development assistance received (current US$)</t>
  </si>
  <si>
    <t>DT.ODA.ODAT.CD</t>
  </si>
  <si>
    <t>Net official development assistance and official aid received (current US$)</t>
  </si>
  <si>
    <t>DT.ODA.ALLD.CD</t>
  </si>
  <si>
    <t>Net official flows from UN agencies, UNWTO (current US$)</t>
  </si>
  <si>
    <t>DT.NFL.UNWT.CD</t>
  </si>
  <si>
    <t>Net official flows from UN agencies, UNPBF (current US$)</t>
  </si>
  <si>
    <t>DT.NFL.UNPB.CD</t>
  </si>
  <si>
    <t>Net official flows from UN agencies, UNEP (current US$)</t>
  </si>
  <si>
    <t>DT.NFL.UNEP.CD</t>
  </si>
  <si>
    <t>Net official flows from UN agencies, UNCTAD (current US$)</t>
  </si>
  <si>
    <t>DT.NFL.UNCTAD.CD</t>
  </si>
  <si>
    <t>Net official flows from UN agencies, UNAIDS (current US$)</t>
  </si>
  <si>
    <t>DT.NFL.UNAI.CD</t>
  </si>
  <si>
    <t>Net financial flows, RDB concessional (NFL, current US$)</t>
  </si>
  <si>
    <t>DT.NFL.RDBC.CD</t>
  </si>
  <si>
    <t>PNG, bonds (NFL, current US$)</t>
  </si>
  <si>
    <t>DT.NFL.PNGB.CD</t>
  </si>
  <si>
    <t>PPG, official creditors (NFL, US$)</t>
  </si>
  <si>
    <t>DT.NFL.OFFT.CD</t>
  </si>
  <si>
    <t>Net financial flows, IDA (NFL, current US$)</t>
  </si>
  <si>
    <t>DT.NFL.MIDA.CD</t>
  </si>
  <si>
    <t>Net bilateral aid flows from DAC donors, Switzerland (current US$)</t>
  </si>
  <si>
    <t>DC.DAC.CHEL.CD</t>
  </si>
  <si>
    <t>Net bilateral aid flows from DAC donors, Austria (current US$)</t>
  </si>
  <si>
    <t>DC.DAC.AUTL.CD</t>
  </si>
  <si>
    <t>Stocks traded, total value (current US$)</t>
  </si>
  <si>
    <t>CM.MKT.TRAD.CD</t>
  </si>
  <si>
    <t>S&amp;P Global Equity Indices (annual % change)</t>
  </si>
  <si>
    <t>CM.MKT.INDX.ZG</t>
  </si>
  <si>
    <t>Control of Corruption: Percentile Rank</t>
  </si>
  <si>
    <t>CC.PER.RNK</t>
  </si>
  <si>
    <t>Personal remittances, received (current US$)</t>
  </si>
  <si>
    <t>BX.TRF.PWKR.CD.DT</t>
  </si>
  <si>
    <t>Foreign direct investment, net inflows (% of GDP)</t>
  </si>
  <si>
    <t>BX.KLT.DINV.WD.GD.ZS</t>
  </si>
  <si>
    <t>Exports of goods, services and primary income (BoP, current US$)</t>
  </si>
  <si>
    <t>BX.GSR.TOTL.CD</t>
  </si>
  <si>
    <t>Insurance and financial services (% of service exports, BoP)</t>
  </si>
  <si>
    <t>BX.GSR.INSF.ZS</t>
  </si>
  <si>
    <t>ICT service exports (% of service exports, BoP)</t>
  </si>
  <si>
    <t>BX.GSR.CCIS.ZS</t>
  </si>
  <si>
    <t>Net capital account (BoP, current US$)</t>
  </si>
  <si>
    <t>BN.TRF.KOGT.CD</t>
  </si>
  <si>
    <t>Foreign direct investment, net (BoP, current US$)</t>
  </si>
  <si>
    <t>BN.KLT.DINV.CD</t>
  </si>
  <si>
    <t>Net primary income (BoP, current US$)</t>
  </si>
  <si>
    <t>BN.GSR.FCTY.CD</t>
  </si>
  <si>
    <t>Personal remittances, paid (current US$)</t>
  </si>
  <si>
    <t>BM.TRF.PWKR.CD.DT</t>
  </si>
  <si>
    <t>Travel services (% of service imports, BoP)</t>
  </si>
  <si>
    <t>BM.GSR.TRVL.ZS</t>
  </si>
  <si>
    <t>Service imports (BoP, current US$)</t>
  </si>
  <si>
    <t>BM.GSR.NFSV.CD</t>
  </si>
  <si>
    <t>Primary income payments (BoP, current US$)</t>
  </si>
  <si>
    <t>BM.GSR.FCTY.CD</t>
  </si>
  <si>
    <t>Surface area (sq. km)</t>
  </si>
  <si>
    <t>AG.SRF.TOTL.K2</t>
  </si>
  <si>
    <t>Cereal production (metric tons)</t>
  </si>
  <si>
    <t>AG.PRD.CREL.MT</t>
  </si>
  <si>
    <t>Average precipitation in depth (mm per year)</t>
  </si>
  <si>
    <t>AG.LND.PRCP.MM</t>
  </si>
  <si>
    <t>Land area where elevation is below 5 meters (% of total land area)</t>
  </si>
  <si>
    <t>AG.LND.EL5M.ZS</t>
  </si>
  <si>
    <t>Rural land area where elevation is below 5 meters (sq. km)</t>
  </si>
  <si>
    <t>AG.LND.EL5M.RU.K2</t>
  </si>
  <si>
    <t>Arable land (hectares per person)</t>
  </si>
  <si>
    <t>AG.LND.ARBL.HA.PC</t>
  </si>
  <si>
    <t>Fertilizer consumption (kilograms per hectare of arable land)</t>
  </si>
  <si>
    <t>AG.CON.FERT.ZS</t>
  </si>
  <si>
    <t>Refugees under the mandate of the UNRWA by country or territory of asylum</t>
  </si>
  <si>
    <t>SM.POP.RRWA.EA</t>
  </si>
  <si>
    <t>Other people in need of international protection by country or territory of asylum</t>
  </si>
  <si>
    <t>SM.POP.OPIP.EA</t>
  </si>
  <si>
    <t>Asylum-seekers by country or territory of origin</t>
  </si>
  <si>
    <t>SM.POP.ASYS.EO</t>
  </si>
  <si>
    <t>Children in employment, wage workers, female (% of female children in employment, ages 7-14)</t>
  </si>
  <si>
    <t>SL.WAG.0714.FE.ZS</t>
  </si>
  <si>
    <t>Unemployment, male (% of male labor force) (national estimate)</t>
  </si>
  <si>
    <t>SL.UEM.TOTL.MA.NE.ZS</t>
  </si>
  <si>
    <t>Share of youth not in education, employment or training, total (% of youth population)  (modeled ILO estimate)</t>
  </si>
  <si>
    <t>SL.UEM.NEET.ME.ZS</t>
  </si>
  <si>
    <t>Share of youth not in education, employment or training, female (% of female youth population) (modeled ILO estimate)</t>
  </si>
  <si>
    <t>SL.UEM.NEET.FE.ME.ZS</t>
  </si>
  <si>
    <t>Unemployment with basic education (% of total labor force with basic education)</t>
  </si>
  <si>
    <t>SL.UEM.BASC.ZS</t>
  </si>
  <si>
    <t>Unemployment with advanced education, male (% of male labor force with advanced education)</t>
  </si>
  <si>
    <t>SL.UEM.ADVN.MA.ZS</t>
  </si>
  <si>
    <t>Unemployment, youth male (% of male labor force ages 15-24) (modeled ILO estimate)</t>
  </si>
  <si>
    <t>SL.UEM.1524.MA.ZS</t>
  </si>
  <si>
    <t>Labor force, total</t>
  </si>
  <si>
    <t>SL.TLF.TOTL.IN</t>
  </si>
  <si>
    <t>Part time employment, female (% of total female employment)</t>
  </si>
  <si>
    <t>SL.TLF.PART.FE.ZS</t>
  </si>
  <si>
    <t>Labor force participation rate, total (% of total population ages 15+) (modeled ILO estimate)</t>
  </si>
  <si>
    <t>SL.TLF.CACT.ZS</t>
  </si>
  <si>
    <t>Ratio of female to male labor force participation rate (%) (modeled ILO estimate)</t>
  </si>
  <si>
    <t>SL.TLF.CACT.FM.ZS</t>
  </si>
  <si>
    <t>Labor force with basic education (% of total working-age population with basic education)</t>
  </si>
  <si>
    <t>SL.TLF.BASC.ZS</t>
  </si>
  <si>
    <t>Labor force with advanced education, male (% of male working-age population with advanced education)</t>
  </si>
  <si>
    <t>SL.TLF.ADVN.MA.ZS</t>
  </si>
  <si>
    <t>Labor force participation rate, female (% of female population ages 15-64) (modeled ILO estimate)</t>
  </si>
  <si>
    <t>SL.TLF.ACTI.FE.ZS</t>
  </si>
  <si>
    <t>Labor force participation rate for ages 15-24, male (%) (national estimate)</t>
  </si>
  <si>
    <t>SL.TLF.ACTI.1524.MA.NE.ZS</t>
  </si>
  <si>
    <t>Children in employment, work only (% of children in employment, ages 7-14)</t>
  </si>
  <si>
    <t>SL.TLF.0714.WK.ZS</t>
  </si>
  <si>
    <t>Children in employment, work only, female (% of female children in employment, ages 7-14)</t>
  </si>
  <si>
    <t>SL.TLF.0714.WK.FE.ZS</t>
  </si>
  <si>
    <t>Children in employment, study and work, male (% of male children in employment, ages 7-14)</t>
  </si>
  <si>
    <t>SL.TLF.0714.SW.MA.ZS</t>
  </si>
  <si>
    <t>Children in employment, male (% of male children ages 7-14)</t>
  </si>
  <si>
    <t>SL.TLF.0714.MA.ZS</t>
  </si>
  <si>
    <t>Employment in services, female (% of female employment) (modeled ILO estimate)</t>
  </si>
  <si>
    <t>SL.SRV.EMPL.FE.ZS</t>
  </si>
  <si>
    <t>Children in employment, self-employed (% of children in employment, ages 7-14)</t>
  </si>
  <si>
    <t>SL.SLF.0714.ZS</t>
  </si>
  <si>
    <t>Child employment in manufacturing, male (% of male economically active children ages 7-14)</t>
  </si>
  <si>
    <t>SL.MNF.0714.MA.ZS</t>
  </si>
  <si>
    <t>Employment in industry, female (% of female employment) (modeled ILO estimate)</t>
  </si>
  <si>
    <t>SL.IND.EMPL.FE.ZS</t>
  </si>
  <si>
    <t>Contributing family workers, female (% of female employment) (modeled ILO estimate)</t>
  </si>
  <si>
    <t>SL.FAM.WORK.FE.ZS</t>
  </si>
  <si>
    <t>Wage and salaried workers, total (% of total employment) (modeled ILO estimate)</t>
  </si>
  <si>
    <t>SL.EMP.WORK.ZS</t>
  </si>
  <si>
    <t>Vulnerable employment, male (% of male employment) (modeled ILO estimate)</t>
  </si>
  <si>
    <t>SL.EMP.VULN.MA.ZS</t>
  </si>
  <si>
    <t>Employment to population ratio, 15+, male (%) (modeled ILO estimate)</t>
  </si>
  <si>
    <t>SL.EMP.TOTL.SP.MA.ZS</t>
  </si>
  <si>
    <t>Female share of employment in senior and middle management (%)</t>
  </si>
  <si>
    <t>SL.EMP.SMGT.FE.ZS</t>
  </si>
  <si>
    <t>Employers, total (% of total employment) (modeled ILO estimate)</t>
  </si>
  <si>
    <t>SL.EMP.MPYR.ZS</t>
  </si>
  <si>
    <t>Employment to population ratio, ages 15-24, total (%) (national estimate)</t>
  </si>
  <si>
    <t>SL.EMP.1524.SP.NE.ZS</t>
  </si>
  <si>
    <t>Employment to population ratio, ages 15-24, female (%) (national estimate)</t>
  </si>
  <si>
    <t>SL.EMP.1524.SP.FE.NE.ZS</t>
  </si>
  <si>
    <t>Child employment in agriculture (% of economically active children ages 7-14)</t>
  </si>
  <si>
    <t>SL.AGR.0714.ZS</t>
  </si>
  <si>
    <t>Annualized average growth rate in per capita real survey mean consumption or income, total population (%)</t>
  </si>
  <si>
    <t>SI.SPR.PCAP.ZG</t>
  </si>
  <si>
    <t>Average transaction cost of sending remittances from a specific country (%)</t>
  </si>
  <si>
    <t>SI.RMT.COST.OB.ZS</t>
  </si>
  <si>
    <t>Poverty headcount ratio at societal poverty line (% of population)</t>
  </si>
  <si>
    <t>SI.POV.SOPO</t>
  </si>
  <si>
    <t>Poverty gap at $4.20 a day (2021 PPP) (%)</t>
  </si>
  <si>
    <t>SI.POV.LMIC.GP</t>
  </si>
  <si>
    <t>Poverty headcount ratio at $3.00 a day (2021 PPP) (% of population)</t>
  </si>
  <si>
    <t>SI.POV.DDAY</t>
  </si>
  <si>
    <t>Income share held by highest 10%</t>
  </si>
  <si>
    <t>SI.DST.10TH.10</t>
  </si>
  <si>
    <t>Income share held by second 20%</t>
  </si>
  <si>
    <t>SI.DST.02ND.20</t>
  </si>
  <si>
    <t>UHC service coverage sub-index on service capacity and access</t>
  </si>
  <si>
    <t>SH_UHC_SCI_CAPACITY</t>
  </si>
  <si>
    <t>Proportion of population facing impoverishing out-of-pocket health expenditure, based on the societal poverty line (%)</t>
  </si>
  <si>
    <t>SH_UHC_FH40_IMPOV</t>
  </si>
  <si>
    <t>Industry (including construction), value added per worker (constant 2015 US$)</t>
  </si>
  <si>
    <t>NV.IND.EMPL.KD</t>
  </si>
  <si>
    <t>Agriculture, forestry, and fishing, value added (constant LCU)</t>
  </si>
  <si>
    <t>NV.AGR.TOTL.KN</t>
  </si>
  <si>
    <t>Agriculture, forestry, and fishing, value added (current US$)</t>
  </si>
  <si>
    <t>NV.AGR.TOTL.CD</t>
  </si>
  <si>
    <t>External balance on goods and services (constant LCU)</t>
  </si>
  <si>
    <t>NE.RSB.GNFS.KN</t>
  </si>
  <si>
    <t>Imports of goods and services (constant LCU)</t>
  </si>
  <si>
    <t>NE.IMP.GNFS.KN</t>
  </si>
  <si>
    <t>Imports of goods and services (current US$)</t>
  </si>
  <si>
    <t>NE.IMP.GNFS.CD</t>
  </si>
  <si>
    <t>Gross capital formation (constant 2015 US$)</t>
  </si>
  <si>
    <t>NE.GDI.TOTL.KD</t>
  </si>
  <si>
    <t>Changes in inventories (current LCU)</t>
  </si>
  <si>
    <t>NE.GDI.STKB.CN</t>
  </si>
  <si>
    <t>Gross fixed capital formation (annual % growth)</t>
  </si>
  <si>
    <t>NE.GDI.FTOT.KD.ZG</t>
  </si>
  <si>
    <t>Gross fixed capital formation, private sector (% of GDP)</t>
  </si>
  <si>
    <t>NE.GDI.FPRV.ZS</t>
  </si>
  <si>
    <t>Exports of goods and services (annual % growth)</t>
  </si>
  <si>
    <t>NE.EXP.GNFS.KD.ZG</t>
  </si>
  <si>
    <t>Gross national expenditure (% of GDP)</t>
  </si>
  <si>
    <t>NE.DAB.TOTL.ZS</t>
  </si>
  <si>
    <t>Gross national expenditure (current US$)</t>
  </si>
  <si>
    <t>NE.DAB.TOTL.CD</t>
  </si>
  <si>
    <t>Final consumption expenditure (annual % growth)</t>
  </si>
  <si>
    <t>NE.CON.TOTL.KD.ZG</t>
  </si>
  <si>
    <t>Households and NPISHs final consumption expenditure (% of GDP)</t>
  </si>
  <si>
    <t>NE.CON.PRVT.ZS</t>
  </si>
  <si>
    <t>Households and NPISHs Final consumption expenditure per capita (constant 2015 US$)</t>
  </si>
  <si>
    <t>NE.CON.PRVT.PC.KD</t>
  </si>
  <si>
    <t>Households and NPISHs final consumption expenditure: linked series (current LCU)</t>
  </si>
  <si>
    <t>NE.CON.PRVT.CN.AD</t>
  </si>
  <si>
    <t>General government final consumption expenditure (constant LCU)</t>
  </si>
  <si>
    <t>NE.CON.GOVT.KN</t>
  </si>
  <si>
    <t>General government final consumption expenditure (current US$)</t>
  </si>
  <si>
    <t>NE.CON.GOVT.CD</t>
  </si>
  <si>
    <t>Military expenditure (current LCU)</t>
  </si>
  <si>
    <t>MS.MIL.XPND.CN</t>
  </si>
  <si>
    <t>Arms imports (SIPRI trend indicator values)</t>
  </si>
  <si>
    <t>MS.MIL.MPRT.KD</t>
  </si>
  <si>
    <t>Logistics performance index: Competence and quality of logistics services (1=low to 5=high)</t>
  </si>
  <si>
    <t>LP.LPI.LOGS.XQ</t>
  </si>
  <si>
    <t>Lead time to import, median case (days)</t>
  </si>
  <si>
    <t>LP.IMP.DURS.MD</t>
  </si>
  <si>
    <t>Individuals using the Internet, female (% of female population)</t>
  </si>
  <si>
    <t>IT.NET.USER.FE.ZS</t>
  </si>
  <si>
    <t>Fixed broadband subscriptions</t>
  </si>
  <si>
    <t>IT.NET.BBND</t>
  </si>
  <si>
    <t>Mobile cellular subscriptions</t>
  </si>
  <si>
    <t>IT.CEL.SETS</t>
  </si>
  <si>
    <t>Railways, passengers carried (million passenger-km)</t>
  </si>
  <si>
    <t>IS.RRS.PASG.KM</t>
  </si>
  <si>
    <t>Air transport, registered carrier departures worldwide</t>
  </si>
  <si>
    <t>IS.AIR.DPRT</t>
  </si>
  <si>
    <t>Statistical performance indicators (SPI): Pillar 2 data services score (scale 0-100)</t>
  </si>
  <si>
    <t>IQ.SPI.PIL2</t>
  </si>
  <si>
    <t>CPIA trade rating (1=low to 6=high)</t>
  </si>
  <si>
    <t>IQ.CPA.TRAD.XQ</t>
  </si>
  <si>
    <t>CPIA public sector management and institutions cluster average (1=low to 6=high)</t>
  </si>
  <si>
    <t>IQ.CPA.PUBS.XQ</t>
  </si>
  <si>
    <t>CPIA quality of public administration rating (1=low to 6=high)</t>
  </si>
  <si>
    <t>IQ.CPA.PADM.XQ</t>
  </si>
  <si>
    <t>Political Stability and Absence of Violence/Terrorism: Percentile Rank, Lower Bound of 90% Confidence Interval</t>
  </si>
  <si>
    <t>PV.PER.RNK.LOWER</t>
  </si>
  <si>
    <t>Coverage of social insurance programs in richest quintile (% of population)</t>
  </si>
  <si>
    <t>per_si_allsi.cov_q5_tot</t>
  </si>
  <si>
    <t>Coverage of social insurance programs in poorest quintile (% of population)</t>
  </si>
  <si>
    <t>per_si_allsi.cov_q1_tot</t>
  </si>
  <si>
    <t>Coverage of social safety net programs in richest quintile (% of population)</t>
  </si>
  <si>
    <t>per_sa_allsa.cov_q5_tot</t>
  </si>
  <si>
    <t>Coverage of social safety net programs in poorest quintile (% of population)</t>
  </si>
  <si>
    <t>per_sa_allsa.cov_q1_tot</t>
  </si>
  <si>
    <t>Coverage of unemployment benefits and ALMP in richest quintile (% of population)</t>
  </si>
  <si>
    <t>per_lm_alllm.cov_q5_tot</t>
  </si>
  <si>
    <t>Coverage of unemployment benefits and ALMP in poorest quintile (% of population)</t>
  </si>
  <si>
    <t>per_lm_alllm.cov_q1_tot</t>
  </si>
  <si>
    <t>Coverage of social protection and labor programs (% of population)</t>
  </si>
  <si>
    <t>per_allsp.cov_pop_tot</t>
  </si>
  <si>
    <t>Price level ratio of PPP conversion factor (GDP) to market exchange rate</t>
  </si>
  <si>
    <t>PA.NUS.PPPC.RF</t>
  </si>
  <si>
    <t>Terms of trade adjustment (constant LCU)</t>
  </si>
  <si>
    <t>NY.TTF.GNFS.KN</t>
  </si>
  <si>
    <t>Taxes less subsidies on products (constant LCU)</t>
  </si>
  <si>
    <t>NY.TAX.NIND.KN</t>
  </si>
  <si>
    <t>Net primary income (Net income from abroad) (current LCU)</t>
  </si>
  <si>
    <t>NY.GSR.NFCY.CN</t>
  </si>
  <si>
    <t>Gross savings (current LCU)</t>
  </si>
  <si>
    <t>NY.GNS.ICTR.CN</t>
  </si>
  <si>
    <t>GNI per capita (constant LCU)</t>
  </si>
  <si>
    <t>NY.GNP.PCAP.KN</t>
  </si>
  <si>
    <t>GNI per capita, Atlas method (current US$)</t>
  </si>
  <si>
    <t>NY.GNP.PCAP.CD</t>
  </si>
  <si>
    <t>GNI growth (annual %)</t>
  </si>
  <si>
    <t>NY.GNP.MKTP.KD.ZG</t>
  </si>
  <si>
    <t>GNI (current US$)</t>
  </si>
  <si>
    <t>NY.GNP.MKTP.CD</t>
  </si>
  <si>
    <t>Gross domestic savings (current LCU)</t>
  </si>
  <si>
    <t>NY.GDS.TOTL.CN</t>
  </si>
  <si>
    <t>GDP per capita, PPP (constant 2021 international $)</t>
  </si>
  <si>
    <t>NY.GDP.PCAP.PP.KD</t>
  </si>
  <si>
    <t>GDP per capita (constant 2015 US$)</t>
  </si>
  <si>
    <t>NY.GDP.PCAP.KD</t>
  </si>
  <si>
    <t>GDP, PPP (constant 2021 international $)</t>
  </si>
  <si>
    <t>NY.GDP.MKTP.PP.KD</t>
  </si>
  <si>
    <t>GDP (constant 2015 US$)</t>
  </si>
  <si>
    <t>NY.GDP.MKTP.KD</t>
  </si>
  <si>
    <t>Mineral rents (% of GDP)</t>
  </si>
  <si>
    <t>NY.GDP.MINR.RT.ZS</t>
  </si>
  <si>
    <t>Gross value added at basic prices (GVA) (current LCU)</t>
  </si>
  <si>
    <t>NY.GDP.FCST.CN</t>
  </si>
  <si>
    <t>GDP deflator: linked series (base year varies by country)</t>
  </si>
  <si>
    <t>NY.GDP.DEFL.ZS.AD</t>
  </si>
  <si>
    <t>Coal rents (% of GDP)</t>
  </si>
  <si>
    <t>NY.GDP.COAL.RT.ZS</t>
  </si>
  <si>
    <t>Adjusted net savings, including particulate emission damage (% of GNI)</t>
  </si>
  <si>
    <t>NY.ADJ.SVNG.GN.ZS</t>
  </si>
  <si>
    <t>Adjusted net national income per capita (current US$)</t>
  </si>
  <si>
    <t>NY.ADJ.NNTY.PC.CD</t>
  </si>
  <si>
    <t>Adjusted savings: net national savings (% of GNI)</t>
  </si>
  <si>
    <t>NY.ADJ.NNAT.GN.ZS</t>
  </si>
  <si>
    <t>Adjusted savings: particulate emission damage (% of GNI)</t>
  </si>
  <si>
    <t>NY.ADJ.DPEM.GN.ZS</t>
  </si>
  <si>
    <t>Adjusted savings: mineral depletion (% of GNI)</t>
  </si>
  <si>
    <t>NY.ADJ.DMIN.GN.ZS</t>
  </si>
  <si>
    <t>Adjusted savings: net forest depletion (% of GNI)</t>
  </si>
  <si>
    <t>NY.ADJ.DFOR.GN.ZS</t>
  </si>
  <si>
    <t>Adjusted savings: education expenditure (% of GNI)</t>
  </si>
  <si>
    <t>NY.ADJ.AEDU.GN.ZS</t>
  </si>
  <si>
    <t>Statistical performance indicators (SPI): Pillar 5 data infrastructure score (scale 0-100)</t>
  </si>
  <si>
    <t>IQ.SPI.PIL5</t>
  </si>
  <si>
    <t>Statistical performance indicators (SPI): Pillar 1 data use score (scale 0-100)</t>
  </si>
  <si>
    <t>IQ.SPI.PIL1</t>
  </si>
  <si>
    <t>CPIA structural policies cluster average (1=low to 6=high)</t>
  </si>
  <si>
    <t>IQ.CPA.STRC.XQ</t>
  </si>
  <si>
    <t>CPIA social protection rating (1=low to 6=high)</t>
  </si>
  <si>
    <t>IQ.CPA.PROT.XQ</t>
  </si>
  <si>
    <t>CPIA macroeconomic management rating (1=low to 6=high)</t>
  </si>
  <si>
    <t>IQ.CPA.MACR.XQ</t>
  </si>
  <si>
    <t>CPIA fiscal policy rating (1=low to 6=high)</t>
  </si>
  <si>
    <t>IQ.CPA.FISP.XQ</t>
  </si>
  <si>
    <t>CPIA economic management cluster average (1=low to 6=high)</t>
  </si>
  <si>
    <t>IQ.CPA.ECON.XQ</t>
  </si>
  <si>
    <t>Trademark applications, nonresident, by count</t>
  </si>
  <si>
    <t>IP.TMK.NRCT</t>
  </si>
  <si>
    <t>Industrial design applications, resident, by count</t>
  </si>
  <si>
    <t>IP.IDS.RSCT</t>
  </si>
  <si>
    <t>Public private partnerships investment in ICT (current US$)</t>
  </si>
  <si>
    <t>IE.PPN.ICTI.CD</t>
  </si>
  <si>
    <t>Investment in ICT with private participation (current US$)</t>
  </si>
  <si>
    <t>IE.PPI.ICTI.CD</t>
  </si>
  <si>
    <t>Management practices index</t>
  </si>
  <si>
    <t>IC.MNG.IND</t>
  </si>
  <si>
    <t>Value lost due to electrical outages (% of sales for affected firms)</t>
  </si>
  <si>
    <t>IC.FRM.OUTG.ZS</t>
  </si>
  <si>
    <t>Firms formally registered when operations started (% of firms)</t>
  </si>
  <si>
    <t>IC.FRM.FREG.ZS</t>
  </si>
  <si>
    <t>Firms exporting directly at least 10% of sales (% of firms)</t>
  </si>
  <si>
    <t>IC.FRM.EXS.ZS</t>
  </si>
  <si>
    <t>Firms that are fully credit constrained (% of firms)</t>
  </si>
  <si>
    <t>IC.FRM.CRDC.FL.ZS</t>
  </si>
  <si>
    <t>Firms that use a third party to resolve commercial disputes (% of firms)</t>
  </si>
  <si>
    <t>IC.FRM.CDP.ZS</t>
  </si>
  <si>
    <t>Firms using banks to finance working capital (% of firms)</t>
  </si>
  <si>
    <t>IC.FRM.BKWC.ZS</t>
  </si>
  <si>
    <t>Average time to clear exports through customs (days)</t>
  </si>
  <si>
    <t>IC.CUS.DURS.EX</t>
  </si>
  <si>
    <t>B-READY: Utility Services Pillar 2: Quality of Governance and Transparency of Utility Services</t>
  </si>
  <si>
    <t>IC.BRE.US.P2</t>
  </si>
  <si>
    <t>B-READY: Taxation Pillar 2: Public Services Provided by the Tax Administration</t>
  </si>
  <si>
    <t>IC.BRE.TX.P2</t>
  </si>
  <si>
    <t>B-READY: Pillar 2: Public Services</t>
  </si>
  <si>
    <t>IC.BRE.P2.PS</t>
  </si>
  <si>
    <t>B-READY: Market Competition Pillar 1: Quality of Regulations that Promote Market Competition</t>
  </si>
  <si>
    <t>IC.BRE.MC.P1</t>
  </si>
  <si>
    <t>B-READY: Labor Pillar 1: Quality of Labor Regulations</t>
  </si>
  <si>
    <t>IC.BRE.LB.P1</t>
  </si>
  <si>
    <t>B-READY: International Trade Pillar 1: Quality of Regulations for International Trade</t>
  </si>
  <si>
    <t>IC.BRE.IT.P1</t>
  </si>
  <si>
    <t>B-READY: Financial Services Pillar 1: Quality of Regulations for Financial Services</t>
  </si>
  <si>
    <t>IC.BRE.FS.P1</t>
  </si>
  <si>
    <t>B-READY: Dispute Resolution Pillar 1: Quality of Regulations for Dispute Resolution</t>
  </si>
  <si>
    <t>IC.BRE.DR.P1</t>
  </si>
  <si>
    <t>B-READY: Business Location Pillar 1: Quality of Regulations for Business Location</t>
  </si>
  <si>
    <t>IC.BRE.BL.P1</t>
  </si>
  <si>
    <t>B-READY: Business Insolvency Pillar 1: Quality of Regulations for Judicial Insolvency Proceedings</t>
  </si>
  <si>
    <t>IC.BRE.BI.P1</t>
  </si>
  <si>
    <t>B-READY: Business Entry Pillar 1: Quality of Regulations for Business Entry</t>
  </si>
  <si>
    <t>IC.BRE.BE.P1</t>
  </si>
  <si>
    <t>Human capital index plus (HCI+): overall score, female (scale 0–325)</t>
  </si>
  <si>
    <t>HD_HCIP_OVRL_FE</t>
  </si>
  <si>
    <t>Human capital index plus (HCI+): health pillar score, total (scale 0–50)</t>
  </si>
  <si>
    <t>HD_HCIP_HLTH_TO</t>
  </si>
  <si>
    <t>Methane (CH4) emissions from Transport (Energy) (Mt CO2e)</t>
  </si>
  <si>
    <t>EN.GHG.CH4.TR.MT.CE.AR5</t>
  </si>
  <si>
    <t>Methane (CH4) emissions from Industrial Combustion (Energy) (Mt CO2e)</t>
  </si>
  <si>
    <t>EN.GHG.CH4.IC.MT.CE.AR5</t>
  </si>
  <si>
    <t>Total greenhouse gas emissions excluding LULUCF per capita (t CO2e/capita)</t>
  </si>
  <si>
    <t>EN.GHG.ALL.PC.CE.AR5</t>
  </si>
  <si>
    <t>Droughts, floods, extreme temperatures (% of population, average 1990-2009)</t>
  </si>
  <si>
    <t>EN.CLC.MDAT.ZS</t>
  </si>
  <si>
    <t>PM2.5 pollution, population exposed to levels exceeding WHO Interim Target-3 value (% of total)</t>
  </si>
  <si>
    <t>EN.ATM.PM25.MC.T3.ZS</t>
  </si>
  <si>
    <t>Energy use (kg of oil equivalent per capita)</t>
  </si>
  <si>
    <t>EG.USE.PCAP.KG.OE</t>
  </si>
  <si>
    <t>Fossil fuel energy consumption (% of total)</t>
  </si>
  <si>
    <t>EG.USE.COMM.FO.ZS</t>
  </si>
  <si>
    <t>GDP per unit of energy use (PPP $ per kg of oil equivalent)</t>
  </si>
  <si>
    <t>EG.GDP.PUSE.KO.PP</t>
  </si>
  <si>
    <t>Renewable electricity output (% of total electricity output)</t>
  </si>
  <si>
    <t>EG.ELC.RNEW.ZS</t>
  </si>
  <si>
    <t>Electric power transmission and distribution losses (% of output)</t>
  </si>
  <si>
    <t>EG.ELC.LOSS.ZS</t>
  </si>
  <si>
    <t>Access to electricity (% of population)</t>
  </si>
  <si>
    <t>EG.ELC.ACCS.ZS</t>
  </si>
  <si>
    <t>Access to clean fuels and technologies for cooking (% of population)</t>
  </si>
  <si>
    <t>EG.CFT.ACCS.ZS</t>
  </si>
  <si>
    <t>Multilateral debt service (TDS, current US$)</t>
  </si>
  <si>
    <t>DT.TDS.MLAT.CD</t>
  </si>
  <si>
    <t>Debt service (PPG and IMF only, % of exports of goods, services and primary income)</t>
  </si>
  <si>
    <t>DT.TDS.DPPF.XP.ZS</t>
  </si>
  <si>
    <t>Debt service on external debt, total (TDS, current US$)</t>
  </si>
  <si>
    <t>DT.TDS.DECT.CD</t>
  </si>
  <si>
    <t>Net official development assistance received (constant 2023 US$)</t>
  </si>
  <si>
    <t>DT.ODA.ODAT.KD</t>
  </si>
  <si>
    <t>Net official aid received (constant 2023 US$)</t>
  </si>
  <si>
    <t>DT.ODA.OATL.KD</t>
  </si>
  <si>
    <t>Net official flows from UN agencies, WTO-ITC (current US$)</t>
  </si>
  <si>
    <t>DT.NFL.WITC.CD</t>
  </si>
  <si>
    <t>Net official flows from UN agencies, UNWOMEN (current US$)</t>
  </si>
  <si>
    <t>DT.NFL.UNWN.CD</t>
  </si>
  <si>
    <t>Net official flows from UN agencies, UNIDO (current US$)</t>
  </si>
  <si>
    <t>DT.NFL.UNIDO.CD</t>
  </si>
  <si>
    <t>Net official flows from UN agencies, UNECE (current US$)</t>
  </si>
  <si>
    <t>DT.NFL.UNEC.CD</t>
  </si>
  <si>
    <t>Net bilateral aid flows from DAC donors, Norway (current US$)</t>
  </si>
  <si>
    <t>DC.DAC.NORL.CD</t>
  </si>
  <si>
    <t>Net bilateral aid flows from DAC donors, Korea, Rep. (current US$)</t>
  </si>
  <si>
    <t>DC.DAC.KORL.CD</t>
  </si>
  <si>
    <t>Net bilateral aid flows from DAC donors, Ireland (current US$)</t>
  </si>
  <si>
    <t>DC.DAC.IRLL.CD</t>
  </si>
  <si>
    <t>Net bilateral aid flows from DAC donors, France (current US$)</t>
  </si>
  <si>
    <t>DC.DAC.FRAL.CD</t>
  </si>
  <si>
    <t>Net bilateral aid flows from DAC donors, Denmark (current US$)</t>
  </si>
  <si>
    <t>DC.DAC.DNKL.CD</t>
  </si>
  <si>
    <t>Net bilateral aid flows from DAC donors, European Union institutions (current US$)</t>
  </si>
  <si>
    <t>DC.DAC.CECL.CD</t>
  </si>
  <si>
    <t>Net bilateral aid flows from DAC donors, Australia (current US$)</t>
  </si>
  <si>
    <t>DC.DAC.AUSL.CD</t>
  </si>
  <si>
    <t>Listed domestic companies, total</t>
  </si>
  <si>
    <t>CM.MKT.LDOM.NO</t>
  </si>
  <si>
    <t>Control of Corruption: Standard Error</t>
  </si>
  <si>
    <t>CC.STD.ERR</t>
  </si>
  <si>
    <t>Control of Corruption: Number of Sources</t>
  </si>
  <si>
    <t>CC.NO.SRC</t>
  </si>
  <si>
    <t>Personal transfers, receipts (BoP, current US$)</t>
  </si>
  <si>
    <t>BX.TRF.PWKR.CD</t>
  </si>
  <si>
    <t>World Bank Group, 2026</t>
  </si>
  <si>
    <t>Expected inflation rate, 2024-2025</t>
  </si>
  <si>
    <t>inflation_rate</t>
  </si>
  <si>
    <t>Sawadogo et al. 2022 (https://www.scirp.org/pdf/ojbd_2022111513393005.pdf)</t>
  </si>
  <si>
    <t>Binomial(53, 1/53): Foundation Pierre Fabre. Accessed April 29, 2025. https://www.fondationpierrefabre.org/en/our-programmes/combatting-sickle-cell-disease/prevention-diagnosis-treatment-sickle-cell-disease/</t>
  </si>
  <si>
    <t>Value and lower bound value are based on 2017 and 2020 PCV13 coverage rates among children 2-4 year old in Burkina Faso. Upper bound value is assumed, based on 2023 Burkina Faso DPT3 coverage</t>
  </si>
  <si>
    <t>confidence intervals are calculated using Wilson's method</t>
  </si>
  <si>
    <t>0.18: Oligbu (2017) Risk of Invasive Pneumococcal Disease in Children with Sickle Cell Disease in England: A National Observational Cohort Study, 2010–2015. doi:10.1136/archdischild-2017-313611</t>
  </si>
  <si>
    <t>Iroh Tam PY, Thielen BK, Obaro SK, Brearley AM, Kaizer AM, Chu H, Janoff EN. Childhood pneumococcal disease in Africa - A systematic review and meta-analysis of incidence, serotype distribution, and antimicrobial susceptibility. Vaccine. 2017 Apr 4;35(15):1817-1827. doi: 10.1016/j.vaccine.2017.02.045. Epub 2017 Mar 9. PMID: 28284682; PMCID: PMC5404696.</t>
  </si>
  <si>
    <t>Used to calculate non-meningitis, non-pneumonia share</t>
  </si>
  <si>
    <t>Should be calculated to be the sum of the probabilities below?</t>
  </si>
  <si>
    <t>Pneumococcal meningitis proportion</t>
  </si>
  <si>
    <t>Pneumococcal meningitis</t>
  </si>
  <si>
    <t>Pneumococcal pneumonia</t>
  </si>
  <si>
    <t>Pneumococcal pneumonia proportion</t>
  </si>
  <si>
    <t>Gambia Pneumococcal Surveillance Group; Mackenzie GA, Hill PC, Jeffries DJ, Ndiaye M, Sahito SM, Hossain I, Uchendu U, Ameh D, Adeyemi O, Pathirana J, Olatunji Y, Abatan B, Muhammad BS, Ahameefula E, Fombah AE, Adeshola B, Lobga BG, Saha D, Mackenzie R, Odutola A, Plumb ID, Akano A, Ebruke BE, Ideh RC, Kuti B, Githua P, Olutunde E, Ofordile O, Green E, Usuf E, Badji H, Ikumapayi UN, Manjang A, Salaudeen R, Nsekpong ED, Jarju S, Antonio M, Sambou S, Ceesay L, Lowe-Jallow Y, Fofana S, Jasseh M, Mulholland K, Knoll M, Levine OS, Howie SR, Adegbola RA, Greenwood BM, Corrah T. Impact of the introduction of pneumococcal conjugate vaccination on invasive pneumococcal disease and pneumonia in The Gambia: 10 years of population-based surveillance. Lancet Infect Dis. 2021 Sep;21(9):1293-1302. doi: 10.1016/S1473-3099(20)30880-X. Epub 2021 Jul 21. PMID: 34280357; PMCID: PMC8384632.</t>
  </si>
  <si>
    <t>Lognormal</t>
  </si>
  <si>
    <t>Sirota, Sarah Brooke et al. Global, regional, and national burden of upper respiratory infections and otitis media, 1990–2021: a systematic analysis from the Global Burden of Disease Study 2021. The Lancet Infectious Diseases, Volume 25, Issue 1, 36-51.</t>
  </si>
  <si>
    <t>Table S6</t>
  </si>
  <si>
    <t>All pneumococcal pneumonia incidence, per 100,000</t>
  </si>
  <si>
    <t>Oligbu G, Collins S, Sheppard C, et alRisk of Invasive Pneumococcal Disease in Children with Sickle Cell Disease in England: A National Observational Cohort Study, 2010–2015Archives of Disease in Childhood 2018;103:643-647.</t>
  </si>
  <si>
    <t>Relative risk of IPD in children with SCD, HbSS</t>
  </si>
  <si>
    <t>rr_ipd_scd_hbss</t>
  </si>
  <si>
    <t>rr_ipd_scd_hbsc</t>
  </si>
  <si>
    <t>Relative risk of IPD in children with SCD, HbSC</t>
  </si>
  <si>
    <t>Proportion HbSS</t>
  </si>
  <si>
    <t>https://www.cdc.gov/pinkbook/hcp/table-of-contents/chapter-17-pneumococcal-disease.html</t>
  </si>
  <si>
    <t>Fraction of pneumococcal pneumonia caused by Streptococcus pneumoniae</t>
  </si>
  <si>
    <t>https://www.sciencedirect.com/science/article/pii/S0929693X09000426
https://onlinelibrary.wiley.com/doi/epdf/10.1002/ajh.70212</t>
  </si>
  <si>
    <t>Lower bound based on 2013; upper bound based on 2009; value based on 2013</t>
  </si>
  <si>
    <t>IPD incidence in PCV13 vaccinated children (1-4y), per 100,000 person-years</t>
  </si>
  <si>
    <t>prop_meningitis_pcv13</t>
  </si>
  <si>
    <t>prop_pneumonia</t>
  </si>
  <si>
    <t>inc_ipd_pcv13</t>
  </si>
  <si>
    <t>Pneumococcal Pneumonia</t>
  </si>
  <si>
    <t>inc_pp_pcv13</t>
  </si>
  <si>
    <t>prop_ipd_pneumonia</t>
  </si>
  <si>
    <t>"Rudan I, Boschi-Pinto C, Biloglav Z, Mulholland K, Campbell H. Epidemiology and etiology of childhood pneumonia. Bull World Health Organ. 2008 May;86(5):408-16. doi: 10.2471/blt.07.048769. PMID: 18545744; PMCID: PMC2647437.
Forgie IM, O'Neill KP, Lloyd-Evans N, Leinonen M, Campbell H, Whittle HC, Greenwood BM. Etiology of acute lower respiratory tract infections in Gambian children: I. Acute lower respiratory tract infections in infants presenting at the hospital. Pediatr Infect Dis J. 1991 Jan;10(1):33-41. doi: 10.1097/00006454-199101000-00008. PMID: 1848364.
Ghafoor A, Nomani NK, Ishaq Z, Zaidi SZ, Anwar F, Burney MI, Qureshi AW, Ahmad SA. Diagnoses of acute lower respiratory tract infections in children in Rawalpindi and Islamabad, Pakistan. Rev Infect Dis. 1990 Nov-Dec;12 Suppl 8:S907-14. doi: 10.1093/clinids/12.supplement_8.s907. PMID: 2270413."
Said (2013) meta-analysis (Estimating the Burden of Pneumococcal Pneumonia among Adults: A Systematic Review and Meta-Analysis of Diagnostic Techniques.  doi:10.1371/journal.pone.0060273)</t>
  </si>
  <si>
    <t>Beta</t>
  </si>
  <si>
    <t>All-cause AOM incidence</t>
  </si>
  <si>
    <t>inc_all_cause_aom</t>
  </si>
  <si>
    <t>prop_aom_pneumonia</t>
  </si>
  <si>
    <t>Fraction of AOM caused by Streptococcus pneumoniae</t>
  </si>
  <si>
    <t>Ceyhan M, Ozsurekci Y, Aykac K, Hacibedel B, Ozbilgili E. Economic burden of pneumococcal infections in children under 5 years of age. Hum Vaccin Immunother. 2018 Jan 2;14(1):106-110. doi: 10.1080/21645515.2017.1371378. Epub 2017 Nov 7. Erratum in: Hum Vaccin Immunother. 2021 Jul 3;17(7):2350. doi: 10.1080/21645515.2021.1907076. PMID: 28922054; PMCID: PMC5791583.
https://www.cdc.gov/pinkbook/hcp/table-of-contents/chapter-17-pneumococcal-disease.html</t>
  </si>
  <si>
    <t>prop_scd_hbss</t>
  </si>
  <si>
    <t>prop_scd</t>
  </si>
  <si>
    <t>Sundaramurthy SSR, Allen KE, Fletcher MA, Liew KF, Borhanuddin B, Ali M, Morales G, Gessner B, Naidoo J, Southern J. Retrospective database analysis for clinical diagnoses commonly associated with pneumococcal diseases in the Malaysian healthcare system over a 3-year period (2013-2015). BMC Infect Dis. 2024 Jan 12;24(1):79. doi: 10.1186/s12879-023-08611-3. PMID: 38216882; PMCID: PMC10790256.</t>
  </si>
  <si>
    <t>Gamma</t>
  </si>
  <si>
    <t>Table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</si>
</sst>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quot;$&quot;#,##0"/>
    <numFmt numFmtId="166" formatCode="[$$-409]#,##0.00"/>
    <numFmt numFmtId="167" formatCode="#,##0.0"/>
    <numFmt numFmtId="168" formatCode="0.0000"/>
    <numFmt numFmtId="169" formatCode="0.00000"/>
    <numFmt numFmtId="170" formatCode="0.0"/>
    <numFmt numFmtId="171" formatCode="0.000"/>
  </numFmts>
  <fonts count="22" x14ac:knownFonts="1">
    <font>
      <sz val="12"/>
      <color theme="1"/>
      <name val="Aptos Narrow"/>
      <family val="2"/>
      <scheme val="minor"/>
    </font>
    <font>
      <sz val="12"/>
      <color theme="1"/>
      <name val="Aptos Narrow"/>
      <family val="2"/>
      <scheme val="minor"/>
    </font>
    <font>
      <b/>
      <sz val="13"/>
      <color theme="3"/>
      <name val="Aptos Narrow"/>
      <family val="2"/>
      <scheme val="minor"/>
    </font>
    <font>
      <sz val="9.5"/>
      <color theme="7"/>
      <name val="Trebuchet MS"/>
      <family val="2"/>
    </font>
    <font>
      <sz val="10"/>
      <color rgb="FF333333"/>
      <name val="Trebuchet MS"/>
      <family val="2"/>
    </font>
    <font>
      <sz val="10.5"/>
      <color rgb="FF777777"/>
      <name val="Trebuchet MS"/>
      <family val="2"/>
    </font>
    <font>
      <sz val="10.5"/>
      <color rgb="FF777777"/>
      <name val="Arial"/>
      <family val="2"/>
    </font>
    <font>
      <u/>
      <sz val="12"/>
      <color theme="10"/>
      <name val="Aptos Narrow"/>
      <family val="2"/>
      <scheme val="minor"/>
    </font>
    <font>
      <b/>
      <sz val="11"/>
      <color theme="1"/>
      <name val="Calibri"/>
      <family val="2"/>
    </font>
    <font>
      <sz val="11"/>
      <color theme="1"/>
      <name val="Calibri"/>
      <family val="2"/>
    </font>
    <font>
      <sz val="11"/>
      <color theme="1" tint="0.499984740745262"/>
      <name val="Calibri"/>
      <family val="2"/>
    </font>
    <font>
      <sz val="11"/>
      <color rgb="FF0070C0"/>
      <name val="Calibri"/>
      <family val="2"/>
    </font>
    <font>
      <sz val="11"/>
      <color rgb="FF60829F"/>
      <name val="Calibri"/>
      <family val="2"/>
    </font>
    <font>
      <sz val="11"/>
      <color rgb="FF404040"/>
      <name val="Calibri"/>
      <family val="2"/>
    </font>
    <font>
      <u/>
      <sz val="11"/>
      <color theme="10"/>
      <name val="Calibri"/>
      <family val="2"/>
    </font>
    <font>
      <sz val="11"/>
      <color rgb="FF000000"/>
      <name val="Calibri"/>
      <family val="2"/>
    </font>
    <font>
      <sz val="11"/>
      <color theme="1" tint="0.249977111117893"/>
      <name val="Calibri"/>
      <family val="2"/>
    </font>
    <font>
      <sz val="11"/>
      <color rgb="FF242424"/>
      <name val="Calibri"/>
      <family val="2"/>
    </font>
    <font>
      <u/>
      <sz val="11"/>
      <color theme="1"/>
      <name val="Calibri"/>
      <family val="2"/>
    </font>
    <font>
      <sz val="11"/>
      <color rgb="FFFF0000"/>
      <name val="Calibri"/>
      <family val="2"/>
    </font>
    <font>
      <sz val="11"/>
      <color theme="1"/>
      <name val="Aptos Narrow"/>
      <scheme val="minor"/>
    </font>
    <font>
      <sz val="11"/>
      <color theme="0" tint="-0.499984740745262"/>
      <name val="Calibri"/>
      <family val="2"/>
    </font>
  </fonts>
  <fills count="7">
    <fill>
      <patternFill patternType="none"/>
    </fill>
    <fill>
      <patternFill patternType="gray125"/>
    </fill>
    <fill>
      <patternFill patternType="solid">
        <fgColor rgb="FFF8F8F8"/>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5">
    <border>
      <left/>
      <right/>
      <top/>
      <bottom/>
      <diagonal/>
    </border>
    <border>
      <left/>
      <right/>
      <top/>
      <bottom style="thick">
        <color theme="4" tint="0.499984740745262"/>
      </bottom>
      <diagonal/>
    </border>
    <border>
      <left style="thin">
        <color rgb="FFDDDDDD"/>
      </left>
      <right style="thin">
        <color rgb="FFFFFFFF"/>
      </right>
      <top style="thin">
        <color rgb="FFDDDDDD"/>
      </top>
      <bottom style="thin">
        <color rgb="FFFFFFFF"/>
      </bottom>
      <diagonal/>
    </border>
    <border>
      <left style="thin">
        <color theme="0" tint="-0.14999847407452621"/>
      </left>
      <right style="thin">
        <color theme="0"/>
      </right>
      <top style="thin">
        <color theme="0" tint="-0.14999847407452621"/>
      </top>
      <bottom style="thin">
        <color theme="0"/>
      </bottom>
      <diagonal/>
    </border>
    <border>
      <left style="thin">
        <color rgb="FFDDDDDD"/>
      </left>
      <right/>
      <top style="thin">
        <color rgb="FFDDDDDD"/>
      </top>
      <bottom/>
      <diagonal/>
    </border>
  </borders>
  <cellStyleXfs count="8">
    <xf numFmtId="0" fontId="0" fillId="0" borderId="0"/>
    <xf numFmtId="9" fontId="1" fillId="0" borderId="0" applyFont="0" applyFill="0" applyBorder="0" applyAlignment="0" applyProtection="0"/>
    <xf numFmtId="0" fontId="2" fillId="0" borderId="1" applyNumberFormat="0" applyFill="0" applyAlignment="0" applyProtection="0"/>
    <xf numFmtId="9" fontId="3" fillId="0" borderId="2" applyNumberFormat="0" applyAlignment="0">
      <alignment horizontal="center" vertical="center"/>
    </xf>
    <xf numFmtId="0" fontId="4" fillId="2" borderId="0" applyNumberFormat="0" applyFont="0" applyBorder="0" applyAlignment="0">
      <alignment vertical="center"/>
    </xf>
    <xf numFmtId="165" fontId="5" fillId="2" borderId="3" applyNumberFormat="0" applyAlignment="0">
      <alignment vertical="top"/>
    </xf>
    <xf numFmtId="9" fontId="6" fillId="3" borderId="4" applyNumberFormat="0" applyAlignment="0">
      <alignment horizontal="fill" vertical="top"/>
    </xf>
    <xf numFmtId="0" fontId="7" fillId="0" borderId="0" applyNumberFormat="0" applyFill="0" applyBorder="0" applyAlignment="0" applyProtection="0"/>
  </cellStyleXfs>
  <cellXfs count="92">
    <xf numFmtId="0" fontId="0" fillId="0" borderId="0" xfId="0"/>
    <xf numFmtId="0" fontId="8" fillId="0" borderId="0" xfId="2" applyFont="1" applyFill="1" applyBorder="1" applyAlignment="1">
      <alignment vertical="center"/>
    </xf>
    <xf numFmtId="0" fontId="8" fillId="0" borderId="0" xfId="2" applyFont="1" applyFill="1" applyBorder="1" applyAlignment="1">
      <alignment horizontal="center" vertical="center"/>
    </xf>
    <xf numFmtId="2" fontId="8" fillId="0" borderId="0" xfId="2" applyNumberFormat="1" applyFont="1" applyFill="1" applyBorder="1" applyAlignment="1">
      <alignment horizontal="center" vertical="center"/>
    </xf>
    <xf numFmtId="3" fontId="11" fillId="0" borderId="0" xfId="3" applyNumberFormat="1" applyFont="1" applyBorder="1" applyAlignment="1">
      <alignment horizontal="center" vertical="center"/>
    </xf>
    <xf numFmtId="2" fontId="11" fillId="0" borderId="0" xfId="3" applyNumberFormat="1" applyFont="1" applyBorder="1" applyAlignment="1">
      <alignment horizontal="center" vertical="center"/>
    </xf>
    <xf numFmtId="3" fontId="12" fillId="0" borderId="0" xfId="3" applyNumberFormat="1" applyFont="1" applyBorder="1" applyAlignment="1">
      <alignment vertical="center"/>
    </xf>
    <xf numFmtId="164" fontId="11" fillId="0" borderId="0" xfId="5" applyNumberFormat="1" applyFont="1" applyFill="1" applyBorder="1" applyAlignment="1">
      <alignment horizontal="center" vertical="center"/>
    </xf>
    <xf numFmtId="164" fontId="11" fillId="0" borderId="0" xfId="3" applyNumberFormat="1" applyFont="1" applyBorder="1" applyAlignment="1">
      <alignment horizontal="center" vertical="center"/>
    </xf>
    <xf numFmtId="3" fontId="13" fillId="0" borderId="0" xfId="3" applyNumberFormat="1" applyFont="1" applyBorder="1" applyAlignment="1">
      <alignment horizontal="left" vertical="center"/>
    </xf>
    <xf numFmtId="3" fontId="13" fillId="0" borderId="0" xfId="3" applyNumberFormat="1" applyFont="1" applyBorder="1" applyAlignment="1">
      <alignment horizontal="left" vertical="center" wrapText="1"/>
    </xf>
    <xf numFmtId="3" fontId="9" fillId="0" borderId="0" xfId="3" applyNumberFormat="1" applyFont="1" applyBorder="1" applyAlignment="1">
      <alignment vertical="center"/>
    </xf>
    <xf numFmtId="10" fontId="11" fillId="0" borderId="0" xfId="3" applyNumberFormat="1" applyFont="1" applyBorder="1" applyAlignment="1">
      <alignment horizontal="center" vertical="center"/>
    </xf>
    <xf numFmtId="9" fontId="11" fillId="0" borderId="0" xfId="1" applyFont="1" applyFill="1" applyBorder="1" applyAlignment="1">
      <alignment horizontal="center" vertical="center"/>
    </xf>
    <xf numFmtId="166" fontId="11" fillId="0" borderId="0" xfId="3" applyNumberFormat="1" applyFont="1" applyBorder="1" applyAlignment="1">
      <alignment horizontal="center" vertical="center"/>
    </xf>
    <xf numFmtId="14" fontId="0" fillId="0" borderId="0" xfId="0" applyNumberFormat="1"/>
    <xf numFmtId="0" fontId="9" fillId="0" borderId="0" xfId="0" applyFont="1"/>
    <xf numFmtId="0" fontId="10" fillId="0" borderId="0" xfId="0" applyFont="1" applyAlignment="1">
      <alignment horizontal="left" vertical="center"/>
    </xf>
    <xf numFmtId="0" fontId="10" fillId="0" borderId="0" xfId="0" applyFont="1" applyAlignment="1">
      <alignment horizontal="center" vertical="center"/>
    </xf>
    <xf numFmtId="2" fontId="11" fillId="5" borderId="0" xfId="3" applyNumberFormat="1" applyFont="1" applyFill="1" applyBorder="1" applyAlignment="1">
      <alignment horizontal="center" vertical="center"/>
    </xf>
    <xf numFmtId="167" fontId="11" fillId="5" borderId="0" xfId="3" applyNumberFormat="1" applyFont="1" applyFill="1" applyBorder="1" applyAlignment="1">
      <alignment horizontal="center" vertical="center"/>
    </xf>
    <xf numFmtId="3" fontId="11" fillId="5" borderId="0" xfId="3" applyNumberFormat="1" applyFont="1" applyFill="1" applyBorder="1" applyAlignment="1">
      <alignment horizontal="center" vertical="center"/>
    </xf>
    <xf numFmtId="3" fontId="13" fillId="0" borderId="0" xfId="3" applyNumberFormat="1" applyFont="1" applyBorder="1" applyAlignment="1">
      <alignment horizontal="left"/>
    </xf>
    <xf numFmtId="3" fontId="16" fillId="0" borderId="0" xfId="3" applyNumberFormat="1" applyFont="1" applyBorder="1" applyAlignment="1">
      <alignment horizontal="left" vertical="center"/>
    </xf>
    <xf numFmtId="0" fontId="15" fillId="0" borderId="0" xfId="0" applyFont="1"/>
    <xf numFmtId="2" fontId="11" fillId="6" borderId="0" xfId="3" applyNumberFormat="1" applyFont="1" applyFill="1" applyBorder="1" applyAlignment="1">
      <alignment horizontal="center" vertical="center"/>
    </xf>
    <xf numFmtId="167" fontId="11" fillId="6" borderId="0" xfId="3" applyNumberFormat="1" applyFont="1" applyFill="1" applyBorder="1" applyAlignment="1">
      <alignment horizontal="center" vertical="center"/>
    </xf>
    <xf numFmtId="3" fontId="11" fillId="6" borderId="0" xfId="3" applyNumberFormat="1" applyFont="1" applyFill="1" applyBorder="1" applyAlignment="1">
      <alignment horizontal="center" vertical="center"/>
    </xf>
    <xf numFmtId="3" fontId="13" fillId="6" borderId="0" xfId="3" applyNumberFormat="1" applyFont="1" applyFill="1" applyBorder="1" applyAlignment="1">
      <alignment horizontal="left"/>
    </xf>
    <xf numFmtId="3" fontId="13" fillId="5" borderId="0" xfId="3" applyNumberFormat="1" applyFont="1" applyFill="1" applyBorder="1" applyAlignment="1">
      <alignment horizontal="left"/>
    </xf>
    <xf numFmtId="0" fontId="9" fillId="5" borderId="0" xfId="0" applyFont="1" applyFill="1"/>
    <xf numFmtId="0" fontId="10" fillId="5" borderId="0" xfId="0" applyFont="1" applyFill="1" applyAlignment="1">
      <alignment horizontal="left" vertical="center"/>
    </xf>
    <xf numFmtId="0" fontId="10" fillId="5" borderId="0" xfId="0" applyFont="1" applyFill="1" applyAlignment="1">
      <alignment horizontal="center" vertical="center"/>
    </xf>
    <xf numFmtId="0" fontId="10" fillId="5" borderId="0" xfId="0" applyFont="1" applyFill="1" applyAlignment="1">
      <alignment horizontal="center"/>
    </xf>
    <xf numFmtId="0" fontId="9" fillId="6" borderId="0" xfId="0" applyFont="1" applyFill="1"/>
    <xf numFmtId="0" fontId="10" fillId="6" borderId="0" xfId="0" applyFont="1" applyFill="1" applyAlignment="1">
      <alignment horizontal="left" vertical="center"/>
    </xf>
    <xf numFmtId="0" fontId="10" fillId="6" borderId="0" xfId="0" applyFont="1" applyFill="1" applyAlignment="1">
      <alignment horizontal="center" vertical="center"/>
    </xf>
    <xf numFmtId="0" fontId="10" fillId="6" borderId="0" xfId="0" applyFont="1" applyFill="1" applyAlignment="1">
      <alignment horizontal="center"/>
    </xf>
    <xf numFmtId="0" fontId="9" fillId="0" borderId="0" xfId="0" applyFont="1" applyAlignment="1">
      <alignment horizontal="center"/>
    </xf>
    <xf numFmtId="2" fontId="9" fillId="0" borderId="0" xfId="0" applyNumberFormat="1" applyFont="1"/>
    <xf numFmtId="0" fontId="10" fillId="0" borderId="0" xfId="0" applyFont="1" applyAlignment="1">
      <alignment horizontal="left"/>
    </xf>
    <xf numFmtId="0" fontId="10" fillId="0" borderId="0" xfId="0" applyFont="1" applyAlignment="1">
      <alignment horizontal="center"/>
    </xf>
    <xf numFmtId="0" fontId="14" fillId="0" borderId="0" xfId="7" applyFont="1" applyFill="1" applyBorder="1"/>
    <xf numFmtId="0" fontId="10" fillId="0" borderId="0" xfId="0" applyFont="1" applyAlignment="1">
      <alignment horizontal="left" vertical="center" indent="1"/>
    </xf>
    <xf numFmtId="164" fontId="11" fillId="0" borderId="0" xfId="0" applyNumberFormat="1" applyFont="1" applyAlignment="1">
      <alignment horizontal="center" vertical="center"/>
    </xf>
    <xf numFmtId="1" fontId="11" fillId="0" borderId="0" xfId="3" applyNumberFormat="1" applyFont="1" applyBorder="1" applyAlignment="1">
      <alignment horizontal="center" vertical="center"/>
    </xf>
    <xf numFmtId="2" fontId="11" fillId="0" borderId="0" xfId="0" applyNumberFormat="1" applyFont="1" applyAlignment="1">
      <alignment horizontal="center"/>
    </xf>
    <xf numFmtId="2" fontId="11" fillId="0" borderId="0" xfId="0" applyNumberFormat="1" applyFont="1"/>
    <xf numFmtId="3" fontId="11" fillId="0" borderId="0" xfId="0" applyNumberFormat="1" applyFont="1"/>
    <xf numFmtId="0" fontId="10" fillId="5" borderId="0" xfId="0" applyFont="1" applyFill="1" applyAlignment="1">
      <alignment horizontal="left"/>
    </xf>
    <xf numFmtId="168" fontId="11" fillId="0" borderId="0" xfId="1" applyNumberFormat="1" applyFont="1" applyFill="1" applyBorder="1" applyAlignment="1">
      <alignment horizontal="center" vertical="center"/>
    </xf>
    <xf numFmtId="168" fontId="11" fillId="0" borderId="0" xfId="5" applyNumberFormat="1" applyFont="1" applyFill="1" applyBorder="1" applyAlignment="1">
      <alignment horizontal="center" vertical="center"/>
    </xf>
    <xf numFmtId="168" fontId="11" fillId="5" borderId="0" xfId="3" applyNumberFormat="1" applyFont="1" applyFill="1" applyBorder="1" applyAlignment="1">
      <alignment horizontal="center" vertical="center"/>
    </xf>
    <xf numFmtId="168" fontId="11" fillId="0" borderId="0" xfId="3" applyNumberFormat="1" applyFont="1" applyBorder="1" applyAlignment="1">
      <alignment horizontal="center" vertical="center"/>
    </xf>
    <xf numFmtId="169" fontId="11" fillId="0" borderId="0" xfId="3" applyNumberFormat="1" applyFont="1" applyBorder="1" applyAlignment="1">
      <alignment horizontal="center" vertical="center"/>
    </xf>
    <xf numFmtId="3" fontId="9" fillId="5" borderId="0" xfId="3" applyNumberFormat="1" applyFont="1" applyFill="1" applyBorder="1" applyAlignment="1">
      <alignment horizontal="left"/>
    </xf>
    <xf numFmtId="0" fontId="17" fillId="0" borderId="0" xfId="0" applyFont="1"/>
    <xf numFmtId="0" fontId="9" fillId="0" borderId="0" xfId="0" applyFont="1" applyAlignment="1">
      <alignment vertical="top"/>
    </xf>
    <xf numFmtId="0" fontId="18" fillId="0" borderId="0" xfId="7" applyFont="1" applyFill="1" applyBorder="1" applyAlignment="1">
      <alignment vertical="top"/>
    </xf>
    <xf numFmtId="0" fontId="18" fillId="0" borderId="0" xfId="7" applyFont="1" applyFill="1" applyBorder="1"/>
    <xf numFmtId="3" fontId="9" fillId="0" borderId="0" xfId="3" applyNumberFormat="1" applyFont="1" applyBorder="1" applyAlignment="1">
      <alignment vertical="center" wrapText="1"/>
    </xf>
    <xf numFmtId="0" fontId="0" fillId="0" borderId="0" xfId="0" quotePrefix="1"/>
    <xf numFmtId="0" fontId="0" fillId="4" borderId="0" xfId="0" applyFill="1"/>
    <xf numFmtId="0" fontId="20" fillId="0" borderId="0" xfId="0" applyFont="1"/>
    <xf numFmtId="14" fontId="20" fillId="0" borderId="0" xfId="0" applyNumberFormat="1" applyFont="1"/>
    <xf numFmtId="11" fontId="20" fillId="0" borderId="0" xfId="0" applyNumberFormat="1" applyFont="1"/>
    <xf numFmtId="0" fontId="20" fillId="4" borderId="0" xfId="0" applyFont="1" applyFill="1"/>
    <xf numFmtId="0" fontId="0" fillId="5" borderId="0" xfId="0" applyFill="1"/>
    <xf numFmtId="3" fontId="9" fillId="0" borderId="0" xfId="3" applyNumberFormat="1" applyFont="1" applyBorder="1" applyAlignment="1">
      <alignment vertical="top" wrapText="1"/>
    </xf>
    <xf numFmtId="3" fontId="9" fillId="0" borderId="0" xfId="7" applyNumberFormat="1" applyFont="1" applyFill="1" applyBorder="1" applyAlignment="1">
      <alignment vertical="center"/>
    </xf>
    <xf numFmtId="3" fontId="9" fillId="0" borderId="0" xfId="3" applyNumberFormat="1" applyFont="1" applyBorder="1" applyAlignment="1">
      <alignment horizontal="left" vertical="center"/>
    </xf>
    <xf numFmtId="3" fontId="19" fillId="0" borderId="0" xfId="3" applyNumberFormat="1" applyFont="1" applyBorder="1" applyAlignment="1">
      <alignment vertical="center"/>
    </xf>
    <xf numFmtId="0" fontId="21" fillId="0" borderId="0" xfId="0" applyFont="1" applyAlignment="1">
      <alignment horizontal="left" vertical="center"/>
    </xf>
    <xf numFmtId="0" fontId="21" fillId="0" borderId="0" xfId="0" applyFont="1" applyAlignment="1">
      <alignment horizontal="center" vertical="center"/>
    </xf>
    <xf numFmtId="3" fontId="13" fillId="0" borderId="0" xfId="3" applyNumberFormat="1" applyFont="1" applyBorder="1" applyAlignment="1">
      <alignment vertical="center"/>
    </xf>
    <xf numFmtId="170" fontId="11" fillId="0" borderId="0" xfId="3" applyNumberFormat="1" applyFont="1" applyBorder="1" applyAlignment="1">
      <alignment horizontal="center" vertical="center"/>
    </xf>
    <xf numFmtId="0" fontId="10" fillId="0" borderId="0" xfId="0" applyFont="1" applyAlignment="1">
      <alignment horizontal="left" indent="1"/>
    </xf>
    <xf numFmtId="3" fontId="14" fillId="0" borderId="0" xfId="7" applyNumberFormat="1" applyFont="1" applyFill="1" applyBorder="1" applyAlignment="1">
      <alignment horizontal="left" wrapText="1"/>
    </xf>
    <xf numFmtId="0" fontId="11" fillId="0" borderId="0" xfId="0" applyFont="1" applyAlignment="1">
      <alignment horizontal="center"/>
    </xf>
    <xf numFmtId="3" fontId="11" fillId="0" borderId="0" xfId="0" applyNumberFormat="1" applyFont="1" applyAlignment="1">
      <alignment horizontal="center"/>
    </xf>
    <xf numFmtId="171" fontId="11" fillId="0" borderId="0" xfId="0" applyNumberFormat="1" applyFont="1" applyAlignment="1">
      <alignment horizontal="center"/>
    </xf>
    <xf numFmtId="171" fontId="9" fillId="0" borderId="0" xfId="0" applyNumberFormat="1" applyFont="1" applyAlignment="1">
      <alignment horizontal="center"/>
    </xf>
    <xf numFmtId="3" fontId="14" fillId="0" borderId="0" xfId="7" applyNumberFormat="1" applyFont="1" applyBorder="1" applyAlignment="1">
      <alignment horizontal="left" vertical="center"/>
    </xf>
    <xf numFmtId="3" fontId="18" fillId="0" borderId="0" xfId="7" applyNumberFormat="1" applyFont="1" applyBorder="1" applyAlignment="1">
      <alignment horizontal="left" vertical="center"/>
    </xf>
    <xf numFmtId="3" fontId="14" fillId="0" borderId="0" xfId="7" applyNumberFormat="1" applyFont="1" applyBorder="1" applyAlignment="1">
      <alignment vertical="center"/>
    </xf>
    <xf numFmtId="3" fontId="14" fillId="0" borderId="0" xfId="7" applyNumberFormat="1" applyFont="1" applyFill="1" applyBorder="1" applyAlignment="1">
      <alignment vertical="center"/>
    </xf>
    <xf numFmtId="0" fontId="14" fillId="0" borderId="0" xfId="7" applyFont="1" applyFill="1"/>
    <xf numFmtId="3" fontId="14" fillId="0" borderId="0" xfId="7" applyNumberFormat="1" applyFont="1" applyFill="1" applyBorder="1" applyAlignment="1">
      <alignment vertical="center" wrapText="1"/>
    </xf>
    <xf numFmtId="0" fontId="14" fillId="0" borderId="0" xfId="7" applyFont="1" applyFill="1" applyAlignment="1">
      <alignment vertical="top"/>
    </xf>
    <xf numFmtId="0" fontId="19" fillId="0" borderId="0" xfId="0" applyFont="1"/>
    <xf numFmtId="168" fontId="9" fillId="0" borderId="0" xfId="3" applyNumberFormat="1" applyFont="1" applyBorder="1" applyAlignment="1">
      <alignment horizontal="center" vertical="center"/>
    </xf>
    <xf numFmtId="169" fontId="9" fillId="0" borderId="0" xfId="3" applyNumberFormat="1" applyFont="1" applyBorder="1" applyAlignment="1">
      <alignment horizontal="center" vertical="center"/>
    </xf>
  </cellXfs>
  <cellStyles count="8">
    <cellStyle name="Heading 2" xfId="2" builtinId="17"/>
    <cellStyle name="Hyperlink" xfId="7" builtinId="8"/>
    <cellStyle name="Input_modifiable" xfId="3" xr:uid="{F4A5B9F8-84E9-4F42-97FF-A4ED83B43A38}"/>
    <cellStyle name="Normal" xfId="0" builtinId="0"/>
    <cellStyle name="OHcalculated" xfId="5" xr:uid="{021A654F-EF2E-7D46-BBF7-7249B6871C91}"/>
    <cellStyle name="OHmodifiable" xfId="6" xr:uid="{D68C68F8-1BFD-F148-939A-89BA1F409E4F}"/>
    <cellStyle name="Percent" xfId="1" builtinId="5"/>
    <cellStyle name="Text background 1" xfId="4" xr:uid="{193B84E9-FFE7-1441-9653-26F3F2A58D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VBC%20-%20SCD/PPSV23%20model/PPSV23%20CEM%20Thesis/PPSV23%20+%20PCV13_CEM_10Jul2023.xlsm" TargetMode="External"/><Relationship Id="rId2" Type="http://schemas.openxmlformats.org/officeDocument/2006/relationships/externalLinkPath" Target="/Users/emmanuel/Dropbox/VBC%20-%20SCD/PPSV23%20model/PPSV23%20CEM%20Thesis/PPSV23%20+%20PCV13_CEM_10Jul2023.xlsm" TargetMode="External"/><Relationship Id="rId1" Type="http://schemas.openxmlformats.org/officeDocument/2006/relationships/externalLinkPath" Target="/Users/emmanuel/Dropbox/VBC%20-%20SCD/PPSV23%20model/PPSV23%20CEM%20Thesis/PPSV23%20+%20PCV13_CEM_10Jul20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ver"/>
      <sheetName val="General Inputs"/>
      <sheetName val="Epidemiology Inputs"/>
      <sheetName val="Cost Inputs"/>
      <sheetName val="Utility Inputs"/>
      <sheetName val="Results"/>
      <sheetName val="DSA"/>
      <sheetName val="Controls"/>
      <sheetName val="Inputs"/>
      <sheetName val="PSA"/>
      <sheetName val="Calculation - PCV13"/>
      <sheetName val="Calculation - PPSV23"/>
      <sheetName val="DSA trace"/>
      <sheetName val="PSA trace"/>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D4" t="str">
            <v>PCV13</v>
          </cell>
        </row>
        <row r="5">
          <cell r="D5" t="str">
            <v>PPSV23</v>
          </cell>
        </row>
      </sheetData>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cuments1.worldbank.org/curated/en/505471468333856058/pdf/480610BR0R200910disclosed0417120091.pdf" TargetMode="External"/><Relationship Id="rId13" Type="http://schemas.openxmlformats.org/officeDocument/2006/relationships/hyperlink" Target="https://labourrightsindex.org/lri-2022-documents/burkina-faso.pdf" TargetMode="External"/><Relationship Id="rId18" Type="http://schemas.openxmlformats.org/officeDocument/2006/relationships/hyperlink" Target="https://pmc.ncbi.nlm.nih.gov/articles/PMC10790256/pdf/12879_2023_Article_8611.pdf" TargetMode="External"/><Relationship Id="rId3" Type="http://schemas.openxmlformats.org/officeDocument/2006/relationships/hyperlink" Target="https://ghdx.healthdata.org/record/ihme-data/gbd-2021-disability-weights" TargetMode="External"/><Relationship Id="rId21" Type="http://schemas.openxmlformats.org/officeDocument/2006/relationships/hyperlink" Target="https://www.fonction-publique.gov.bf/fileadmin/user_upload/storage/22-08-2021-C7-Loi_28-2008AN_du_13_mai_2008_portant_code_du_travail_compressed.pdf" TargetMode="External"/><Relationship Id="rId7" Type="http://schemas.openxmlformats.org/officeDocument/2006/relationships/hyperlink" Target="https://documents1.worldbank.org/curated/en/505471468333856058/pdf/480610BR0R200910disclosed0417120091.pdf" TargetMode="External"/><Relationship Id="rId12" Type="http://schemas.openxmlformats.org/officeDocument/2006/relationships/hyperlink" Target="https://www.worldbank.org/en/country/burkinafaso/overview" TargetMode="External"/><Relationship Id="rId17" Type="http://schemas.openxmlformats.org/officeDocument/2006/relationships/hyperlink" Target="https://www.sciotoanalysis.com/news/2023/5/25/the-value-of-a-statistical-life-for-children" TargetMode="External"/><Relationship Id="rId2" Type="http://schemas.openxmlformats.org/officeDocument/2006/relationships/hyperlink" Target="https://ghdx.healthdata.org/record/ihme-data/gbd-2021-disability-weights" TargetMode="External"/><Relationship Id="rId16" Type="http://schemas.openxmlformats.org/officeDocument/2006/relationships/hyperlink" Target="https://genderdata.worldbank.org/en/indicator/sl-tlf-acti-zs?view=trend&amp;geos=BFA" TargetMode="External"/><Relationship Id="rId20" Type="http://schemas.openxmlformats.org/officeDocument/2006/relationships/hyperlink" Target="https://link.springer.com/article/10.1007/s40273-025-01477-0" TargetMode="External"/><Relationship Id="rId1" Type="http://schemas.openxmlformats.org/officeDocument/2006/relationships/hyperlink" Target="https://ghdx.healthdata.org/record/ihme-data/gbd-2019-disability-weights" TargetMode="External"/><Relationship Id="rId6" Type="http://schemas.openxmlformats.org/officeDocument/2006/relationships/hyperlink" Target="https://www.aafp.org/pubs/afp/issues/2007/1201/p1650.html" TargetMode="External"/><Relationship Id="rId11" Type="http://schemas.openxmlformats.org/officeDocument/2006/relationships/hyperlink" Target="https://pophealthmetrics.biomedcentral.com/articles/10.1186/s12963-021-00275-y" TargetMode="External"/><Relationship Id="rId24" Type="http://schemas.openxmlformats.org/officeDocument/2006/relationships/hyperlink" Target="https://www.sciencedirect.com/science/article/pii/S0929693X09000426" TargetMode="External"/><Relationship Id="rId5" Type="http://schemas.openxmlformats.org/officeDocument/2006/relationships/hyperlink" Target="https://www.aafp.org/pubs/afp/issues/2007/1201/p1650.html" TargetMode="External"/><Relationship Id="rId15" Type="http://schemas.openxmlformats.org/officeDocument/2006/relationships/hyperlink" Target="https://www.sciencedirect.com/science/article/pii/S0161893820301058" TargetMode="External"/><Relationship Id="rId23" Type="http://schemas.openxmlformats.org/officeDocument/2006/relationships/hyperlink" Target="https://www.worldbank.org/en/country/burkinafaso/overview" TargetMode="External"/><Relationship Id="rId10" Type="http://schemas.openxmlformats.org/officeDocument/2006/relationships/hyperlink" Target="https://pophealthmetrics.biomedcentral.com/articles/10.1186/s12963-021-00275-y" TargetMode="External"/><Relationship Id="rId19" Type="http://schemas.openxmlformats.org/officeDocument/2006/relationships/hyperlink" Target="https://www.gavi.org/preventing-illness-its-costs-the-impact-of" TargetMode="External"/><Relationship Id="rId4" Type="http://schemas.openxmlformats.org/officeDocument/2006/relationships/hyperlink" Target="https://ghdx.healthdata.org/record/ihme-data/gbd-2021-disability-weights" TargetMode="External"/><Relationship Id="rId9" Type="http://schemas.openxmlformats.org/officeDocument/2006/relationships/hyperlink" Target="https://www.cpsc.gov/s3fs-public/VSL_Children_Report_FINAL_20180103.pdf" TargetMode="External"/><Relationship Id="rId14" Type="http://schemas.openxmlformats.org/officeDocument/2006/relationships/hyperlink" Target="https://www.worldeconomics.com/Informal-Economy/Burkina%20Faso.aspx" TargetMode="External"/><Relationship Id="rId22" Type="http://schemas.openxmlformats.org/officeDocument/2006/relationships/hyperlink" Target="https://link.springer.com/article/10.1007/s40273-025-0147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35821-BE46-2C40-909C-153390E7A49C}">
  <sheetPr codeName="Sheet1"/>
  <dimension ref="A1:O116"/>
  <sheetViews>
    <sheetView tabSelected="1" zoomScale="130" zoomScaleNormal="130" workbookViewId="0">
      <pane xSplit="1" ySplit="1" topLeftCell="B32" activePane="bottomRight" state="frozen"/>
      <selection pane="topRight" activeCell="B1" sqref="B1"/>
      <selection pane="bottomLeft" activeCell="A2" sqref="A2"/>
      <selection pane="bottomRight" activeCell="C40" sqref="C40"/>
    </sheetView>
  </sheetViews>
  <sheetFormatPr baseColWidth="10" defaultRowHeight="15" x14ac:dyDescent="0.2"/>
  <cols>
    <col min="1" max="1" width="28.83203125" style="16" customWidth="1"/>
    <col min="2" max="2" width="36.83203125" style="16" customWidth="1"/>
    <col min="3" max="3" width="37.33203125" style="16" customWidth="1"/>
    <col min="4" max="4" width="9.33203125" style="38" customWidth="1"/>
    <col min="5" max="7" width="9" style="38" customWidth="1"/>
    <col min="8" max="8" width="13.83203125" style="39" customWidth="1"/>
    <col min="9" max="9" width="10.83203125" style="38" customWidth="1"/>
    <col min="10" max="10" width="10.1640625" style="38" customWidth="1"/>
    <col min="11" max="11" width="15.5" style="38" customWidth="1"/>
    <col min="12" max="12" width="30" style="16" customWidth="1"/>
    <col min="13" max="16384" width="10.83203125" style="16"/>
  </cols>
  <sheetData>
    <row r="1" spans="1:14" x14ac:dyDescent="0.2">
      <c r="A1" s="1" t="s">
        <v>0</v>
      </c>
      <c r="B1" s="1" t="s">
        <v>46</v>
      </c>
      <c r="C1" s="1" t="s">
        <v>42</v>
      </c>
      <c r="D1" s="2" t="s">
        <v>794</v>
      </c>
      <c r="E1" s="2" t="s">
        <v>60</v>
      </c>
      <c r="F1" s="2" t="s">
        <v>61</v>
      </c>
      <c r="G1" s="2" t="s">
        <v>62</v>
      </c>
      <c r="H1" s="3" t="s">
        <v>1</v>
      </c>
      <c r="I1" s="2" t="s">
        <v>38</v>
      </c>
      <c r="J1" s="2" t="s">
        <v>39</v>
      </c>
      <c r="K1" s="2" t="s">
        <v>40</v>
      </c>
      <c r="L1" s="1" t="s">
        <v>2</v>
      </c>
      <c r="M1" s="2" t="s">
        <v>41</v>
      </c>
    </row>
    <row r="2" spans="1:14" x14ac:dyDescent="0.2">
      <c r="A2" s="30"/>
      <c r="B2" s="31" t="s">
        <v>781</v>
      </c>
      <c r="C2" s="31" t="s">
        <v>781</v>
      </c>
      <c r="D2" s="32">
        <v>1</v>
      </c>
      <c r="E2" s="33">
        <v>0</v>
      </c>
      <c r="F2" s="33" t="s">
        <v>59</v>
      </c>
      <c r="G2" s="33" t="s">
        <v>59</v>
      </c>
      <c r="H2" s="19" t="s">
        <v>59</v>
      </c>
      <c r="I2" s="20" t="s">
        <v>59</v>
      </c>
      <c r="J2" s="20" t="s">
        <v>59</v>
      </c>
      <c r="K2" s="21" t="s">
        <v>59</v>
      </c>
      <c r="L2" s="29"/>
      <c r="M2" s="29"/>
    </row>
    <row r="3" spans="1:14" x14ac:dyDescent="0.2">
      <c r="A3" s="16" t="s">
        <v>43</v>
      </c>
      <c r="B3" s="40" t="s">
        <v>3</v>
      </c>
      <c r="C3" s="40" t="s">
        <v>144</v>
      </c>
      <c r="D3" s="41">
        <f>+D2+1</f>
        <v>2</v>
      </c>
      <c r="E3" s="41">
        <v>0</v>
      </c>
      <c r="F3" s="41" t="s">
        <v>59</v>
      </c>
      <c r="G3" s="41" t="s">
        <v>59</v>
      </c>
      <c r="H3" s="4">
        <v>766955</v>
      </c>
      <c r="I3" s="4" t="s">
        <v>59</v>
      </c>
      <c r="J3" s="4" t="s">
        <v>59</v>
      </c>
      <c r="K3" s="4" t="s">
        <v>59</v>
      </c>
      <c r="L3" s="22" t="s">
        <v>64</v>
      </c>
    </row>
    <row r="4" spans="1:14" ht="17" customHeight="1" x14ac:dyDescent="0.2">
      <c r="A4" s="16" t="s">
        <v>4037</v>
      </c>
      <c r="B4" s="40" t="s">
        <v>63</v>
      </c>
      <c r="C4" s="40" t="s">
        <v>145</v>
      </c>
      <c r="D4" s="41">
        <f t="shared" ref="D4:D75" si="0">+D3+1</f>
        <v>3</v>
      </c>
      <c r="E4" s="41">
        <v>1</v>
      </c>
      <c r="F4" s="41" t="s">
        <v>59</v>
      </c>
      <c r="G4" s="41" t="s">
        <v>59</v>
      </c>
      <c r="H4" s="50">
        <f>1/53</f>
        <v>1.8867924528301886E-2</v>
      </c>
      <c r="I4" s="50">
        <f>($H4 + (_xlfn.NORM.S.INV(0.975)^2)/(2*53)- _xlfn.NORM.S.INV(0.975)*SQRT($H4*(1 - $H4)/53 + (_xlfn.NORM.S.INV(0.975)^2)/((2*53)^2)))/(1 + (_xlfn.NORM.S.INV(0.975)^2)/53)</f>
        <v>3.3384533882637613E-3</v>
      </c>
      <c r="J4" s="50">
        <f>($H4 + (_xlfn.NORM.S.INV(0.975)^2)/(2*53)+ _xlfn.NORM.S.INV(0.975)*SQRT($H4*(1 - $H4)/53 + (_xlfn.NORM.S.INV(0.975)^2)/((2*53)^2)))/(1 + (_xlfn.NORM.S.INV(0.975)^2)/53)</f>
        <v>9.9429120525012363E-2</v>
      </c>
      <c r="K4" s="13" t="s">
        <v>4030</v>
      </c>
      <c r="L4" s="22" t="s">
        <v>3995</v>
      </c>
      <c r="M4" s="22" t="s">
        <v>3996</v>
      </c>
    </row>
    <row r="5" spans="1:14" ht="13" customHeight="1" x14ac:dyDescent="0.2">
      <c r="A5" s="16" t="s">
        <v>4036</v>
      </c>
      <c r="B5" s="76" t="s">
        <v>4017</v>
      </c>
      <c r="C5" s="40" t="s">
        <v>4017</v>
      </c>
      <c r="D5" s="41">
        <f t="shared" si="0"/>
        <v>4</v>
      </c>
      <c r="E5" s="41">
        <v>1</v>
      </c>
      <c r="F5" s="41" t="s">
        <v>59</v>
      </c>
      <c r="G5" s="41" t="s">
        <v>59</v>
      </c>
      <c r="H5" s="50">
        <f>60/(60+155)</f>
        <v>0.27906976744186046</v>
      </c>
      <c r="I5" s="50">
        <f>(H5 + (_xlfn.NORM.S.INV(0.975)^2)/(2*(60+155)) - _xlfn.NORM.S.INV(0.975)*SQRT($H58*(1 - $H58)/(60+155) + (_xlfn.NORM.S.INV(0.975)^2)/((2*(60+155))^2)))/(1 + (_xlfn.NORM.S.INV(0.975)^2)/(60+155))</f>
        <v>0.27018745891053736</v>
      </c>
      <c r="J5" s="50">
        <f>(23/(23 + 38) + (_xlfn.NORM.S.INV(0.975)^2)/(2*(23 + 38)) + _xlfn.NORM.S.INV(0.975)*SQRT((23/(23 + 38))*(1 - (23/(23 + 38)))/(23 + 38) + (_xlfn.NORM.S.INV(0.975)^2)/((2*(23 + 38))^2)))/(1 + (_xlfn.NORM.S.INV(0.975)^2)/(23 + 38))</f>
        <v>0.50252142158180835</v>
      </c>
      <c r="K5" s="13" t="s">
        <v>4030</v>
      </c>
      <c r="L5" s="77" t="s">
        <v>4020</v>
      </c>
      <c r="M5" s="22" t="s">
        <v>4021</v>
      </c>
    </row>
    <row r="6" spans="1:14" x14ac:dyDescent="0.2">
      <c r="A6" s="16" t="s">
        <v>44</v>
      </c>
      <c r="B6" s="40" t="s">
        <v>771</v>
      </c>
      <c r="C6" s="40" t="s">
        <v>771</v>
      </c>
      <c r="D6" s="41">
        <f>+D5+1</f>
        <v>5</v>
      </c>
      <c r="E6" s="41">
        <v>1</v>
      </c>
      <c r="F6" s="41" t="s">
        <v>59</v>
      </c>
      <c r="G6" s="41" t="s">
        <v>59</v>
      </c>
      <c r="H6" s="53">
        <v>62.3</v>
      </c>
      <c r="I6" s="53">
        <v>61.4</v>
      </c>
      <c r="J6" s="53">
        <v>63.3</v>
      </c>
      <c r="K6" s="13" t="s">
        <v>807</v>
      </c>
      <c r="L6" s="22" t="s">
        <v>770</v>
      </c>
      <c r="M6" s="22" t="s">
        <v>65</v>
      </c>
    </row>
    <row r="7" spans="1:14" x14ac:dyDescent="0.2">
      <c r="A7" s="30"/>
      <c r="B7" s="49" t="s">
        <v>782</v>
      </c>
      <c r="C7" s="49" t="s">
        <v>782</v>
      </c>
      <c r="D7" s="33">
        <f t="shared" si="0"/>
        <v>6</v>
      </c>
      <c r="E7" s="33">
        <v>0</v>
      </c>
      <c r="F7" s="33" t="s">
        <v>59</v>
      </c>
      <c r="G7" s="33" t="s">
        <v>59</v>
      </c>
      <c r="H7" s="52" t="s">
        <v>59</v>
      </c>
      <c r="I7" s="52" t="s">
        <v>59</v>
      </c>
      <c r="J7" s="52" t="s">
        <v>59</v>
      </c>
      <c r="K7" s="21" t="s">
        <v>59</v>
      </c>
      <c r="L7" s="29"/>
      <c r="M7" s="29"/>
    </row>
    <row r="8" spans="1:14" x14ac:dyDescent="0.2">
      <c r="A8" s="16" t="s">
        <v>45</v>
      </c>
      <c r="B8" s="40" t="s">
        <v>66</v>
      </c>
      <c r="C8" s="40" t="s">
        <v>146</v>
      </c>
      <c r="D8" s="41">
        <f t="shared" si="0"/>
        <v>7</v>
      </c>
      <c r="E8" s="41">
        <v>1</v>
      </c>
      <c r="F8" s="41" t="s">
        <v>59</v>
      </c>
      <c r="G8" s="41" t="s">
        <v>59</v>
      </c>
      <c r="H8" s="50">
        <v>0.84599999999999997</v>
      </c>
      <c r="I8" s="50">
        <v>0.60399999999999998</v>
      </c>
      <c r="J8" s="50">
        <v>0.94</v>
      </c>
      <c r="K8" s="13" t="s">
        <v>4030</v>
      </c>
      <c r="L8" s="22" t="s">
        <v>766</v>
      </c>
      <c r="M8" s="22" t="s">
        <v>3997</v>
      </c>
    </row>
    <row r="9" spans="1:14" x14ac:dyDescent="0.2">
      <c r="A9" s="16" t="s">
        <v>869</v>
      </c>
      <c r="B9" s="40" t="s">
        <v>870</v>
      </c>
      <c r="C9" s="40" t="s">
        <v>870</v>
      </c>
      <c r="D9" s="41">
        <f t="shared" si="0"/>
        <v>8</v>
      </c>
      <c r="E9" s="41">
        <v>0</v>
      </c>
      <c r="F9" s="41" t="s">
        <v>59</v>
      </c>
      <c r="G9" s="41" t="s">
        <v>59</v>
      </c>
      <c r="H9" s="50">
        <v>1</v>
      </c>
      <c r="I9" s="50" t="s">
        <v>59</v>
      </c>
      <c r="J9" s="50" t="s">
        <v>59</v>
      </c>
      <c r="K9" s="13" t="s">
        <v>59</v>
      </c>
      <c r="L9" s="22" t="s">
        <v>868</v>
      </c>
      <c r="M9" s="22"/>
    </row>
    <row r="10" spans="1:14" x14ac:dyDescent="0.2">
      <c r="A10" s="16" t="s">
        <v>57</v>
      </c>
      <c r="B10" s="17" t="s">
        <v>58</v>
      </c>
      <c r="C10" s="17" t="s">
        <v>73</v>
      </c>
      <c r="D10" s="41">
        <f t="shared" si="0"/>
        <v>9</v>
      </c>
      <c r="E10" s="18">
        <v>1</v>
      </c>
      <c r="F10" s="18" t="s">
        <v>59</v>
      </c>
      <c r="G10" s="18" t="s">
        <v>59</v>
      </c>
      <c r="H10" s="51">
        <v>0.65</v>
      </c>
      <c r="I10" s="51">
        <v>0.6</v>
      </c>
      <c r="J10" s="51">
        <v>0.7</v>
      </c>
      <c r="K10" s="7" t="s">
        <v>4030</v>
      </c>
      <c r="L10" s="11" t="s">
        <v>72</v>
      </c>
      <c r="M10" s="69" t="s">
        <v>71</v>
      </c>
      <c r="N10" s="42"/>
    </row>
    <row r="11" spans="1:14" ht="15" customHeight="1" x14ac:dyDescent="0.2">
      <c r="A11" s="16" t="s">
        <v>55</v>
      </c>
      <c r="B11" s="17" t="s">
        <v>56</v>
      </c>
      <c r="C11" s="17" t="s">
        <v>69</v>
      </c>
      <c r="D11" s="18">
        <f t="shared" si="0"/>
        <v>10</v>
      </c>
      <c r="E11" s="18">
        <v>1</v>
      </c>
      <c r="F11" s="18" t="s">
        <v>59</v>
      </c>
      <c r="G11" s="18" t="s">
        <v>59</v>
      </c>
      <c r="H11" s="51">
        <f>3/11</f>
        <v>0.27272727272727271</v>
      </c>
      <c r="I11" s="50">
        <f>($H11 + (_xlfn.NORM.S.INV(0.975)^2)/(2*11)- _xlfn.NORM.S.INV(0.975)*SQRT($H11*(1 - $H11)/11 + (_xlfn.NORM.S.INV(0.975)^2)/((2*11)^2)))/(1 + (_xlfn.NORM.S.INV(0.975)^2)/11)</f>
        <v>9.7460592900248957E-2</v>
      </c>
      <c r="J11" s="50">
        <f>($H11 + (_xlfn.NORM.S.INV(0.975)^2)/(2*11) + _xlfn.NORM.S.INV(0.975)*SQRT($H11*(1 - $H11)/11 + (_xlfn.NORM.S.INV(0.975)^2)/((2*11)^2)))/(1 + (_xlfn.NORM.S.INV(0.975)^2)/11)</f>
        <v>0.5656453011761291</v>
      </c>
      <c r="K11" s="13" t="s">
        <v>4030</v>
      </c>
      <c r="L11" s="68" t="s">
        <v>70</v>
      </c>
      <c r="M11" s="69" t="s">
        <v>3998</v>
      </c>
    </row>
    <row r="12" spans="1:14" ht="15" customHeight="1" x14ac:dyDescent="0.2">
      <c r="A12" s="30"/>
      <c r="B12" s="31" t="s">
        <v>783</v>
      </c>
      <c r="C12" s="31" t="s">
        <v>783</v>
      </c>
      <c r="D12" s="32">
        <f t="shared" si="0"/>
        <v>11</v>
      </c>
      <c r="E12" s="33">
        <v>0</v>
      </c>
      <c r="F12" s="33" t="s">
        <v>59</v>
      </c>
      <c r="G12" s="33" t="s">
        <v>59</v>
      </c>
      <c r="H12" s="52" t="s">
        <v>59</v>
      </c>
      <c r="I12" s="52" t="s">
        <v>59</v>
      </c>
      <c r="J12" s="52" t="s">
        <v>59</v>
      </c>
      <c r="K12" s="21" t="s">
        <v>59</v>
      </c>
      <c r="L12" s="29"/>
      <c r="M12" s="29"/>
    </row>
    <row r="13" spans="1:14" x14ac:dyDescent="0.2">
      <c r="A13" s="16" t="s">
        <v>4025</v>
      </c>
      <c r="B13" s="17" t="s">
        <v>4</v>
      </c>
      <c r="C13" s="17" t="s">
        <v>4022</v>
      </c>
      <c r="D13" s="18">
        <f t="shared" si="0"/>
        <v>12</v>
      </c>
      <c r="E13" s="18">
        <v>1</v>
      </c>
      <c r="F13" s="18" t="s">
        <v>59</v>
      </c>
      <c r="G13" s="18" t="s">
        <v>59</v>
      </c>
      <c r="H13" s="78">
        <v>62.6</v>
      </c>
      <c r="I13" s="78">
        <v>16.899999999999999</v>
      </c>
      <c r="J13" s="78">
        <v>226.5</v>
      </c>
      <c r="K13" s="8" t="s">
        <v>807</v>
      </c>
      <c r="L13" s="9" t="s">
        <v>4000</v>
      </c>
      <c r="M13" s="9" t="s">
        <v>3999</v>
      </c>
      <c r="N13" s="16" t="s">
        <v>4002</v>
      </c>
    </row>
    <row r="14" spans="1:14" ht="16" customHeight="1" x14ac:dyDescent="0.2">
      <c r="A14" s="16" t="s">
        <v>4014</v>
      </c>
      <c r="B14" s="17" t="s">
        <v>4013</v>
      </c>
      <c r="C14" s="17" t="s">
        <v>4013</v>
      </c>
      <c r="D14" s="18">
        <f>+D13+1</f>
        <v>13</v>
      </c>
      <c r="E14" s="18">
        <v>1</v>
      </c>
      <c r="F14" s="18" t="s">
        <v>59</v>
      </c>
      <c r="G14" s="18" t="s">
        <v>59</v>
      </c>
      <c r="H14" s="75">
        <v>49</v>
      </c>
      <c r="I14" s="75">
        <v>27</v>
      </c>
      <c r="J14" s="75">
        <v>89</v>
      </c>
      <c r="K14" s="8" t="s">
        <v>4008</v>
      </c>
      <c r="L14" s="11" t="s">
        <v>4012</v>
      </c>
      <c r="M14" s="9"/>
    </row>
    <row r="15" spans="1:14" ht="16" customHeight="1" x14ac:dyDescent="0.2">
      <c r="A15" s="16" t="s">
        <v>4015</v>
      </c>
      <c r="B15" s="17" t="s">
        <v>4016</v>
      </c>
      <c r="C15" s="17" t="s">
        <v>4016</v>
      </c>
      <c r="D15" s="18">
        <f>+D14+1</f>
        <v>14</v>
      </c>
      <c r="E15" s="18">
        <v>1</v>
      </c>
      <c r="F15" s="18" t="s">
        <v>59</v>
      </c>
      <c r="G15" s="18" t="s">
        <v>59</v>
      </c>
      <c r="H15" s="75">
        <v>10</v>
      </c>
      <c r="I15" s="75">
        <v>2</v>
      </c>
      <c r="J15" s="75">
        <v>73</v>
      </c>
      <c r="K15" s="8" t="s">
        <v>4008</v>
      </c>
      <c r="L15" s="11" t="s">
        <v>4012</v>
      </c>
      <c r="M15" s="9"/>
    </row>
    <row r="16" spans="1:14" ht="15" customHeight="1" x14ac:dyDescent="0.2">
      <c r="A16" s="16" t="s">
        <v>4023</v>
      </c>
      <c r="B16" s="43" t="s">
        <v>4004</v>
      </c>
      <c r="C16" s="17" t="s">
        <v>4003</v>
      </c>
      <c r="D16" s="18">
        <f>+D14+1</f>
        <v>14</v>
      </c>
      <c r="E16" s="18">
        <v>1</v>
      </c>
      <c r="F16" s="18" t="s">
        <v>59</v>
      </c>
      <c r="G16" s="18" t="s">
        <v>59</v>
      </c>
      <c r="H16" s="53">
        <f>40/342</f>
        <v>0.11695906432748537</v>
      </c>
      <c r="I16" s="50">
        <f>($H16 + (_xlfn.NORM.S.INV(0.975)^2)/(2*342)- _xlfn.NORM.S.INV(0.975)*SQRT($H16*(1 - $H16)/342 + (_xlfn.NORM.S.INV(0.975)^2)/((2*342)^2)))/(1 + (_xlfn.NORM.S.INV(0.975)^2)/342)</f>
        <v>8.7077402324465258E-2</v>
      </c>
      <c r="J16" s="50">
        <f>($H16 + (_xlfn.NORM.S.INV(0.975)^2)/(2*342)+ _xlfn.NORM.S.INV(0.975)*SQRT($H16*(1 - $H16)/342 + (_xlfn.NORM.S.INV(0.975)^2)/((2*342)^2)))/(1 + (_xlfn.NORM.S.INV(0.975)^2)/342)</f>
        <v>0.15535003568886668</v>
      </c>
      <c r="K16" s="13" t="s">
        <v>4030</v>
      </c>
      <c r="L16" s="16" t="s">
        <v>4007</v>
      </c>
      <c r="M16" s="74"/>
    </row>
    <row r="17" spans="1:13" ht="15" customHeight="1" x14ac:dyDescent="0.2">
      <c r="A17" s="16" t="s">
        <v>4024</v>
      </c>
      <c r="B17" s="43" t="s">
        <v>4005</v>
      </c>
      <c r="C17" s="17" t="s">
        <v>4006</v>
      </c>
      <c r="D17" s="18">
        <f t="shared" si="0"/>
        <v>15</v>
      </c>
      <c r="E17" s="18">
        <v>1</v>
      </c>
      <c r="F17" s="18" t="s">
        <v>59</v>
      </c>
      <c r="G17" s="18" t="s">
        <v>59</v>
      </c>
      <c r="H17" s="53">
        <f>201/342</f>
        <v>0.58771929824561409</v>
      </c>
      <c r="I17" s="50">
        <f>($H17 + (_xlfn.NORM.S.INV(0.975)^2)/(2*342)- _xlfn.NORM.S.INV(0.975)*SQRT($H17*(1 - $H17)/342 + (_xlfn.NORM.S.INV(0.975)^2)/((2*342)^2)))/(1 + (_xlfn.NORM.S.INV(0.975)^2)/342)</f>
        <v>0.5348568670483892</v>
      </c>
      <c r="J17" s="50">
        <f>($H17 + (_xlfn.NORM.S.INV(0.975)^2)/(2*342)+ _xlfn.NORM.S.INV(0.975)*SQRT($H17*(1 - $H17)/342 + (_xlfn.NORM.S.INV(0.975)^2)/((2*342)^2)))/(1 + (_xlfn.NORM.S.INV(0.975)^2)/342)</f>
        <v>0.63863303264321425</v>
      </c>
      <c r="K17" s="13" t="s">
        <v>4030</v>
      </c>
      <c r="L17" s="16" t="s">
        <v>4007</v>
      </c>
      <c r="M17" s="9" t="s">
        <v>68</v>
      </c>
    </row>
    <row r="18" spans="1:13" ht="15" customHeight="1" x14ac:dyDescent="0.2">
      <c r="A18" s="16" t="s">
        <v>4027</v>
      </c>
      <c r="B18" s="17" t="s">
        <v>4026</v>
      </c>
      <c r="C18" s="17" t="s">
        <v>4011</v>
      </c>
      <c r="D18" s="18">
        <f t="shared" si="0"/>
        <v>16</v>
      </c>
      <c r="E18" s="18">
        <v>1</v>
      </c>
      <c r="F18" s="18" t="s">
        <v>59</v>
      </c>
      <c r="G18" s="18" t="s">
        <v>59</v>
      </c>
      <c r="H18" s="79">
        <v>3627</v>
      </c>
      <c r="I18" s="79">
        <v>2708</v>
      </c>
      <c r="J18" s="79">
        <v>4518</v>
      </c>
      <c r="K18" s="8" t="s">
        <v>807</v>
      </c>
      <c r="L18" s="9" t="s">
        <v>88</v>
      </c>
      <c r="M18" s="9"/>
    </row>
    <row r="19" spans="1:13" ht="15" customHeight="1" x14ac:dyDescent="0.2">
      <c r="A19" s="16" t="s">
        <v>4028</v>
      </c>
      <c r="B19" s="43" t="s">
        <v>4019</v>
      </c>
      <c r="C19" s="17" t="s">
        <v>4019</v>
      </c>
      <c r="D19" s="18">
        <f>D18+1</f>
        <v>17</v>
      </c>
      <c r="E19" s="18">
        <v>1</v>
      </c>
      <c r="F19" s="18" t="s">
        <v>59</v>
      </c>
      <c r="G19" s="18" t="s">
        <v>59</v>
      </c>
      <c r="H19" s="80">
        <v>0.25</v>
      </c>
      <c r="I19" s="80">
        <v>0.2</v>
      </c>
      <c r="J19" s="80">
        <v>0.3</v>
      </c>
      <c r="K19" s="13" t="s">
        <v>4030</v>
      </c>
      <c r="L19" s="10" t="s">
        <v>4029</v>
      </c>
      <c r="M19" s="9" t="s">
        <v>4001</v>
      </c>
    </row>
    <row r="20" spans="1:13" ht="16" customHeight="1" x14ac:dyDescent="0.2">
      <c r="A20" s="16" t="s">
        <v>4032</v>
      </c>
      <c r="B20" s="17" t="s">
        <v>4031</v>
      </c>
      <c r="C20" s="17" t="s">
        <v>4031</v>
      </c>
      <c r="D20" s="18">
        <f>D19+1</f>
        <v>18</v>
      </c>
      <c r="E20" s="18">
        <v>1</v>
      </c>
      <c r="F20" s="18" t="s">
        <v>59</v>
      </c>
      <c r="G20" s="18" t="s">
        <v>59</v>
      </c>
      <c r="H20" s="4">
        <v>27613.9</v>
      </c>
      <c r="I20" s="4">
        <v>15486.9</v>
      </c>
      <c r="J20" s="4">
        <v>43394.9</v>
      </c>
      <c r="K20" s="8" t="s">
        <v>807</v>
      </c>
      <c r="L20" s="11" t="s">
        <v>4009</v>
      </c>
      <c r="M20" s="9" t="s">
        <v>4010</v>
      </c>
    </row>
    <row r="21" spans="1:13" ht="16" customHeight="1" x14ac:dyDescent="0.2">
      <c r="A21" s="16" t="s">
        <v>4033</v>
      </c>
      <c r="B21" s="43" t="s">
        <v>4034</v>
      </c>
      <c r="C21" s="17" t="s">
        <v>4034</v>
      </c>
      <c r="D21" s="18">
        <f>D20+1</f>
        <v>19</v>
      </c>
      <c r="E21" s="18">
        <v>1</v>
      </c>
      <c r="F21" s="18" t="s">
        <v>59</v>
      </c>
      <c r="G21" s="18" t="s">
        <v>59</v>
      </c>
      <c r="H21" s="81">
        <f>AVERAGE(I21:J21)</f>
        <v>0.27500000000000002</v>
      </c>
      <c r="I21" s="78">
        <v>0.24</v>
      </c>
      <c r="J21" s="78">
        <v>0.31</v>
      </c>
      <c r="K21" s="13" t="s">
        <v>4030</v>
      </c>
      <c r="L21" s="60" t="s">
        <v>4035</v>
      </c>
      <c r="M21" s="9" t="s">
        <v>4018</v>
      </c>
    </row>
    <row r="22" spans="1:13" x14ac:dyDescent="0.2">
      <c r="A22" s="30"/>
      <c r="B22" s="31" t="s">
        <v>784</v>
      </c>
      <c r="C22" s="31" t="s">
        <v>784</v>
      </c>
      <c r="D22" s="32">
        <f>D21+1</f>
        <v>20</v>
      </c>
      <c r="E22" s="33">
        <v>0</v>
      </c>
      <c r="F22" s="33" t="s">
        <v>59</v>
      </c>
      <c r="G22" s="33" t="s">
        <v>59</v>
      </c>
      <c r="H22" s="19" t="s">
        <v>59</v>
      </c>
      <c r="I22" s="20" t="s">
        <v>59</v>
      </c>
      <c r="J22" s="20" t="s">
        <v>59</v>
      </c>
      <c r="K22" s="21" t="s">
        <v>59</v>
      </c>
      <c r="L22" s="29"/>
      <c r="M22" s="29"/>
    </row>
    <row r="23" spans="1:13" s="89" customFormat="1" x14ac:dyDescent="0.2">
      <c r="A23" s="16" t="s">
        <v>15</v>
      </c>
      <c r="B23" s="72" t="s">
        <v>5</v>
      </c>
      <c r="C23" s="72" t="s">
        <v>82</v>
      </c>
      <c r="D23" s="73">
        <f t="shared" si="0"/>
        <v>21</v>
      </c>
      <c r="E23" s="73">
        <v>1</v>
      </c>
      <c r="F23" s="73" t="s">
        <v>59</v>
      </c>
      <c r="G23" s="73" t="s">
        <v>59</v>
      </c>
      <c r="H23" s="53">
        <v>1</v>
      </c>
      <c r="I23" s="53" t="s">
        <v>59</v>
      </c>
      <c r="J23" s="53" t="s">
        <v>59</v>
      </c>
      <c r="K23" s="44" t="s">
        <v>59</v>
      </c>
      <c r="L23" s="70" t="s">
        <v>74</v>
      </c>
      <c r="M23" s="71"/>
    </row>
    <row r="24" spans="1:13" s="89" customFormat="1" x14ac:dyDescent="0.2">
      <c r="A24" s="16" t="s">
        <v>16</v>
      </c>
      <c r="B24" s="72" t="s">
        <v>6</v>
      </c>
      <c r="C24" s="72" t="s">
        <v>81</v>
      </c>
      <c r="D24" s="73">
        <f t="shared" si="0"/>
        <v>22</v>
      </c>
      <c r="E24" s="73">
        <v>1</v>
      </c>
      <c r="F24" s="73" t="s">
        <v>59</v>
      </c>
      <c r="G24" s="73" t="s">
        <v>59</v>
      </c>
      <c r="H24" s="53">
        <v>1</v>
      </c>
      <c r="I24" s="53" t="s">
        <v>59</v>
      </c>
      <c r="J24" s="53" t="s">
        <v>59</v>
      </c>
      <c r="K24" s="44" t="s">
        <v>59</v>
      </c>
      <c r="L24" s="70" t="s">
        <v>75</v>
      </c>
      <c r="M24" s="71"/>
    </row>
    <row r="25" spans="1:13" s="89" customFormat="1" x14ac:dyDescent="0.2">
      <c r="A25" s="16" t="s">
        <v>17</v>
      </c>
      <c r="B25" s="72" t="s">
        <v>7</v>
      </c>
      <c r="C25" s="72" t="s">
        <v>80</v>
      </c>
      <c r="D25" s="73">
        <f t="shared" si="0"/>
        <v>23</v>
      </c>
      <c r="E25" s="73">
        <v>1</v>
      </c>
      <c r="F25" s="73" t="s">
        <v>59</v>
      </c>
      <c r="G25" s="73" t="s">
        <v>59</v>
      </c>
      <c r="H25" s="53">
        <v>1</v>
      </c>
      <c r="I25" s="53" t="s">
        <v>59</v>
      </c>
      <c r="J25" s="53" t="s">
        <v>59</v>
      </c>
      <c r="K25" s="44" t="s">
        <v>59</v>
      </c>
      <c r="L25" s="70" t="s">
        <v>76</v>
      </c>
      <c r="M25" s="71"/>
    </row>
    <row r="26" spans="1:13" x14ac:dyDescent="0.2">
      <c r="A26" s="24" t="s">
        <v>18</v>
      </c>
      <c r="B26" s="17" t="s">
        <v>9</v>
      </c>
      <c r="C26" s="17" t="s">
        <v>79</v>
      </c>
      <c r="D26" s="18">
        <f t="shared" si="0"/>
        <v>24</v>
      </c>
      <c r="E26" s="18">
        <v>1</v>
      </c>
      <c r="F26" s="18" t="s">
        <v>59</v>
      </c>
      <c r="G26" s="18" t="s">
        <v>59</v>
      </c>
      <c r="H26" s="53">
        <v>0.59</v>
      </c>
      <c r="I26" s="53">
        <v>0.53</v>
      </c>
      <c r="J26" s="53">
        <v>0.65</v>
      </c>
      <c r="K26" s="7" t="s">
        <v>4030</v>
      </c>
      <c r="L26" s="9" t="s">
        <v>77</v>
      </c>
      <c r="M26" s="9" t="s">
        <v>78</v>
      </c>
    </row>
    <row r="27" spans="1:13" ht="17" customHeight="1" x14ac:dyDescent="0.2">
      <c r="A27" s="24" t="s">
        <v>19</v>
      </c>
      <c r="B27" s="17" t="s">
        <v>10</v>
      </c>
      <c r="C27" s="17" t="s">
        <v>147</v>
      </c>
      <c r="D27" s="18">
        <f t="shared" si="0"/>
        <v>25</v>
      </c>
      <c r="E27" s="18">
        <v>1</v>
      </c>
      <c r="F27" s="18" t="s">
        <v>59</v>
      </c>
      <c r="G27" s="18" t="s">
        <v>59</v>
      </c>
      <c r="H27" s="53">
        <v>0.749</v>
      </c>
      <c r="I27" s="53">
        <f>MAX(H27*(1-0.25),0)</f>
        <v>0.56174999999999997</v>
      </c>
      <c r="J27" s="53">
        <f>MIN(H27*(1+0.25),1)</f>
        <v>0.93625000000000003</v>
      </c>
      <c r="K27" s="44" t="s">
        <v>4030</v>
      </c>
      <c r="L27" s="10" t="s">
        <v>83</v>
      </c>
      <c r="M27" s="9" t="s">
        <v>84</v>
      </c>
    </row>
    <row r="28" spans="1:13" x14ac:dyDescent="0.2">
      <c r="A28" s="30"/>
      <c r="B28" s="31" t="s">
        <v>780</v>
      </c>
      <c r="C28" s="31" t="s">
        <v>780</v>
      </c>
      <c r="D28" s="32">
        <f t="shared" si="0"/>
        <v>26</v>
      </c>
      <c r="E28" s="33">
        <v>0</v>
      </c>
      <c r="F28" s="33" t="s">
        <v>59</v>
      </c>
      <c r="G28" s="33" t="s">
        <v>59</v>
      </c>
      <c r="H28" s="19" t="s">
        <v>59</v>
      </c>
      <c r="I28" s="20" t="s">
        <v>59</v>
      </c>
      <c r="J28" s="20" t="s">
        <v>59</v>
      </c>
      <c r="K28" s="21" t="s">
        <v>59</v>
      </c>
      <c r="L28" s="29"/>
      <c r="M28" s="29"/>
    </row>
    <row r="29" spans="1:13" ht="15" customHeight="1" x14ac:dyDescent="0.2">
      <c r="A29" s="16" t="s">
        <v>48</v>
      </c>
      <c r="B29" s="17" t="s">
        <v>779</v>
      </c>
      <c r="C29" s="17" t="s">
        <v>148</v>
      </c>
      <c r="D29" s="18">
        <f t="shared" si="0"/>
        <v>27</v>
      </c>
      <c r="E29" s="18">
        <v>1</v>
      </c>
      <c r="F29" s="18" t="s">
        <v>59</v>
      </c>
      <c r="G29" s="18" t="s">
        <v>59</v>
      </c>
      <c r="H29" s="53">
        <v>0.34699999999999998</v>
      </c>
      <c r="I29" s="53">
        <v>0.28199999999999997</v>
      </c>
      <c r="J29" s="53">
        <v>0.45100000000000001</v>
      </c>
      <c r="K29" s="8" t="s">
        <v>4030</v>
      </c>
      <c r="L29" s="10" t="s">
        <v>90</v>
      </c>
      <c r="M29" s="9" t="s">
        <v>89</v>
      </c>
    </row>
    <row r="30" spans="1:13" x14ac:dyDescent="0.2">
      <c r="A30" s="30"/>
      <c r="B30" s="31" t="s">
        <v>785</v>
      </c>
      <c r="C30" s="31" t="s">
        <v>785</v>
      </c>
      <c r="D30" s="32">
        <f t="shared" si="0"/>
        <v>28</v>
      </c>
      <c r="E30" s="33">
        <v>0</v>
      </c>
      <c r="F30" s="33" t="s">
        <v>59</v>
      </c>
      <c r="G30" s="33" t="s">
        <v>59</v>
      </c>
      <c r="H30" s="19" t="s">
        <v>59</v>
      </c>
      <c r="I30" s="20" t="s">
        <v>59</v>
      </c>
      <c r="J30" s="20" t="s">
        <v>59</v>
      </c>
      <c r="K30" s="21" t="s">
        <v>59</v>
      </c>
      <c r="L30" s="29"/>
      <c r="M30" s="29"/>
    </row>
    <row r="31" spans="1:13" x14ac:dyDescent="0.2">
      <c r="A31" s="16" t="s">
        <v>30</v>
      </c>
      <c r="B31" s="17" t="s">
        <v>5</v>
      </c>
      <c r="C31" s="17" t="s">
        <v>752</v>
      </c>
      <c r="D31" s="18">
        <f t="shared" si="0"/>
        <v>29</v>
      </c>
      <c r="E31" s="18">
        <v>1</v>
      </c>
      <c r="F31" s="18" t="s">
        <v>59</v>
      </c>
      <c r="G31" s="18" t="s">
        <v>59</v>
      </c>
      <c r="H31" s="53">
        <f>245/1442</f>
        <v>0.16990291262135923</v>
      </c>
      <c r="I31" s="50">
        <f>($H31 + (_xlfn.NORM.S.INV(0.975)^2)/(2*1422) - _xlfn.NORM.S.INV(0.975)*SQRT($H31*(1 - $H31)/1422 + (_xlfn.NORM.S.INV(0.975)^2)/((2*1422)^2)))/(1 + (_xlfn.NORM.S.INV(0.975)^2)/1422)</f>
        <v>0.15127903412354626</v>
      </c>
      <c r="J31" s="50">
        <f>($H31 + (_xlfn.NORM.S.INV(0.975)^2)/(2*1422) + _xlfn.NORM.S.INV(0.975)*SQRT($H31*(1 - $H31)/1422 + (_xlfn.NORM.S.INV(0.975)^2)/((2*1422)^2)))/(1 + (_xlfn.NORM.S.INV(0.975)^2)/1422)</f>
        <v>0.19030546624486946</v>
      </c>
      <c r="K31" s="8" t="s">
        <v>4030</v>
      </c>
      <c r="L31" s="9" t="s">
        <v>67</v>
      </c>
      <c r="M31" s="9" t="s">
        <v>85</v>
      </c>
    </row>
    <row r="32" spans="1:13" x14ac:dyDescent="0.2">
      <c r="A32" s="16" t="s">
        <v>31</v>
      </c>
      <c r="B32" s="17" t="s">
        <v>6</v>
      </c>
      <c r="C32" s="17" t="s">
        <v>753</v>
      </c>
      <c r="D32" s="18">
        <f t="shared" si="0"/>
        <v>30</v>
      </c>
      <c r="E32" s="18">
        <v>1</v>
      </c>
      <c r="F32" s="18" t="s">
        <v>59</v>
      </c>
      <c r="G32" s="18" t="s">
        <v>59</v>
      </c>
      <c r="H32" s="53">
        <v>0.11</v>
      </c>
      <c r="I32" s="53">
        <v>7.0000000000000007E-2</v>
      </c>
      <c r="J32" s="53">
        <v>0.18</v>
      </c>
      <c r="K32" s="13" t="s">
        <v>4030</v>
      </c>
      <c r="L32" s="9" t="s">
        <v>88</v>
      </c>
      <c r="M32" s="9" t="s">
        <v>86</v>
      </c>
    </row>
    <row r="33" spans="1:13" x14ac:dyDescent="0.2">
      <c r="A33" s="16" t="s">
        <v>838</v>
      </c>
      <c r="B33" s="17" t="s">
        <v>836</v>
      </c>
      <c r="C33" s="17" t="s">
        <v>836</v>
      </c>
      <c r="D33" s="18">
        <f t="shared" si="0"/>
        <v>31</v>
      </c>
      <c r="E33" s="18">
        <v>1</v>
      </c>
      <c r="F33" s="18" t="s">
        <v>59</v>
      </c>
      <c r="G33" s="18" t="s">
        <v>59</v>
      </c>
      <c r="H33" s="45">
        <v>16900</v>
      </c>
      <c r="I33" s="45">
        <v>5300</v>
      </c>
      <c r="J33" s="45">
        <v>22400</v>
      </c>
      <c r="K33" s="7" t="s">
        <v>807</v>
      </c>
      <c r="L33" s="9" t="s">
        <v>88</v>
      </c>
      <c r="M33" s="9"/>
    </row>
    <row r="34" spans="1:13" x14ac:dyDescent="0.2">
      <c r="A34" s="16" t="s">
        <v>839</v>
      </c>
      <c r="B34" s="17" t="s">
        <v>837</v>
      </c>
      <c r="C34" s="17" t="s">
        <v>837</v>
      </c>
      <c r="D34" s="18">
        <f t="shared" si="0"/>
        <v>32</v>
      </c>
      <c r="E34" s="18">
        <v>1</v>
      </c>
      <c r="F34" s="18" t="s">
        <v>59</v>
      </c>
      <c r="G34" s="18" t="s">
        <v>59</v>
      </c>
      <c r="H34" s="45">
        <v>198000</v>
      </c>
      <c r="I34" s="45">
        <v>54900</v>
      </c>
      <c r="J34" s="45">
        <v>249000</v>
      </c>
      <c r="K34" s="7" t="s">
        <v>807</v>
      </c>
      <c r="L34" s="9" t="s">
        <v>88</v>
      </c>
      <c r="M34" s="9"/>
    </row>
    <row r="35" spans="1:13" x14ac:dyDescent="0.2">
      <c r="A35" s="16" t="s">
        <v>844</v>
      </c>
      <c r="B35" s="17" t="s">
        <v>845</v>
      </c>
      <c r="C35" s="17" t="s">
        <v>845</v>
      </c>
      <c r="D35" s="18">
        <f t="shared" si="0"/>
        <v>33</v>
      </c>
      <c r="E35" s="18">
        <v>1</v>
      </c>
      <c r="F35" s="18" t="s">
        <v>59</v>
      </c>
      <c r="G35" s="18" t="s">
        <v>59</v>
      </c>
      <c r="H35" s="45">
        <v>9500</v>
      </c>
      <c r="I35" s="45">
        <v>2600</v>
      </c>
      <c r="J35" s="45">
        <v>12700</v>
      </c>
      <c r="K35" s="7" t="s">
        <v>807</v>
      </c>
      <c r="L35" s="9" t="s">
        <v>88</v>
      </c>
      <c r="M35" s="9"/>
    </row>
    <row r="36" spans="1:13" x14ac:dyDescent="0.2">
      <c r="A36" s="16" t="s">
        <v>843</v>
      </c>
      <c r="B36" s="17" t="s">
        <v>840</v>
      </c>
      <c r="C36" s="17" t="s">
        <v>840</v>
      </c>
      <c r="D36" s="18">
        <f t="shared" si="0"/>
        <v>34</v>
      </c>
      <c r="E36" s="18">
        <v>1</v>
      </c>
      <c r="F36" s="18" t="s">
        <v>59</v>
      </c>
      <c r="G36" s="18" t="s">
        <v>59</v>
      </c>
      <c r="H36" s="53">
        <f>2/21</f>
        <v>9.5238095238095233E-2</v>
      </c>
      <c r="I36" s="50">
        <f>($H36 + (_xlfn.NORM.S.INV(0.975)^2)/(2*21) - _xlfn.NORM.S.INV(0.975)*SQRT($H36*(1 - $H36)/21 + (_xlfn.NORM.S.INV(0.975)^2)/((2*21)^2)))/(1 + (_xlfn.NORM.S.INV(0.975)^2)/21)</f>
        <v>2.651876743807452E-2</v>
      </c>
      <c r="J36" s="50">
        <f>($H36 + (_xlfn.NORM.S.INV(0.975)^2)/(2*21) + _xlfn.NORM.S.INV(0.975)*SQRT($H36*(1 - $H36)/21 + (_xlfn.NORM.S.INV(0.975)^2)/((2*21)^2)))/(1 + (_xlfn.NORM.S.INV(0.975)^2)/21)</f>
        <v>0.28914139073918249</v>
      </c>
      <c r="K36" s="8" t="s">
        <v>4030</v>
      </c>
      <c r="L36" s="9" t="s">
        <v>4038</v>
      </c>
      <c r="M36" s="82" t="s">
        <v>841</v>
      </c>
    </row>
    <row r="37" spans="1:13" x14ac:dyDescent="0.2">
      <c r="A37" s="16" t="s">
        <v>842</v>
      </c>
      <c r="B37" s="17" t="s">
        <v>835</v>
      </c>
      <c r="C37" s="17" t="s">
        <v>835</v>
      </c>
      <c r="D37" s="18">
        <f t="shared" si="0"/>
        <v>35</v>
      </c>
      <c r="E37" s="18">
        <v>1</v>
      </c>
      <c r="F37" s="18" t="s">
        <v>59</v>
      </c>
      <c r="G37" s="18" t="s">
        <v>59</v>
      </c>
      <c r="H37" s="53">
        <v>0.57999999999999996</v>
      </c>
      <c r="I37" s="53">
        <v>0.14000000000000001</v>
      </c>
      <c r="J37" s="53">
        <v>0.74</v>
      </c>
      <c r="K37" s="8" t="s">
        <v>4030</v>
      </c>
      <c r="L37" s="9" t="s">
        <v>88</v>
      </c>
      <c r="M37" s="9" t="s">
        <v>87</v>
      </c>
    </row>
    <row r="38" spans="1:13" x14ac:dyDescent="0.2">
      <c r="A38" s="34"/>
      <c r="B38" s="35" t="s">
        <v>786</v>
      </c>
      <c r="C38" s="35" t="s">
        <v>786</v>
      </c>
      <c r="D38" s="36">
        <f t="shared" si="0"/>
        <v>36</v>
      </c>
      <c r="E38" s="37">
        <v>0</v>
      </c>
      <c r="F38" s="37" t="s">
        <v>59</v>
      </c>
      <c r="G38" s="37" t="s">
        <v>59</v>
      </c>
      <c r="H38" s="25" t="s">
        <v>59</v>
      </c>
      <c r="I38" s="26" t="s">
        <v>59</v>
      </c>
      <c r="J38" s="26" t="s">
        <v>59</v>
      </c>
      <c r="K38" s="27" t="s">
        <v>59</v>
      </c>
      <c r="L38" s="28"/>
      <c r="M38" s="28"/>
    </row>
    <row r="39" spans="1:13" x14ac:dyDescent="0.2">
      <c r="A39" s="30"/>
      <c r="B39" s="31" t="s">
        <v>787</v>
      </c>
      <c r="C39" s="31" t="s">
        <v>787</v>
      </c>
      <c r="D39" s="32">
        <f t="shared" si="0"/>
        <v>37</v>
      </c>
      <c r="E39" s="33">
        <v>0</v>
      </c>
      <c r="F39" s="33" t="s">
        <v>59</v>
      </c>
      <c r="G39" s="33" t="s">
        <v>59</v>
      </c>
      <c r="H39" s="19" t="s">
        <v>59</v>
      </c>
      <c r="I39" s="20" t="s">
        <v>59</v>
      </c>
      <c r="J39" s="20" t="s">
        <v>59</v>
      </c>
      <c r="K39" s="21" t="s">
        <v>59</v>
      </c>
      <c r="L39" s="29"/>
      <c r="M39" s="29"/>
    </row>
    <row r="40" spans="1:13" x14ac:dyDescent="0.2">
      <c r="A40" s="16" t="s">
        <v>799</v>
      </c>
      <c r="B40" s="17" t="s">
        <v>795</v>
      </c>
      <c r="C40" s="17" t="s">
        <v>795</v>
      </c>
      <c r="D40" s="18">
        <f t="shared" si="0"/>
        <v>38</v>
      </c>
      <c r="E40" s="18">
        <v>1</v>
      </c>
      <c r="F40" s="18" t="s">
        <v>93</v>
      </c>
      <c r="G40" s="18">
        <v>2023</v>
      </c>
      <c r="H40" s="53">
        <v>3</v>
      </c>
      <c r="I40" s="53">
        <v>2.75</v>
      </c>
      <c r="J40" s="53">
        <v>3.3</v>
      </c>
      <c r="K40" s="14" t="s">
        <v>4039</v>
      </c>
      <c r="L40" s="23" t="s">
        <v>91</v>
      </c>
      <c r="M40" s="6"/>
    </row>
    <row r="41" spans="1:13" x14ac:dyDescent="0.2">
      <c r="A41" s="16" t="s">
        <v>802</v>
      </c>
      <c r="B41" s="17" t="s">
        <v>801</v>
      </c>
      <c r="C41" s="17" t="s">
        <v>801</v>
      </c>
      <c r="D41" s="18">
        <f t="shared" si="0"/>
        <v>39</v>
      </c>
      <c r="E41" s="18">
        <v>1</v>
      </c>
      <c r="F41" s="18" t="s">
        <v>93</v>
      </c>
      <c r="G41" s="18">
        <v>2023</v>
      </c>
      <c r="H41" s="53">
        <v>3</v>
      </c>
      <c r="I41" s="53">
        <v>2.75</v>
      </c>
      <c r="J41" s="53">
        <v>3.3</v>
      </c>
      <c r="K41" s="14" t="s">
        <v>4039</v>
      </c>
      <c r="L41" s="23" t="s">
        <v>91</v>
      </c>
      <c r="M41" s="6"/>
    </row>
    <row r="42" spans="1:13" x14ac:dyDescent="0.2">
      <c r="A42" s="16" t="s">
        <v>804</v>
      </c>
      <c r="B42" s="17" t="s">
        <v>796</v>
      </c>
      <c r="C42" s="17" t="s">
        <v>796</v>
      </c>
      <c r="D42" s="18">
        <f t="shared" si="0"/>
        <v>40</v>
      </c>
      <c r="E42" s="18">
        <v>1</v>
      </c>
      <c r="F42" s="18" t="s">
        <v>93</v>
      </c>
      <c r="G42" s="18">
        <v>2024</v>
      </c>
      <c r="H42" s="53">
        <v>0.2</v>
      </c>
      <c r="I42" s="53">
        <v>0.1</v>
      </c>
      <c r="J42" s="53">
        <v>0.3</v>
      </c>
      <c r="K42" s="14" t="s">
        <v>4039</v>
      </c>
      <c r="L42" s="82" t="s">
        <v>797</v>
      </c>
      <c r="M42" s="6"/>
    </row>
    <row r="43" spans="1:13" x14ac:dyDescent="0.2">
      <c r="A43" s="16" t="s">
        <v>98</v>
      </c>
      <c r="B43" s="17" t="s">
        <v>798</v>
      </c>
      <c r="C43" s="17" t="s">
        <v>798</v>
      </c>
      <c r="D43" s="18">
        <f t="shared" si="0"/>
        <v>41</v>
      </c>
      <c r="E43" s="18">
        <v>1</v>
      </c>
      <c r="F43" s="18" t="s">
        <v>59</v>
      </c>
      <c r="G43" s="18" t="s">
        <v>59</v>
      </c>
      <c r="H43" s="53">
        <v>0.2</v>
      </c>
      <c r="I43" s="53" t="s">
        <v>59</v>
      </c>
      <c r="J43" s="53" t="s">
        <v>59</v>
      </c>
      <c r="K43" s="12" t="s">
        <v>59</v>
      </c>
      <c r="L43" s="23" t="s">
        <v>92</v>
      </c>
      <c r="M43" s="6"/>
    </row>
    <row r="44" spans="1:13" x14ac:dyDescent="0.2">
      <c r="A44" s="16" t="s">
        <v>96</v>
      </c>
      <c r="B44" s="17" t="s">
        <v>47</v>
      </c>
      <c r="C44" s="17" t="s">
        <v>97</v>
      </c>
      <c r="D44" s="18">
        <f t="shared" si="0"/>
        <v>42</v>
      </c>
      <c r="E44" s="18">
        <v>1</v>
      </c>
      <c r="F44" s="18" t="s">
        <v>59</v>
      </c>
      <c r="G44" s="18" t="s">
        <v>59</v>
      </c>
      <c r="H44" s="53">
        <v>0.06</v>
      </c>
      <c r="I44" s="53">
        <f t="shared" ref="I44" si="1">MAX(H44*(1-0.25),0)</f>
        <v>4.4999999999999998E-2</v>
      </c>
      <c r="J44" s="53">
        <f t="shared" ref="J44" si="2">MIN(H44*(1+0.25),1)</f>
        <v>7.4999999999999997E-2</v>
      </c>
      <c r="K44" s="12" t="s">
        <v>4030</v>
      </c>
      <c r="L44" s="6" t="s">
        <v>95</v>
      </c>
      <c r="M44" s="6" t="s">
        <v>94</v>
      </c>
    </row>
    <row r="45" spans="1:13" x14ac:dyDescent="0.2">
      <c r="A45" s="16" t="s">
        <v>99</v>
      </c>
      <c r="B45" s="17" t="s">
        <v>104</v>
      </c>
      <c r="C45" s="17" t="s">
        <v>104</v>
      </c>
      <c r="D45" s="18">
        <f t="shared" si="0"/>
        <v>43</v>
      </c>
      <c r="E45" s="18">
        <v>1</v>
      </c>
      <c r="F45" s="18" t="s">
        <v>93</v>
      </c>
      <c r="G45" s="18">
        <v>2019</v>
      </c>
      <c r="H45" s="53">
        <v>0.40600000000000003</v>
      </c>
      <c r="I45" s="53">
        <f t="shared" ref="I45:I50" si="3">MAX(H45*(1-0.25),0)</f>
        <v>0.30449999999999999</v>
      </c>
      <c r="J45" s="53">
        <f>H45*(1+0.25)</f>
        <v>0.50750000000000006</v>
      </c>
      <c r="K45" s="14" t="s">
        <v>4039</v>
      </c>
      <c r="L45" s="11" t="s">
        <v>95</v>
      </c>
      <c r="M45" s="11" t="s">
        <v>94</v>
      </c>
    </row>
    <row r="46" spans="1:13" x14ac:dyDescent="0.2">
      <c r="A46" s="16" t="s">
        <v>100</v>
      </c>
      <c r="B46" s="17" t="s">
        <v>105</v>
      </c>
      <c r="C46" s="17" t="s">
        <v>105</v>
      </c>
      <c r="D46" s="18">
        <f t="shared" si="0"/>
        <v>44</v>
      </c>
      <c r="E46" s="18">
        <v>1</v>
      </c>
      <c r="F46" s="18" t="s">
        <v>93</v>
      </c>
      <c r="G46" s="18">
        <v>2019</v>
      </c>
      <c r="H46" s="53">
        <v>5.0000000000000001E-3</v>
      </c>
      <c r="I46" s="53">
        <f t="shared" si="3"/>
        <v>3.7499999999999999E-3</v>
      </c>
      <c r="J46" s="53">
        <f t="shared" ref="J46:J47" si="4">H46*(1+0.25)</f>
        <v>6.2500000000000003E-3</v>
      </c>
      <c r="K46" s="14" t="s">
        <v>4039</v>
      </c>
      <c r="L46" s="11" t="s">
        <v>95</v>
      </c>
      <c r="M46" s="11" t="s">
        <v>94</v>
      </c>
    </row>
    <row r="47" spans="1:13" x14ac:dyDescent="0.2">
      <c r="A47" s="16" t="s">
        <v>101</v>
      </c>
      <c r="B47" s="17" t="s">
        <v>106</v>
      </c>
      <c r="C47" s="17" t="s">
        <v>106</v>
      </c>
      <c r="D47" s="18">
        <f t="shared" si="0"/>
        <v>45</v>
      </c>
      <c r="E47" s="18">
        <v>1</v>
      </c>
      <c r="F47" s="18" t="s">
        <v>93</v>
      </c>
      <c r="G47" s="18">
        <v>2019</v>
      </c>
      <c r="H47" s="53">
        <v>0.04</v>
      </c>
      <c r="I47" s="53">
        <f t="shared" si="3"/>
        <v>0.03</v>
      </c>
      <c r="J47" s="53">
        <f t="shared" si="4"/>
        <v>0.05</v>
      </c>
      <c r="K47" s="14" t="s">
        <v>4039</v>
      </c>
      <c r="L47" s="11" t="s">
        <v>95</v>
      </c>
      <c r="M47" s="11" t="s">
        <v>94</v>
      </c>
    </row>
    <row r="48" spans="1:13" x14ac:dyDescent="0.2">
      <c r="A48" s="16" t="s">
        <v>102</v>
      </c>
      <c r="B48" s="17" t="s">
        <v>109</v>
      </c>
      <c r="C48" s="17" t="s">
        <v>109</v>
      </c>
      <c r="D48" s="18">
        <f t="shared" si="0"/>
        <v>46</v>
      </c>
      <c r="E48" s="18">
        <v>1</v>
      </c>
      <c r="F48" s="18" t="s">
        <v>93</v>
      </c>
      <c r="G48" s="18">
        <v>2006</v>
      </c>
      <c r="H48" s="53">
        <v>9.8299999999999998E-2</v>
      </c>
      <c r="I48" s="53">
        <f t="shared" si="3"/>
        <v>7.3724999999999999E-2</v>
      </c>
      <c r="J48" s="53">
        <f>H48*(1+0.25)</f>
        <v>0.122875</v>
      </c>
      <c r="K48" s="14" t="s">
        <v>4039</v>
      </c>
      <c r="L48" s="11" t="s">
        <v>108</v>
      </c>
      <c r="M48" s="11" t="s">
        <v>107</v>
      </c>
    </row>
    <row r="49" spans="1:13" x14ac:dyDescent="0.2">
      <c r="A49" s="16" t="s">
        <v>778</v>
      </c>
      <c r="B49" s="17" t="s">
        <v>763</v>
      </c>
      <c r="C49" s="17" t="s">
        <v>763</v>
      </c>
      <c r="D49" s="18">
        <f t="shared" si="0"/>
        <v>47</v>
      </c>
      <c r="E49" s="18">
        <v>1</v>
      </c>
      <c r="F49" s="18" t="s">
        <v>59</v>
      </c>
      <c r="G49" s="18" t="s">
        <v>59</v>
      </c>
      <c r="H49" s="53">
        <v>0.25</v>
      </c>
      <c r="I49" s="53" t="s">
        <v>59</v>
      </c>
      <c r="J49" s="53" t="s">
        <v>59</v>
      </c>
      <c r="K49" s="12" t="s">
        <v>59</v>
      </c>
      <c r="L49" s="11" t="s">
        <v>95</v>
      </c>
      <c r="M49" s="6" t="s">
        <v>764</v>
      </c>
    </row>
    <row r="50" spans="1:13" x14ac:dyDescent="0.2">
      <c r="A50" s="16" t="s">
        <v>103</v>
      </c>
      <c r="B50" s="17" t="s">
        <v>110</v>
      </c>
      <c r="C50" s="17" t="s">
        <v>110</v>
      </c>
      <c r="D50" s="18">
        <f t="shared" si="0"/>
        <v>48</v>
      </c>
      <c r="E50" s="18">
        <v>1</v>
      </c>
      <c r="F50" s="18" t="s">
        <v>59</v>
      </c>
      <c r="G50" s="18" t="s">
        <v>59</v>
      </c>
      <c r="H50" s="53">
        <v>0.05</v>
      </c>
      <c r="I50" s="53">
        <f t="shared" si="3"/>
        <v>3.7500000000000006E-2</v>
      </c>
      <c r="J50" s="53">
        <f t="shared" ref="J50" si="5">MIN(H50*(1+0.25),1)</f>
        <v>6.25E-2</v>
      </c>
      <c r="K50" s="12" t="s">
        <v>4030</v>
      </c>
      <c r="L50" s="11" t="s">
        <v>95</v>
      </c>
      <c r="M50" s="11" t="s">
        <v>94</v>
      </c>
    </row>
    <row r="51" spans="1:13" x14ac:dyDescent="0.2">
      <c r="A51" s="30"/>
      <c r="B51" s="31" t="s">
        <v>788</v>
      </c>
      <c r="C51" s="31" t="s">
        <v>788</v>
      </c>
      <c r="D51" s="32">
        <f t="shared" si="0"/>
        <v>49</v>
      </c>
      <c r="E51" s="33">
        <v>0</v>
      </c>
      <c r="F51" s="33" t="s">
        <v>59</v>
      </c>
      <c r="G51" s="33" t="s">
        <v>59</v>
      </c>
      <c r="H51" s="19" t="s">
        <v>59</v>
      </c>
      <c r="I51" s="20" t="s">
        <v>59</v>
      </c>
      <c r="J51" s="20" t="s">
        <v>59</v>
      </c>
      <c r="K51" s="21" t="s">
        <v>59</v>
      </c>
      <c r="L51" s="29"/>
      <c r="M51" s="29"/>
    </row>
    <row r="52" spans="1:13" x14ac:dyDescent="0.2">
      <c r="A52" s="16" t="s">
        <v>20</v>
      </c>
      <c r="B52" s="17" t="s">
        <v>789</v>
      </c>
      <c r="C52" s="17" t="s">
        <v>789</v>
      </c>
      <c r="D52" s="18">
        <f t="shared" si="0"/>
        <v>50</v>
      </c>
      <c r="E52" s="18">
        <v>1</v>
      </c>
      <c r="F52" s="18" t="s">
        <v>93</v>
      </c>
      <c r="G52" s="18">
        <v>2023</v>
      </c>
      <c r="H52" s="5">
        <v>10.46</v>
      </c>
      <c r="I52" s="5">
        <v>3.3</v>
      </c>
      <c r="J52" s="5">
        <v>17.940000000000001</v>
      </c>
      <c r="K52" s="7" t="s">
        <v>807</v>
      </c>
      <c r="L52" s="11" t="s">
        <v>91</v>
      </c>
      <c r="M52" s="6"/>
    </row>
    <row r="53" spans="1:13" x14ac:dyDescent="0.2">
      <c r="A53" s="16" t="s">
        <v>800</v>
      </c>
      <c r="B53" s="17" t="s">
        <v>801</v>
      </c>
      <c r="C53" s="17" t="s">
        <v>801</v>
      </c>
      <c r="D53" s="18">
        <f t="shared" si="0"/>
        <v>51</v>
      </c>
      <c r="E53" s="18">
        <v>1</v>
      </c>
      <c r="F53" s="18" t="s">
        <v>93</v>
      </c>
      <c r="G53" s="18">
        <v>2023</v>
      </c>
      <c r="H53" s="5">
        <v>10.46</v>
      </c>
      <c r="I53" s="5">
        <v>3.3</v>
      </c>
      <c r="J53" s="5">
        <v>17.940000000000001</v>
      </c>
      <c r="K53" s="7" t="s">
        <v>807</v>
      </c>
      <c r="L53" s="70" t="s">
        <v>91</v>
      </c>
      <c r="M53" s="6"/>
    </row>
    <row r="54" spans="1:13" x14ac:dyDescent="0.2">
      <c r="A54" s="16" t="s">
        <v>803</v>
      </c>
      <c r="B54" s="17" t="s">
        <v>796</v>
      </c>
      <c r="C54" s="17" t="s">
        <v>796</v>
      </c>
      <c r="D54" s="18">
        <f t="shared" si="0"/>
        <v>52</v>
      </c>
      <c r="E54" s="18">
        <v>1</v>
      </c>
      <c r="F54" s="18" t="s">
        <v>93</v>
      </c>
      <c r="G54" s="18">
        <v>2024</v>
      </c>
      <c r="H54" s="53">
        <v>0.2</v>
      </c>
      <c r="I54" s="53">
        <v>0.1</v>
      </c>
      <c r="J54" s="53">
        <v>0.3</v>
      </c>
      <c r="K54" s="7" t="s">
        <v>807</v>
      </c>
      <c r="L54" s="83" t="s">
        <v>797</v>
      </c>
      <c r="M54" s="6"/>
    </row>
    <row r="55" spans="1:13" x14ac:dyDescent="0.2">
      <c r="A55" s="16" t="s">
        <v>755</v>
      </c>
      <c r="B55" s="17" t="s">
        <v>798</v>
      </c>
      <c r="C55" s="17" t="s">
        <v>798</v>
      </c>
      <c r="D55" s="18">
        <f t="shared" si="0"/>
        <v>53</v>
      </c>
      <c r="E55" s="18">
        <v>1</v>
      </c>
      <c r="F55" s="18" t="s">
        <v>59</v>
      </c>
      <c r="G55" s="18" t="s">
        <v>59</v>
      </c>
      <c r="H55" s="53">
        <v>0</v>
      </c>
      <c r="I55" s="53" t="s">
        <v>59</v>
      </c>
      <c r="J55" s="53" t="s">
        <v>59</v>
      </c>
      <c r="K55" s="12" t="s">
        <v>59</v>
      </c>
      <c r="L55" s="70" t="s">
        <v>92</v>
      </c>
      <c r="M55" s="6"/>
    </row>
    <row r="56" spans="1:13" x14ac:dyDescent="0.2">
      <c r="A56" s="16" t="s">
        <v>754</v>
      </c>
      <c r="B56" s="17" t="s">
        <v>47</v>
      </c>
      <c r="C56" s="17" t="s">
        <v>97</v>
      </c>
      <c r="D56" s="18">
        <f t="shared" si="0"/>
        <v>54</v>
      </c>
      <c r="E56" s="18">
        <v>1</v>
      </c>
      <c r="F56" s="18" t="s">
        <v>59</v>
      </c>
      <c r="G56" s="18" t="s">
        <v>59</v>
      </c>
      <c r="H56" s="53">
        <v>0.06</v>
      </c>
      <c r="I56" s="53">
        <f t="shared" ref="I56" si="6">MAX(H56*(1-0.25),0)</f>
        <v>4.4999999999999998E-2</v>
      </c>
      <c r="J56" s="53">
        <f t="shared" ref="J56" si="7">MIN(H56*(1+0.25),1)</f>
        <v>7.4999999999999997E-2</v>
      </c>
      <c r="K56" s="12" t="s">
        <v>4030</v>
      </c>
      <c r="L56" s="11" t="s">
        <v>95</v>
      </c>
      <c r="M56" s="6" t="s">
        <v>94</v>
      </c>
    </row>
    <row r="57" spans="1:13" x14ac:dyDescent="0.2">
      <c r="A57" s="16" t="s">
        <v>756</v>
      </c>
      <c r="B57" s="17" t="s">
        <v>104</v>
      </c>
      <c r="C57" s="17" t="s">
        <v>104</v>
      </c>
      <c r="D57" s="18">
        <f t="shared" si="0"/>
        <v>55</v>
      </c>
      <c r="E57" s="18">
        <v>1</v>
      </c>
      <c r="F57" s="18" t="s">
        <v>774</v>
      </c>
      <c r="G57" s="18">
        <v>2019</v>
      </c>
      <c r="H57" s="53">
        <v>0.40600000000000003</v>
      </c>
      <c r="I57" s="53">
        <f t="shared" ref="I57:I59" si="8">MAX(H57*(1-0.25),0)</f>
        <v>0.30449999999999999</v>
      </c>
      <c r="J57" s="53">
        <f>H57*(1+0.25)</f>
        <v>0.50750000000000006</v>
      </c>
      <c r="K57" s="7" t="s">
        <v>807</v>
      </c>
      <c r="L57" s="11" t="s">
        <v>95</v>
      </c>
      <c r="M57" s="11" t="s">
        <v>94</v>
      </c>
    </row>
    <row r="58" spans="1:13" x14ac:dyDescent="0.2">
      <c r="A58" s="16" t="s">
        <v>757</v>
      </c>
      <c r="B58" s="17" t="s">
        <v>105</v>
      </c>
      <c r="C58" s="17" t="s">
        <v>105</v>
      </c>
      <c r="D58" s="18">
        <f t="shared" si="0"/>
        <v>56</v>
      </c>
      <c r="E58" s="18">
        <v>1</v>
      </c>
      <c r="F58" s="18" t="s">
        <v>774</v>
      </c>
      <c r="G58" s="18">
        <v>2019</v>
      </c>
      <c r="H58" s="53">
        <v>5.0000000000000001E-3</v>
      </c>
      <c r="I58" s="53">
        <f t="shared" si="8"/>
        <v>3.7499999999999999E-3</v>
      </c>
      <c r="J58" s="53">
        <f t="shared" ref="J58:J59" si="9">H58*(1+0.25)</f>
        <v>6.2500000000000003E-3</v>
      </c>
      <c r="K58" s="7" t="s">
        <v>807</v>
      </c>
      <c r="L58" s="11" t="s">
        <v>95</v>
      </c>
      <c r="M58" s="11" t="s">
        <v>94</v>
      </c>
    </row>
    <row r="59" spans="1:13" x14ac:dyDescent="0.2">
      <c r="A59" s="16" t="s">
        <v>758</v>
      </c>
      <c r="B59" s="17" t="s">
        <v>106</v>
      </c>
      <c r="C59" s="17" t="s">
        <v>106</v>
      </c>
      <c r="D59" s="18">
        <f t="shared" si="0"/>
        <v>57</v>
      </c>
      <c r="E59" s="18">
        <v>1</v>
      </c>
      <c r="F59" s="18" t="s">
        <v>774</v>
      </c>
      <c r="G59" s="18">
        <v>2019</v>
      </c>
      <c r="H59" s="53">
        <v>0.04</v>
      </c>
      <c r="I59" s="53">
        <f t="shared" si="8"/>
        <v>0.03</v>
      </c>
      <c r="J59" s="53">
        <f t="shared" si="9"/>
        <v>0.05</v>
      </c>
      <c r="K59" s="7" t="s">
        <v>807</v>
      </c>
      <c r="L59" s="11" t="s">
        <v>95</v>
      </c>
      <c r="M59" s="11" t="s">
        <v>94</v>
      </c>
    </row>
    <row r="60" spans="1:13" x14ac:dyDescent="0.2">
      <c r="A60" s="16" t="s">
        <v>759</v>
      </c>
      <c r="B60" s="17" t="s">
        <v>109</v>
      </c>
      <c r="C60" s="17" t="s">
        <v>109</v>
      </c>
      <c r="D60" s="18">
        <f t="shared" si="0"/>
        <v>58</v>
      </c>
      <c r="E60" s="18">
        <v>1</v>
      </c>
      <c r="F60" s="18" t="s">
        <v>93</v>
      </c>
      <c r="G60" s="18">
        <v>2006</v>
      </c>
      <c r="H60" s="53">
        <v>9.8299999999999998E-2</v>
      </c>
      <c r="I60" s="53">
        <f>MAX(H60*(1-0.25),0)</f>
        <v>7.3724999999999999E-2</v>
      </c>
      <c r="J60" s="53">
        <f>H60*(1+0.25)</f>
        <v>0.122875</v>
      </c>
      <c r="K60" s="7" t="s">
        <v>807</v>
      </c>
      <c r="L60" s="11" t="s">
        <v>108</v>
      </c>
      <c r="M60" s="11" t="s">
        <v>107</v>
      </c>
    </row>
    <row r="61" spans="1:13" x14ac:dyDescent="0.2">
      <c r="A61" s="16" t="s">
        <v>21</v>
      </c>
      <c r="B61" s="17" t="s">
        <v>111</v>
      </c>
      <c r="C61" s="17" t="s">
        <v>111</v>
      </c>
      <c r="D61" s="18">
        <f t="shared" si="0"/>
        <v>59</v>
      </c>
      <c r="E61" s="18">
        <v>1</v>
      </c>
      <c r="F61" s="18" t="s">
        <v>774</v>
      </c>
      <c r="G61" s="18">
        <v>2019</v>
      </c>
      <c r="H61" s="53">
        <v>0.6</v>
      </c>
      <c r="I61" s="53">
        <f>MAX(H61*(1-0.25),0)</f>
        <v>0.44999999999999996</v>
      </c>
      <c r="J61" s="53">
        <f t="shared" ref="J61" si="10">H61*(1+0.25)</f>
        <v>0.75</v>
      </c>
      <c r="K61" s="7" t="s">
        <v>807</v>
      </c>
      <c r="L61" s="11" t="s">
        <v>95</v>
      </c>
      <c r="M61" s="11" t="s">
        <v>94</v>
      </c>
    </row>
    <row r="62" spans="1:13" x14ac:dyDescent="0.2">
      <c r="A62" s="16" t="s">
        <v>765</v>
      </c>
      <c r="B62" s="17" t="s">
        <v>763</v>
      </c>
      <c r="C62" s="17" t="s">
        <v>763</v>
      </c>
      <c r="D62" s="18">
        <f t="shared" si="0"/>
        <v>60</v>
      </c>
      <c r="E62" s="18">
        <v>1</v>
      </c>
      <c r="F62" s="18" t="s">
        <v>59</v>
      </c>
      <c r="G62" s="18" t="s">
        <v>59</v>
      </c>
      <c r="H62" s="53">
        <v>0.25</v>
      </c>
      <c r="I62" s="53" t="s">
        <v>59</v>
      </c>
      <c r="J62" s="53" t="s">
        <v>59</v>
      </c>
      <c r="K62" s="12" t="s">
        <v>59</v>
      </c>
      <c r="L62" s="11" t="s">
        <v>95</v>
      </c>
      <c r="M62" s="6" t="s">
        <v>764</v>
      </c>
    </row>
    <row r="63" spans="1:13" x14ac:dyDescent="0.2">
      <c r="A63" s="16" t="s">
        <v>760</v>
      </c>
      <c r="B63" s="17" t="s">
        <v>110</v>
      </c>
      <c r="C63" s="17" t="s">
        <v>110</v>
      </c>
      <c r="D63" s="18">
        <f t="shared" si="0"/>
        <v>61</v>
      </c>
      <c r="E63" s="18">
        <v>1</v>
      </c>
      <c r="F63" s="18" t="s">
        <v>59</v>
      </c>
      <c r="G63" s="18" t="s">
        <v>59</v>
      </c>
      <c r="H63" s="53">
        <v>0.05</v>
      </c>
      <c r="I63" s="53">
        <f>MAX(H63*(1-0.25),0)</f>
        <v>3.7500000000000006E-2</v>
      </c>
      <c r="J63" s="53">
        <f t="shared" ref="J63" si="11">MIN(H63*(1+0.25),1)</f>
        <v>6.25E-2</v>
      </c>
      <c r="K63" s="12" t="s">
        <v>4030</v>
      </c>
      <c r="L63" s="11" t="s">
        <v>95</v>
      </c>
      <c r="M63" s="11" t="s">
        <v>94</v>
      </c>
    </row>
    <row r="64" spans="1:13" x14ac:dyDescent="0.2">
      <c r="A64" s="34"/>
      <c r="B64" s="35" t="s">
        <v>790</v>
      </c>
      <c r="C64" s="35" t="s">
        <v>790</v>
      </c>
      <c r="D64" s="36">
        <f t="shared" si="0"/>
        <v>62</v>
      </c>
      <c r="E64" s="37">
        <v>0</v>
      </c>
      <c r="F64" s="37" t="s">
        <v>59</v>
      </c>
      <c r="G64" s="37" t="s">
        <v>59</v>
      </c>
      <c r="H64" s="25" t="s">
        <v>59</v>
      </c>
      <c r="I64" s="26" t="s">
        <v>59</v>
      </c>
      <c r="J64" s="26" t="s">
        <v>59</v>
      </c>
      <c r="K64" s="27" t="s">
        <v>59</v>
      </c>
      <c r="L64" s="28"/>
      <c r="M64" s="28"/>
    </row>
    <row r="65" spans="1:14" x14ac:dyDescent="0.2">
      <c r="A65" s="30"/>
      <c r="B65" s="31" t="s">
        <v>791</v>
      </c>
      <c r="C65" s="31" t="s">
        <v>791</v>
      </c>
      <c r="D65" s="32">
        <f t="shared" si="0"/>
        <v>63</v>
      </c>
      <c r="E65" s="33">
        <v>0</v>
      </c>
      <c r="F65" s="33" t="s">
        <v>59</v>
      </c>
      <c r="G65" s="33" t="s">
        <v>59</v>
      </c>
      <c r="H65" s="19" t="s">
        <v>59</v>
      </c>
      <c r="I65" s="20" t="s">
        <v>59</v>
      </c>
      <c r="J65" s="20" t="s">
        <v>59</v>
      </c>
      <c r="K65" s="21" t="s">
        <v>59</v>
      </c>
      <c r="L65" s="29"/>
      <c r="M65" s="29"/>
    </row>
    <row r="66" spans="1:14" x14ac:dyDescent="0.2">
      <c r="A66" s="16" t="s">
        <v>22</v>
      </c>
      <c r="B66" s="17" t="s">
        <v>11</v>
      </c>
      <c r="C66" s="17" t="s">
        <v>121</v>
      </c>
      <c r="D66" s="18">
        <f t="shared" si="0"/>
        <v>64</v>
      </c>
      <c r="E66" s="18">
        <v>1</v>
      </c>
      <c r="F66" s="18" t="s">
        <v>59</v>
      </c>
      <c r="G66" s="18" t="s">
        <v>59</v>
      </c>
      <c r="H66" s="54">
        <v>7</v>
      </c>
      <c r="I66" s="54">
        <f>+H66-6</f>
        <v>1</v>
      </c>
      <c r="J66" s="54">
        <v>28</v>
      </c>
      <c r="K66" s="5" t="s">
        <v>807</v>
      </c>
      <c r="L66" s="11" t="s">
        <v>768</v>
      </c>
      <c r="M66" s="11"/>
    </row>
    <row r="67" spans="1:14" x14ac:dyDescent="0.2">
      <c r="A67" s="16" t="s">
        <v>23</v>
      </c>
      <c r="B67" s="17" t="s">
        <v>6</v>
      </c>
      <c r="C67" s="17" t="s">
        <v>122</v>
      </c>
      <c r="D67" s="18">
        <f t="shared" si="0"/>
        <v>65</v>
      </c>
      <c r="E67" s="18">
        <v>1</v>
      </c>
      <c r="F67" s="18" t="s">
        <v>59</v>
      </c>
      <c r="G67" s="18" t="s">
        <v>59</v>
      </c>
      <c r="H67" s="54">
        <v>5.8</v>
      </c>
      <c r="I67" s="54">
        <v>5.3</v>
      </c>
      <c r="J67" s="54">
        <v>6.4</v>
      </c>
      <c r="K67" s="5" t="s">
        <v>807</v>
      </c>
      <c r="L67" s="11" t="s">
        <v>124</v>
      </c>
      <c r="M67" s="11" t="s">
        <v>123</v>
      </c>
    </row>
    <row r="68" spans="1:14" x14ac:dyDescent="0.2">
      <c r="A68" s="16" t="s">
        <v>52</v>
      </c>
      <c r="B68" s="17" t="s">
        <v>53</v>
      </c>
      <c r="C68" s="17" t="s">
        <v>126</v>
      </c>
      <c r="D68" s="18">
        <f t="shared" si="0"/>
        <v>66</v>
      </c>
      <c r="E68" s="18">
        <v>1</v>
      </c>
      <c r="F68" s="18" t="s">
        <v>59</v>
      </c>
      <c r="G68" s="18" t="s">
        <v>59</v>
      </c>
      <c r="H68" s="54">
        <f>+H67</f>
        <v>5.8</v>
      </c>
      <c r="I68" s="91">
        <f t="shared" ref="I68" si="12">MAX(H68*(1-0.25),0)</f>
        <v>4.3499999999999996</v>
      </c>
      <c r="J68" s="91">
        <f t="shared" ref="J68" si="13">H68*(1+0.25)</f>
        <v>7.25</v>
      </c>
      <c r="K68" s="5" t="s">
        <v>807</v>
      </c>
      <c r="L68" s="11" t="s">
        <v>127</v>
      </c>
      <c r="M68" s="6"/>
    </row>
    <row r="69" spans="1:14" x14ac:dyDescent="0.2">
      <c r="A69" s="16" t="s">
        <v>54</v>
      </c>
      <c r="B69" s="17" t="s">
        <v>51</v>
      </c>
      <c r="C69" s="17" t="s">
        <v>128</v>
      </c>
      <c r="D69" s="18">
        <f t="shared" si="0"/>
        <v>67</v>
      </c>
      <c r="E69" s="18">
        <v>1</v>
      </c>
      <c r="F69" s="18" t="s">
        <v>59</v>
      </c>
      <c r="G69" s="18" t="s">
        <v>59</v>
      </c>
      <c r="H69" s="54">
        <v>10</v>
      </c>
      <c r="I69" s="54">
        <v>7</v>
      </c>
      <c r="J69" s="54">
        <v>14</v>
      </c>
      <c r="K69" s="5" t="s">
        <v>807</v>
      </c>
      <c r="L69" s="6" t="s">
        <v>761</v>
      </c>
      <c r="M69" s="6"/>
    </row>
    <row r="70" spans="1:14" x14ac:dyDescent="0.2">
      <c r="A70" s="16" t="s">
        <v>24</v>
      </c>
      <c r="B70" s="17" t="s">
        <v>7</v>
      </c>
      <c r="C70" s="17" t="s">
        <v>125</v>
      </c>
      <c r="D70" s="18">
        <f t="shared" si="0"/>
        <v>68</v>
      </c>
      <c r="E70" s="18">
        <v>1</v>
      </c>
      <c r="F70" s="18" t="s">
        <v>59</v>
      </c>
      <c r="G70" s="18" t="s">
        <v>59</v>
      </c>
      <c r="H70" s="54">
        <v>6.32</v>
      </c>
      <c r="I70" s="91">
        <f t="shared" ref="I70" si="14">MAX(H70*(1-0.25),0)</f>
        <v>4.74</v>
      </c>
      <c r="J70" s="91">
        <f t="shared" ref="J70" si="15">H70*(1+0.25)</f>
        <v>7.9</v>
      </c>
      <c r="K70" s="5" t="s">
        <v>807</v>
      </c>
      <c r="L70" s="11" t="s">
        <v>95</v>
      </c>
      <c r="M70" s="11" t="s">
        <v>94</v>
      </c>
    </row>
    <row r="71" spans="1:14" x14ac:dyDescent="0.2">
      <c r="A71" s="16" t="s">
        <v>49</v>
      </c>
      <c r="B71" s="17" t="s">
        <v>8</v>
      </c>
      <c r="C71" s="17" t="s">
        <v>129</v>
      </c>
      <c r="D71" s="18">
        <f t="shared" si="0"/>
        <v>69</v>
      </c>
      <c r="E71" s="18">
        <v>1</v>
      </c>
      <c r="F71" s="18" t="s">
        <v>59</v>
      </c>
      <c r="G71" s="18" t="s">
        <v>59</v>
      </c>
      <c r="H71" s="54">
        <v>7</v>
      </c>
      <c r="I71" s="54">
        <v>6</v>
      </c>
      <c r="J71" s="54">
        <v>14</v>
      </c>
      <c r="K71" s="5" t="s">
        <v>807</v>
      </c>
      <c r="L71" s="84" t="s">
        <v>762</v>
      </c>
      <c r="M71" s="6"/>
    </row>
    <row r="72" spans="1:14" x14ac:dyDescent="0.2">
      <c r="A72" s="16" t="s">
        <v>50</v>
      </c>
      <c r="B72" s="17" t="s">
        <v>8</v>
      </c>
      <c r="C72" s="17" t="s">
        <v>130</v>
      </c>
      <c r="D72" s="18">
        <f t="shared" si="0"/>
        <v>70</v>
      </c>
      <c r="E72" s="18">
        <v>1</v>
      </c>
      <c r="F72" s="18" t="s">
        <v>59</v>
      </c>
      <c r="G72" s="18" t="s">
        <v>59</v>
      </c>
      <c r="H72" s="54">
        <v>10</v>
      </c>
      <c r="I72" s="54">
        <v>7</v>
      </c>
      <c r="J72" s="54">
        <v>14</v>
      </c>
      <c r="K72" s="5" t="s">
        <v>807</v>
      </c>
      <c r="L72" s="84" t="s">
        <v>762</v>
      </c>
      <c r="M72" s="6"/>
    </row>
    <row r="73" spans="1:14" x14ac:dyDescent="0.2">
      <c r="A73" s="30"/>
      <c r="B73" s="31" t="s">
        <v>792</v>
      </c>
      <c r="C73" s="31" t="s">
        <v>792</v>
      </c>
      <c r="D73" s="32">
        <f t="shared" si="0"/>
        <v>71</v>
      </c>
      <c r="E73" s="33">
        <v>0</v>
      </c>
      <c r="F73" s="33" t="s">
        <v>59</v>
      </c>
      <c r="G73" s="33" t="s">
        <v>59</v>
      </c>
      <c r="H73" s="19" t="s">
        <v>59</v>
      </c>
      <c r="I73" s="20" t="s">
        <v>59</v>
      </c>
      <c r="J73" s="20" t="s">
        <v>59</v>
      </c>
      <c r="K73" s="21" t="s">
        <v>59</v>
      </c>
      <c r="L73" s="29"/>
      <c r="M73" s="29"/>
    </row>
    <row r="74" spans="1:14" x14ac:dyDescent="0.2">
      <c r="A74" s="16" t="s">
        <v>25</v>
      </c>
      <c r="B74" s="17" t="s">
        <v>11</v>
      </c>
      <c r="C74" s="17" t="s">
        <v>113</v>
      </c>
      <c r="D74" s="18">
        <f t="shared" si="0"/>
        <v>72</v>
      </c>
      <c r="E74" s="18">
        <v>1</v>
      </c>
      <c r="F74" s="18" t="s">
        <v>93</v>
      </c>
      <c r="G74" s="18">
        <v>2012</v>
      </c>
      <c r="H74" s="54">
        <v>81</v>
      </c>
      <c r="I74" s="91">
        <f t="shared" ref="I74:I76" si="16">MAX(H74*(1-0.25),0)</f>
        <v>60.75</v>
      </c>
      <c r="J74" s="91">
        <f>H74*(1+0.25)</f>
        <v>101.25</v>
      </c>
      <c r="K74" s="5" t="s">
        <v>807</v>
      </c>
      <c r="L74" s="11" t="s">
        <v>112</v>
      </c>
      <c r="M74" s="11" t="s">
        <v>4040</v>
      </c>
    </row>
    <row r="75" spans="1:14" ht="16" customHeight="1" x14ac:dyDescent="0.2">
      <c r="A75" s="16" t="s">
        <v>26</v>
      </c>
      <c r="B75" s="17" t="s">
        <v>6</v>
      </c>
      <c r="C75" s="17" t="s">
        <v>119</v>
      </c>
      <c r="D75" s="18">
        <f t="shared" si="0"/>
        <v>73</v>
      </c>
      <c r="E75" s="18">
        <v>1</v>
      </c>
      <c r="F75" s="18" t="s">
        <v>774</v>
      </c>
      <c r="G75" s="18">
        <v>2010</v>
      </c>
      <c r="H75" s="54">
        <v>11.05</v>
      </c>
      <c r="I75" s="54">
        <v>4.1500000000000004</v>
      </c>
      <c r="J75" s="54">
        <v>23.5</v>
      </c>
      <c r="K75" s="5" t="s">
        <v>807</v>
      </c>
      <c r="L75" s="11" t="s">
        <v>114</v>
      </c>
      <c r="M75" s="11" t="s">
        <v>115</v>
      </c>
    </row>
    <row r="76" spans="1:14" x14ac:dyDescent="0.2">
      <c r="A76" s="16" t="s">
        <v>27</v>
      </c>
      <c r="B76" s="17" t="s">
        <v>7</v>
      </c>
      <c r="C76" s="17" t="s">
        <v>116</v>
      </c>
      <c r="D76" s="18">
        <f t="shared" ref="D76:D110" si="17">+D75+1</f>
        <v>74</v>
      </c>
      <c r="E76" s="18">
        <v>1</v>
      </c>
      <c r="F76" s="18" t="s">
        <v>774</v>
      </c>
      <c r="G76" s="18">
        <v>2015</v>
      </c>
      <c r="H76" s="54">
        <f>305.28*1</f>
        <v>305.27999999999997</v>
      </c>
      <c r="I76" s="91">
        <f t="shared" si="16"/>
        <v>228.95999999999998</v>
      </c>
      <c r="J76" s="91">
        <f t="shared" ref="J76" si="18">H76*(1+0.25)</f>
        <v>381.59999999999997</v>
      </c>
      <c r="K76" s="5" t="s">
        <v>807</v>
      </c>
      <c r="L76" s="11" t="s">
        <v>95</v>
      </c>
      <c r="M76" s="11" t="s">
        <v>117</v>
      </c>
    </row>
    <row r="77" spans="1:14" x14ac:dyDescent="0.2">
      <c r="A77" s="16" t="s">
        <v>28</v>
      </c>
      <c r="B77" s="17" t="s">
        <v>12</v>
      </c>
      <c r="C77" s="17" t="s">
        <v>118</v>
      </c>
      <c r="D77" s="18">
        <f t="shared" si="17"/>
        <v>75</v>
      </c>
      <c r="E77" s="18">
        <v>1</v>
      </c>
      <c r="F77" s="18" t="s">
        <v>774</v>
      </c>
      <c r="G77" s="18">
        <v>2010</v>
      </c>
      <c r="H77" s="54">
        <v>11.05</v>
      </c>
      <c r="I77" s="54">
        <v>4.1500000000000004</v>
      </c>
      <c r="J77" s="54">
        <v>23.5</v>
      </c>
      <c r="K77" s="7" t="s">
        <v>807</v>
      </c>
      <c r="L77" s="11" t="s">
        <v>13</v>
      </c>
      <c r="M77" s="6"/>
    </row>
    <row r="78" spans="1:14" ht="16" customHeight="1" x14ac:dyDescent="0.2">
      <c r="A78" s="16" t="s">
        <v>867</v>
      </c>
      <c r="B78" s="17" t="s">
        <v>860</v>
      </c>
      <c r="C78" s="17" t="s">
        <v>860</v>
      </c>
      <c r="D78" s="18">
        <f t="shared" si="17"/>
        <v>76</v>
      </c>
      <c r="E78" s="18">
        <v>1</v>
      </c>
      <c r="F78" s="18" t="s">
        <v>774</v>
      </c>
      <c r="G78" s="18">
        <v>2019</v>
      </c>
      <c r="H78" s="54">
        <v>1.3</v>
      </c>
      <c r="I78" s="54">
        <v>0</v>
      </c>
      <c r="J78" s="54">
        <v>2.9</v>
      </c>
      <c r="K78" s="7" t="s">
        <v>807</v>
      </c>
      <c r="L78" s="11" t="s">
        <v>864</v>
      </c>
      <c r="M78" s="11" t="s">
        <v>854</v>
      </c>
      <c r="N78" s="16" t="s">
        <v>852</v>
      </c>
    </row>
    <row r="79" spans="1:14" ht="16" customHeight="1" x14ac:dyDescent="0.2">
      <c r="A79" s="16" t="s">
        <v>29</v>
      </c>
      <c r="B79" s="17" t="s">
        <v>14</v>
      </c>
      <c r="C79" s="17" t="s">
        <v>777</v>
      </c>
      <c r="D79" s="18">
        <f t="shared" si="17"/>
        <v>77</v>
      </c>
      <c r="E79" s="18">
        <v>1</v>
      </c>
      <c r="F79" s="18" t="s">
        <v>774</v>
      </c>
      <c r="G79" s="18">
        <v>2010</v>
      </c>
      <c r="H79" s="54">
        <f>2.85</f>
        <v>2.85</v>
      </c>
      <c r="I79" s="54">
        <v>0.55000000000000004</v>
      </c>
      <c r="J79" s="54">
        <v>9.06</v>
      </c>
      <c r="K79" s="7" t="s">
        <v>807</v>
      </c>
      <c r="L79" s="11" t="s">
        <v>114</v>
      </c>
      <c r="M79" s="11" t="s">
        <v>120</v>
      </c>
    </row>
    <row r="80" spans="1:14" x14ac:dyDescent="0.2">
      <c r="A80" s="30"/>
      <c r="B80" s="31" t="s">
        <v>853</v>
      </c>
      <c r="C80" s="31" t="s">
        <v>853</v>
      </c>
      <c r="D80" s="32">
        <f t="shared" si="17"/>
        <v>78</v>
      </c>
      <c r="E80" s="33">
        <v>0</v>
      </c>
      <c r="F80" s="33" t="s">
        <v>59</v>
      </c>
      <c r="G80" s="33" t="s">
        <v>59</v>
      </c>
      <c r="H80" s="19" t="s">
        <v>59</v>
      </c>
      <c r="I80" s="20" t="s">
        <v>59</v>
      </c>
      <c r="J80" s="20" t="s">
        <v>59</v>
      </c>
      <c r="K80" s="21" t="s">
        <v>59</v>
      </c>
      <c r="L80" s="55"/>
      <c r="M80" s="29"/>
    </row>
    <row r="81" spans="1:15" x14ac:dyDescent="0.2">
      <c r="A81" s="16" t="s">
        <v>863</v>
      </c>
      <c r="B81" s="17" t="s">
        <v>855</v>
      </c>
      <c r="C81" s="17" t="s">
        <v>855</v>
      </c>
      <c r="D81" s="18">
        <f t="shared" si="17"/>
        <v>79</v>
      </c>
      <c r="E81" s="18">
        <v>1</v>
      </c>
      <c r="F81" s="18" t="s">
        <v>774</v>
      </c>
      <c r="G81" s="18">
        <v>2019</v>
      </c>
      <c r="H81" s="53">
        <f>(789+33)/(2122+19)</f>
        <v>0.38393274170948155</v>
      </c>
      <c r="I81" s="53">
        <f>789/2122</f>
        <v>0.37181903864278981</v>
      </c>
      <c r="J81" s="53">
        <f>33/19</f>
        <v>1.736842105263158</v>
      </c>
      <c r="K81" s="7" t="s">
        <v>807</v>
      </c>
      <c r="L81" s="11" t="s">
        <v>864</v>
      </c>
      <c r="M81" s="85" t="s">
        <v>854</v>
      </c>
      <c r="N81" s="86"/>
    </row>
    <row r="82" spans="1:15" x14ac:dyDescent="0.2">
      <c r="A82" s="16" t="s">
        <v>865</v>
      </c>
      <c r="B82" s="17" t="s">
        <v>866</v>
      </c>
      <c r="C82" s="17" t="s">
        <v>866</v>
      </c>
      <c r="D82" s="18">
        <f t="shared" si="17"/>
        <v>80</v>
      </c>
      <c r="E82" s="18">
        <v>1</v>
      </c>
      <c r="F82" s="18" t="s">
        <v>774</v>
      </c>
      <c r="G82" s="18">
        <v>2019</v>
      </c>
      <c r="H82" s="53">
        <v>0.6</v>
      </c>
      <c r="I82" s="53">
        <v>0</v>
      </c>
      <c r="J82" s="53">
        <v>1.5</v>
      </c>
      <c r="K82" s="7" t="s">
        <v>807</v>
      </c>
      <c r="L82" s="11" t="s">
        <v>864</v>
      </c>
      <c r="M82" s="85" t="s">
        <v>854</v>
      </c>
      <c r="N82" s="86"/>
    </row>
    <row r="83" spans="1:15" x14ac:dyDescent="0.2">
      <c r="A83" s="16" t="s">
        <v>861</v>
      </c>
      <c r="B83" s="17" t="s">
        <v>862</v>
      </c>
      <c r="C83" s="17" t="s">
        <v>862</v>
      </c>
      <c r="D83" s="18">
        <f t="shared" si="17"/>
        <v>81</v>
      </c>
      <c r="E83" s="18">
        <v>1</v>
      </c>
      <c r="F83" s="18" t="s">
        <v>774</v>
      </c>
      <c r="G83" s="18">
        <v>2019</v>
      </c>
      <c r="H83" s="53">
        <v>0</v>
      </c>
      <c r="I83" s="53" t="s">
        <v>59</v>
      </c>
      <c r="J83" s="53" t="s">
        <v>59</v>
      </c>
      <c r="K83" s="7" t="s">
        <v>59</v>
      </c>
      <c r="L83" s="11" t="s">
        <v>864</v>
      </c>
      <c r="M83" s="85" t="s">
        <v>854</v>
      </c>
      <c r="N83" s="86"/>
    </row>
    <row r="84" spans="1:15" x14ac:dyDescent="0.2">
      <c r="A84" s="30"/>
      <c r="B84" s="31" t="s">
        <v>857</v>
      </c>
      <c r="C84" s="31" t="s">
        <v>857</v>
      </c>
      <c r="D84" s="32">
        <f t="shared" si="17"/>
        <v>82</v>
      </c>
      <c r="E84" s="33">
        <v>0</v>
      </c>
      <c r="F84" s="33" t="s">
        <v>59</v>
      </c>
      <c r="G84" s="33" t="s">
        <v>59</v>
      </c>
      <c r="H84" s="52" t="s">
        <v>59</v>
      </c>
      <c r="I84" s="52" t="s">
        <v>59</v>
      </c>
      <c r="J84" s="52" t="s">
        <v>59</v>
      </c>
      <c r="K84" s="21" t="s">
        <v>59</v>
      </c>
      <c r="L84" s="55"/>
      <c r="M84" s="29"/>
    </row>
    <row r="85" spans="1:15" x14ac:dyDescent="0.2">
      <c r="A85" s="16" t="s">
        <v>875</v>
      </c>
      <c r="B85" s="17" t="s">
        <v>878</v>
      </c>
      <c r="C85" s="17" t="s">
        <v>878</v>
      </c>
      <c r="D85" s="18">
        <f t="shared" si="17"/>
        <v>83</v>
      </c>
      <c r="E85" s="18">
        <v>1</v>
      </c>
      <c r="F85" s="18" t="s">
        <v>774</v>
      </c>
      <c r="G85" s="18">
        <v>2019</v>
      </c>
      <c r="H85" s="53">
        <f>611/19</f>
        <v>32.157894736842103</v>
      </c>
      <c r="I85" s="53">
        <f>(1-0.25)*H85</f>
        <v>24.118421052631575</v>
      </c>
      <c r="J85" s="53">
        <f>(1+0.25)*H85</f>
        <v>40.19736842105263</v>
      </c>
      <c r="K85" s="7" t="s">
        <v>807</v>
      </c>
      <c r="L85" s="11" t="s">
        <v>864</v>
      </c>
      <c r="M85" s="85" t="s">
        <v>854</v>
      </c>
      <c r="N85" s="86"/>
    </row>
    <row r="86" spans="1:15" x14ac:dyDescent="0.2">
      <c r="A86" s="16" t="s">
        <v>856</v>
      </c>
      <c r="B86" s="17" t="s">
        <v>879</v>
      </c>
      <c r="C86" s="17" t="s">
        <v>879</v>
      </c>
      <c r="D86" s="18">
        <f t="shared" si="17"/>
        <v>84</v>
      </c>
      <c r="E86" s="18">
        <v>1</v>
      </c>
      <c r="F86" s="18" t="s">
        <v>93</v>
      </c>
      <c r="G86" s="18">
        <v>2014</v>
      </c>
      <c r="H86" s="53">
        <f>0.5*162</f>
        <v>81</v>
      </c>
      <c r="I86" s="90">
        <f>(1-0.25)*H86</f>
        <v>60.75</v>
      </c>
      <c r="J86" s="90">
        <f>(1+0.25)*H86</f>
        <v>101.25</v>
      </c>
      <c r="K86" s="5" t="s">
        <v>807</v>
      </c>
      <c r="L86" s="11" t="s">
        <v>876</v>
      </c>
      <c r="M86" s="85" t="s">
        <v>877</v>
      </c>
      <c r="N86" s="86"/>
    </row>
    <row r="87" spans="1:15" x14ac:dyDescent="0.2">
      <c r="A87" s="16" t="s">
        <v>872</v>
      </c>
      <c r="B87" s="17" t="s">
        <v>874</v>
      </c>
      <c r="C87" s="17" t="s">
        <v>874</v>
      </c>
      <c r="D87" s="18">
        <f t="shared" si="17"/>
        <v>85</v>
      </c>
      <c r="E87" s="18">
        <v>1</v>
      </c>
      <c r="F87" s="18" t="s">
        <v>93</v>
      </c>
      <c r="G87" s="18">
        <v>2014</v>
      </c>
      <c r="H87" s="53">
        <f>0.5*124</f>
        <v>62</v>
      </c>
      <c r="I87" s="90">
        <f>(1-0.25)*H87</f>
        <v>46.5</v>
      </c>
      <c r="J87" s="90">
        <f>(1+0.25)*H87</f>
        <v>77.5</v>
      </c>
      <c r="K87" s="5" t="s">
        <v>807</v>
      </c>
      <c r="L87" s="11" t="s">
        <v>876</v>
      </c>
      <c r="M87" s="85" t="s">
        <v>877</v>
      </c>
      <c r="N87" s="86"/>
    </row>
    <row r="88" spans="1:15" x14ac:dyDescent="0.2">
      <c r="A88" s="16" t="s">
        <v>871</v>
      </c>
      <c r="B88" s="17" t="s">
        <v>873</v>
      </c>
      <c r="C88" s="17" t="s">
        <v>873</v>
      </c>
      <c r="D88" s="18">
        <f t="shared" si="17"/>
        <v>86</v>
      </c>
      <c r="E88" s="18">
        <v>1</v>
      </c>
      <c r="F88" s="18" t="s">
        <v>774</v>
      </c>
      <c r="G88" s="18">
        <v>2019</v>
      </c>
      <c r="H88" s="53">
        <f>17567/2122</f>
        <v>8.2785108388312914</v>
      </c>
      <c r="I88" s="53">
        <f>(1-0.25)*H88</f>
        <v>6.2088831291234685</v>
      </c>
      <c r="J88" s="53">
        <f>(1+0.25)*H88</f>
        <v>10.348138548539115</v>
      </c>
      <c r="K88" s="5" t="s">
        <v>807</v>
      </c>
      <c r="L88" s="11" t="s">
        <v>864</v>
      </c>
      <c r="M88" s="85" t="s">
        <v>854</v>
      </c>
      <c r="N88" s="86"/>
    </row>
    <row r="89" spans="1:15" x14ac:dyDescent="0.2">
      <c r="A89" s="16" t="s">
        <v>810</v>
      </c>
      <c r="B89" s="17" t="s">
        <v>811</v>
      </c>
      <c r="C89" s="17" t="s">
        <v>811</v>
      </c>
      <c r="D89" s="18">
        <f t="shared" si="17"/>
        <v>87</v>
      </c>
      <c r="E89" s="18">
        <v>1</v>
      </c>
      <c r="F89" s="18" t="s">
        <v>774</v>
      </c>
      <c r="G89" s="18">
        <v>2017</v>
      </c>
      <c r="H89" s="53">
        <v>1862</v>
      </c>
      <c r="I89" s="53" t="s">
        <v>59</v>
      </c>
      <c r="J89" s="53" t="s">
        <v>59</v>
      </c>
      <c r="K89" s="5" t="s">
        <v>59</v>
      </c>
      <c r="L89" s="11" t="s">
        <v>820</v>
      </c>
      <c r="M89" s="85" t="s">
        <v>821</v>
      </c>
    </row>
    <row r="90" spans="1:15" ht="17" customHeight="1" x14ac:dyDescent="0.2">
      <c r="A90" s="16" t="s">
        <v>812</v>
      </c>
      <c r="B90" s="17" t="s">
        <v>815</v>
      </c>
      <c r="C90" s="17" t="s">
        <v>815</v>
      </c>
      <c r="D90" s="18">
        <f t="shared" si="17"/>
        <v>88</v>
      </c>
      <c r="E90" s="18">
        <v>1</v>
      </c>
      <c r="F90" s="18" t="s">
        <v>59</v>
      </c>
      <c r="G90" s="18" t="s">
        <v>59</v>
      </c>
      <c r="H90" s="53">
        <f>6229</f>
        <v>6229</v>
      </c>
      <c r="I90" s="53">
        <f>3716</f>
        <v>3716</v>
      </c>
      <c r="J90" s="53">
        <f>8742</f>
        <v>8742</v>
      </c>
      <c r="K90" s="7" t="s">
        <v>807</v>
      </c>
      <c r="L90" s="11" t="s">
        <v>820</v>
      </c>
      <c r="M90" s="85" t="s">
        <v>821</v>
      </c>
    </row>
    <row r="91" spans="1:15" x14ac:dyDescent="0.2">
      <c r="A91" s="16" t="s">
        <v>813</v>
      </c>
      <c r="B91" s="17" t="s">
        <v>814</v>
      </c>
      <c r="C91" s="17" t="s">
        <v>814</v>
      </c>
      <c r="D91" s="18">
        <f t="shared" si="17"/>
        <v>89</v>
      </c>
      <c r="E91" s="18">
        <v>1</v>
      </c>
      <c r="F91" s="18" t="s">
        <v>59</v>
      </c>
      <c r="G91" s="18" t="s">
        <v>59</v>
      </c>
      <c r="H91" s="53">
        <f>12457</f>
        <v>12457</v>
      </c>
      <c r="I91" s="53">
        <v>527</v>
      </c>
      <c r="J91" s="53">
        <v>24387</v>
      </c>
      <c r="K91" s="7" t="s">
        <v>807</v>
      </c>
      <c r="L91" s="11" t="s">
        <v>820</v>
      </c>
      <c r="M91" s="85" t="s">
        <v>821</v>
      </c>
    </row>
    <row r="92" spans="1:15" x14ac:dyDescent="0.2">
      <c r="A92" s="16" t="s">
        <v>816</v>
      </c>
      <c r="B92" s="17" t="s">
        <v>818</v>
      </c>
      <c r="C92" s="17" t="s">
        <v>818</v>
      </c>
      <c r="D92" s="18">
        <f t="shared" si="17"/>
        <v>90</v>
      </c>
      <c r="E92" s="18">
        <v>1</v>
      </c>
      <c r="F92" s="18" t="s">
        <v>59</v>
      </c>
      <c r="G92" s="18" t="s">
        <v>59</v>
      </c>
      <c r="H92" s="53">
        <v>736</v>
      </c>
      <c r="I92" s="53" t="s">
        <v>59</v>
      </c>
      <c r="J92" s="53" t="s">
        <v>59</v>
      </c>
      <c r="K92" s="5" t="s">
        <v>59</v>
      </c>
      <c r="L92" s="11" t="s">
        <v>820</v>
      </c>
      <c r="M92" s="85" t="s">
        <v>821</v>
      </c>
    </row>
    <row r="93" spans="1:15" ht="17" customHeight="1" x14ac:dyDescent="0.2">
      <c r="A93" s="16" t="s">
        <v>817</v>
      </c>
      <c r="B93" s="17" t="s">
        <v>819</v>
      </c>
      <c r="C93" s="17" t="s">
        <v>819</v>
      </c>
      <c r="D93" s="18">
        <f t="shared" si="17"/>
        <v>91</v>
      </c>
      <c r="E93" s="18">
        <v>1</v>
      </c>
      <c r="F93" s="18" t="s">
        <v>59</v>
      </c>
      <c r="G93" s="18" t="s">
        <v>59</v>
      </c>
      <c r="H93" s="53">
        <v>714</v>
      </c>
      <c r="I93" s="53" t="s">
        <v>59</v>
      </c>
      <c r="J93" s="53" t="s">
        <v>59</v>
      </c>
      <c r="K93" s="5" t="s">
        <v>59</v>
      </c>
      <c r="L93" s="11" t="s">
        <v>820</v>
      </c>
      <c r="M93" s="85" t="s">
        <v>821</v>
      </c>
    </row>
    <row r="94" spans="1:15" x14ac:dyDescent="0.2">
      <c r="A94" s="16" t="s">
        <v>805</v>
      </c>
      <c r="B94" s="17" t="s">
        <v>809</v>
      </c>
      <c r="C94" s="17" t="s">
        <v>809</v>
      </c>
      <c r="D94" s="18">
        <f t="shared" si="17"/>
        <v>92</v>
      </c>
      <c r="E94" s="18">
        <v>1</v>
      </c>
      <c r="F94" s="18" t="s">
        <v>59</v>
      </c>
      <c r="G94" s="18" t="s">
        <v>59</v>
      </c>
      <c r="H94" s="53">
        <v>2</v>
      </c>
      <c r="I94" s="53">
        <v>1.2</v>
      </c>
      <c r="J94" s="53">
        <v>3</v>
      </c>
      <c r="K94" s="5" t="s">
        <v>807</v>
      </c>
      <c r="L94" s="11" t="s">
        <v>808</v>
      </c>
      <c r="M94" s="85" t="s">
        <v>806</v>
      </c>
      <c r="N94" s="86" t="s">
        <v>834</v>
      </c>
    </row>
    <row r="95" spans="1:15" x14ac:dyDescent="0.2">
      <c r="A95" s="16" t="s">
        <v>832</v>
      </c>
      <c r="B95" s="17" t="s">
        <v>830</v>
      </c>
      <c r="C95" s="17" t="s">
        <v>830</v>
      </c>
      <c r="D95" s="18">
        <f t="shared" si="17"/>
        <v>93</v>
      </c>
      <c r="E95" s="18">
        <v>1</v>
      </c>
      <c r="F95" s="18" t="s">
        <v>59</v>
      </c>
      <c r="G95" s="18" t="s">
        <v>59</v>
      </c>
      <c r="H95" s="53">
        <v>0.4637</v>
      </c>
      <c r="I95" s="53">
        <v>0.25</v>
      </c>
      <c r="J95" s="53">
        <v>0.6</v>
      </c>
      <c r="K95" s="5" t="s">
        <v>807</v>
      </c>
      <c r="L95" s="11"/>
      <c r="M95" s="85" t="s">
        <v>825</v>
      </c>
      <c r="N95" s="86" t="s">
        <v>831</v>
      </c>
      <c r="O95" s="86" t="s">
        <v>826</v>
      </c>
    </row>
    <row r="96" spans="1:15" x14ac:dyDescent="0.2">
      <c r="A96" s="16" t="s">
        <v>829</v>
      </c>
      <c r="B96" s="17" t="s">
        <v>833</v>
      </c>
      <c r="C96" s="17" t="s">
        <v>833</v>
      </c>
      <c r="D96" s="18">
        <f t="shared" si="17"/>
        <v>94</v>
      </c>
      <c r="E96" s="18">
        <v>1</v>
      </c>
      <c r="F96" s="18" t="s">
        <v>59</v>
      </c>
      <c r="G96" s="18" t="s">
        <v>59</v>
      </c>
      <c r="H96" s="53">
        <v>0.47099999999999997</v>
      </c>
      <c r="I96" s="53">
        <v>0.41</v>
      </c>
      <c r="J96" s="53">
        <v>0.53500000000000003</v>
      </c>
      <c r="K96" s="5" t="s">
        <v>807</v>
      </c>
      <c r="L96" s="11" t="s">
        <v>822</v>
      </c>
      <c r="M96" s="85" t="s">
        <v>880</v>
      </c>
    </row>
    <row r="97" spans="1:13" ht="15" customHeight="1" x14ac:dyDescent="0.2">
      <c r="A97" s="16" t="s">
        <v>846</v>
      </c>
      <c r="B97" s="17" t="s">
        <v>847</v>
      </c>
      <c r="C97" s="17" t="s">
        <v>847</v>
      </c>
      <c r="D97" s="18">
        <f t="shared" si="17"/>
        <v>95</v>
      </c>
      <c r="E97" s="18">
        <v>1</v>
      </c>
      <c r="F97" s="18" t="s">
        <v>59</v>
      </c>
      <c r="G97" s="18" t="s">
        <v>59</v>
      </c>
      <c r="H97" s="53">
        <v>16</v>
      </c>
      <c r="I97" s="53" t="s">
        <v>59</v>
      </c>
      <c r="J97" s="53" t="s">
        <v>59</v>
      </c>
      <c r="K97" s="5" t="s">
        <v>59</v>
      </c>
      <c r="L97" s="84" t="s">
        <v>884</v>
      </c>
      <c r="M97" s="87" t="s">
        <v>883</v>
      </c>
    </row>
    <row r="98" spans="1:13" x14ac:dyDescent="0.2">
      <c r="A98" s="16" t="s">
        <v>848</v>
      </c>
      <c r="B98" s="17" t="s">
        <v>849</v>
      </c>
      <c r="C98" s="17" t="s">
        <v>849</v>
      </c>
      <c r="D98" s="18">
        <f t="shared" si="17"/>
        <v>96</v>
      </c>
      <c r="E98" s="18">
        <v>1</v>
      </c>
      <c r="F98" s="18" t="s">
        <v>59</v>
      </c>
      <c r="G98" s="18" t="s">
        <v>59</v>
      </c>
      <c r="H98" s="53">
        <v>55</v>
      </c>
      <c r="I98" s="53">
        <v>55</v>
      </c>
      <c r="J98" s="53">
        <v>63</v>
      </c>
      <c r="K98" s="5" t="s">
        <v>807</v>
      </c>
      <c r="L98" s="11"/>
      <c r="M98" s="85"/>
    </row>
    <row r="99" spans="1:13" ht="15" customHeight="1" x14ac:dyDescent="0.2">
      <c r="A99" s="16" t="s">
        <v>859</v>
      </c>
      <c r="B99" s="17" t="s">
        <v>858</v>
      </c>
      <c r="C99" s="17" t="s">
        <v>858</v>
      </c>
      <c r="D99" s="18">
        <f t="shared" si="17"/>
        <v>97</v>
      </c>
      <c r="E99" s="18">
        <v>1</v>
      </c>
      <c r="F99" s="18" t="s">
        <v>59</v>
      </c>
      <c r="G99" s="18" t="s">
        <v>59</v>
      </c>
      <c r="H99" s="53">
        <v>0.3</v>
      </c>
      <c r="I99" s="53">
        <v>0.25</v>
      </c>
      <c r="J99" s="53">
        <v>0.5</v>
      </c>
      <c r="K99" s="7" t="s">
        <v>807</v>
      </c>
      <c r="L99" s="60" t="s">
        <v>882</v>
      </c>
      <c r="M99" s="85" t="s">
        <v>881</v>
      </c>
    </row>
    <row r="100" spans="1:13" ht="17" customHeight="1" x14ac:dyDescent="0.2">
      <c r="A100" s="16" t="s">
        <v>850</v>
      </c>
      <c r="B100" s="17" t="s">
        <v>851</v>
      </c>
      <c r="C100" s="17" t="s">
        <v>851</v>
      </c>
      <c r="D100" s="18">
        <f t="shared" si="17"/>
        <v>98</v>
      </c>
      <c r="E100" s="18">
        <v>1</v>
      </c>
      <c r="F100" s="18" t="s">
        <v>59</v>
      </c>
      <c r="G100" s="18" t="s">
        <v>59</v>
      </c>
      <c r="H100" s="53">
        <v>0.3</v>
      </c>
      <c r="I100" s="53">
        <v>0.25</v>
      </c>
      <c r="J100" s="53">
        <v>0.5</v>
      </c>
      <c r="K100" s="5" t="s">
        <v>807</v>
      </c>
      <c r="L100" s="60" t="s">
        <v>882</v>
      </c>
      <c r="M100" s="85" t="s">
        <v>881</v>
      </c>
    </row>
    <row r="101" spans="1:13" x14ac:dyDescent="0.2">
      <c r="A101" s="30"/>
      <c r="B101" s="31" t="s">
        <v>793</v>
      </c>
      <c r="C101" s="31" t="s">
        <v>793</v>
      </c>
      <c r="D101" s="32">
        <f t="shared" si="17"/>
        <v>99</v>
      </c>
      <c r="E101" s="33">
        <v>0</v>
      </c>
      <c r="F101" s="33" t="s">
        <v>59</v>
      </c>
      <c r="G101" s="33" t="s">
        <v>59</v>
      </c>
      <c r="H101" s="52" t="s">
        <v>59</v>
      </c>
      <c r="I101" s="52" t="s">
        <v>59</v>
      </c>
      <c r="J101" s="52" t="s">
        <v>59</v>
      </c>
      <c r="K101" s="21" t="s">
        <v>59</v>
      </c>
      <c r="L101" s="29"/>
      <c r="M101" s="29"/>
    </row>
    <row r="102" spans="1:13" x14ac:dyDescent="0.2">
      <c r="A102" s="16" t="s">
        <v>32</v>
      </c>
      <c r="B102" s="17" t="s">
        <v>138</v>
      </c>
      <c r="C102" s="17" t="s">
        <v>138</v>
      </c>
      <c r="D102" s="18">
        <f t="shared" si="17"/>
        <v>100</v>
      </c>
      <c r="E102" s="18">
        <v>1</v>
      </c>
      <c r="F102" s="18" t="s">
        <v>59</v>
      </c>
      <c r="G102" s="18" t="s">
        <v>59</v>
      </c>
      <c r="H102" s="53">
        <v>0.13341151900000001</v>
      </c>
      <c r="I102" s="53">
        <v>8.8459515000000002E-2</v>
      </c>
      <c r="J102" s="53">
        <v>0.18950166500000001</v>
      </c>
      <c r="K102" s="7" t="s">
        <v>4030</v>
      </c>
      <c r="L102" s="56" t="s">
        <v>131</v>
      </c>
      <c r="M102" s="16" t="s">
        <v>132</v>
      </c>
    </row>
    <row r="103" spans="1:13" x14ac:dyDescent="0.2">
      <c r="A103" s="16" t="s">
        <v>33</v>
      </c>
      <c r="B103" s="17" t="s">
        <v>139</v>
      </c>
      <c r="C103" s="17" t="s">
        <v>139</v>
      </c>
      <c r="D103" s="18">
        <f t="shared" si="17"/>
        <v>101</v>
      </c>
      <c r="E103" s="18">
        <v>1</v>
      </c>
      <c r="F103" s="18" t="s">
        <v>59</v>
      </c>
      <c r="G103" s="18" t="s">
        <v>59</v>
      </c>
      <c r="H103" s="53">
        <f>(0.074+0.043)/2</f>
        <v>5.8499999999999996E-2</v>
      </c>
      <c r="I103" s="53">
        <f>(0.049+0.026)/2</f>
        <v>3.7499999999999999E-2</v>
      </c>
      <c r="J103" s="53">
        <f>(0.107+0.064)/2</f>
        <v>8.5499999999999993E-2</v>
      </c>
      <c r="K103" s="7" t="s">
        <v>4030</v>
      </c>
      <c r="L103" s="57" t="s">
        <v>133</v>
      </c>
      <c r="M103" s="58" t="s">
        <v>134</v>
      </c>
    </row>
    <row r="104" spans="1:13" x14ac:dyDescent="0.2">
      <c r="A104" s="24" t="s">
        <v>35</v>
      </c>
      <c r="B104" s="17" t="s">
        <v>140</v>
      </c>
      <c r="C104" s="17" t="s">
        <v>140</v>
      </c>
      <c r="D104" s="18">
        <f t="shared" si="17"/>
        <v>102</v>
      </c>
      <c r="E104" s="18">
        <v>1</v>
      </c>
      <c r="F104" s="18" t="s">
        <v>59</v>
      </c>
      <c r="G104" s="18" t="s">
        <v>59</v>
      </c>
      <c r="H104" s="53">
        <v>0.13341151900000001</v>
      </c>
      <c r="I104" s="53">
        <v>8.8459515000000002E-2</v>
      </c>
      <c r="J104" s="53">
        <v>0.18950166500000001</v>
      </c>
      <c r="K104" s="7" t="s">
        <v>4030</v>
      </c>
      <c r="L104" s="57" t="s">
        <v>135</v>
      </c>
      <c r="M104" s="59" t="s">
        <v>132</v>
      </c>
    </row>
    <row r="105" spans="1:13" x14ac:dyDescent="0.2">
      <c r="A105" s="24" t="s">
        <v>34</v>
      </c>
      <c r="B105" s="17" t="s">
        <v>141</v>
      </c>
      <c r="C105" s="17" t="s">
        <v>141</v>
      </c>
      <c r="D105" s="18">
        <f t="shared" si="17"/>
        <v>103</v>
      </c>
      <c r="E105" s="18">
        <v>1</v>
      </c>
      <c r="F105" s="18" t="s">
        <v>59</v>
      </c>
      <c r="G105" s="18" t="s">
        <v>59</v>
      </c>
      <c r="H105" s="53">
        <v>5.0594946000000002E-2</v>
      </c>
      <c r="I105" s="53">
        <v>3.2378222999999998E-2</v>
      </c>
      <c r="J105" s="53">
        <v>7.4050450000000004E-2</v>
      </c>
      <c r="K105" s="7" t="s">
        <v>4030</v>
      </c>
      <c r="L105" s="57" t="s">
        <v>136</v>
      </c>
      <c r="M105" s="58" t="s">
        <v>132</v>
      </c>
    </row>
    <row r="106" spans="1:13" x14ac:dyDescent="0.2">
      <c r="A106" s="24" t="s">
        <v>36</v>
      </c>
      <c r="B106" s="17" t="s">
        <v>142</v>
      </c>
      <c r="C106" s="17" t="s">
        <v>142</v>
      </c>
      <c r="D106" s="18">
        <f t="shared" si="17"/>
        <v>104</v>
      </c>
      <c r="E106" s="18">
        <v>1</v>
      </c>
      <c r="F106" s="18" t="s">
        <v>59</v>
      </c>
      <c r="G106" s="18" t="s">
        <v>59</v>
      </c>
      <c r="H106" s="53">
        <v>0.13341151900000001</v>
      </c>
      <c r="I106" s="53">
        <v>8.8459515000000002E-2</v>
      </c>
      <c r="J106" s="53">
        <v>0.18950166500000001</v>
      </c>
      <c r="K106" s="7" t="s">
        <v>4030</v>
      </c>
      <c r="L106" s="57" t="s">
        <v>769</v>
      </c>
      <c r="M106" s="58" t="s">
        <v>132</v>
      </c>
    </row>
    <row r="107" spans="1:13" x14ac:dyDescent="0.2">
      <c r="A107" s="24" t="s">
        <v>37</v>
      </c>
      <c r="B107" s="17" t="s">
        <v>143</v>
      </c>
      <c r="C107" s="17" t="s">
        <v>143</v>
      </c>
      <c r="D107" s="18">
        <f t="shared" si="17"/>
        <v>105</v>
      </c>
      <c r="E107" s="18">
        <v>1</v>
      </c>
      <c r="F107" s="18" t="s">
        <v>59</v>
      </c>
      <c r="G107" s="18" t="s">
        <v>59</v>
      </c>
      <c r="H107" s="53">
        <v>1.33199735E-2</v>
      </c>
      <c r="I107" s="53">
        <v>6.8780430000000004E-3</v>
      </c>
      <c r="J107" s="53">
        <v>2.3644419999999999E-2</v>
      </c>
      <c r="K107" s="7" t="s">
        <v>4030</v>
      </c>
      <c r="L107" s="56" t="s">
        <v>137</v>
      </c>
      <c r="M107" s="57" t="s">
        <v>132</v>
      </c>
    </row>
    <row r="108" spans="1:13" x14ac:dyDescent="0.2">
      <c r="A108" s="24" t="s">
        <v>824</v>
      </c>
      <c r="B108" s="17" t="s">
        <v>1011</v>
      </c>
      <c r="C108" s="17" t="s">
        <v>1011</v>
      </c>
      <c r="D108" s="18">
        <f t="shared" si="17"/>
        <v>106</v>
      </c>
      <c r="E108" s="18">
        <v>1</v>
      </c>
      <c r="F108" s="18" t="s">
        <v>59</v>
      </c>
      <c r="G108" s="18" t="s">
        <v>59</v>
      </c>
      <c r="H108" s="53">
        <v>2.3E-2</v>
      </c>
      <c r="I108" s="53" t="s">
        <v>59</v>
      </c>
      <c r="J108" s="53" t="s">
        <v>59</v>
      </c>
      <c r="K108" s="8" t="s">
        <v>59</v>
      </c>
      <c r="L108" s="56" t="s">
        <v>3992</v>
      </c>
      <c r="M108" s="88" t="s">
        <v>823</v>
      </c>
    </row>
    <row r="109" spans="1:13" x14ac:dyDescent="0.2">
      <c r="A109" s="24" t="s">
        <v>3994</v>
      </c>
      <c r="B109" s="17" t="s">
        <v>3993</v>
      </c>
      <c r="C109" s="17" t="s">
        <v>3993</v>
      </c>
      <c r="D109" s="18">
        <f t="shared" si="17"/>
        <v>107</v>
      </c>
      <c r="E109" s="18">
        <v>1</v>
      </c>
      <c r="F109" s="18" t="s">
        <v>59</v>
      </c>
      <c r="G109" s="18" t="s">
        <v>59</v>
      </c>
      <c r="H109" s="53">
        <v>2.7E-2</v>
      </c>
      <c r="I109" s="53" t="s">
        <v>59</v>
      </c>
      <c r="J109" s="53" t="s">
        <v>59</v>
      </c>
      <c r="K109" s="8" t="s">
        <v>59</v>
      </c>
      <c r="L109" s="56" t="s">
        <v>3992</v>
      </c>
      <c r="M109" s="88" t="s">
        <v>823</v>
      </c>
    </row>
    <row r="110" spans="1:13" ht="16" customHeight="1" x14ac:dyDescent="0.2">
      <c r="A110" s="24" t="s">
        <v>767</v>
      </c>
      <c r="B110" s="17" t="s">
        <v>775</v>
      </c>
      <c r="C110" s="17" t="s">
        <v>775</v>
      </c>
      <c r="D110" s="18">
        <f t="shared" si="17"/>
        <v>108</v>
      </c>
      <c r="E110" s="18">
        <v>1</v>
      </c>
      <c r="F110" s="18" t="s">
        <v>59</v>
      </c>
      <c r="G110" s="18" t="s">
        <v>59</v>
      </c>
      <c r="H110" s="53">
        <v>0.05</v>
      </c>
      <c r="I110" s="53">
        <v>0</v>
      </c>
      <c r="J110" s="53">
        <v>7.0000000000000007E-2</v>
      </c>
      <c r="K110" s="7" t="s">
        <v>807</v>
      </c>
      <c r="L110" s="56" t="s">
        <v>776</v>
      </c>
      <c r="M110" s="57"/>
    </row>
    <row r="111" spans="1:13" x14ac:dyDescent="0.2">
      <c r="H111" s="46"/>
    </row>
    <row r="112" spans="1:13" x14ac:dyDescent="0.2">
      <c r="H112" s="48"/>
    </row>
    <row r="113" spans="8:8" x14ac:dyDescent="0.2">
      <c r="H113" s="48"/>
    </row>
    <row r="114" spans="8:8" x14ac:dyDescent="0.2">
      <c r="H114" s="47"/>
    </row>
    <row r="115" spans="8:8" x14ac:dyDescent="0.2">
      <c r="H115" s="47"/>
    </row>
    <row r="116" spans="8:8" x14ac:dyDescent="0.2">
      <c r="H116" s="47"/>
    </row>
  </sheetData>
  <hyperlinks>
    <hyperlink ref="M103" r:id="rId1" xr:uid="{D2E88034-1C66-D442-860C-81D8EBE4CF51}"/>
    <hyperlink ref="M104" r:id="rId2" xr:uid="{B94A04F1-584D-2245-9F86-AC9497DDDD7B}"/>
    <hyperlink ref="M105" r:id="rId3" xr:uid="{D7C5A2EE-650B-644C-98E1-ED73D4BD2192}"/>
    <hyperlink ref="M106" r:id="rId4" xr:uid="{292506DB-66E6-9946-93F9-F3A622FB0557}"/>
    <hyperlink ref="L71" r:id="rId5" location=":~:text=Treatment%20goals%20in%20acute%20otitis,resolution%20and%20reduction%20of%20recurrence.&amp;text=Most%20children%20with%20acute%20otitis%20media%20(70%20to%2090%20percent,prescribed%20initially%20for%20all%20children." display="https://www.aafp.org/pubs/afp/issues/2007/1201/p1650.html#:~:text=Treatment%20goals%20in%20acute%20otitis,resolution%20and%20reduction%20of%20recurrence.&amp;text=Most%20children%20with%20acute%20otitis%20media%20(70%20to%2090%20percent,prescribed%20initially%20for%20all%20children." xr:uid="{BC42AD16-5641-4A40-BB31-5FE5F68736CF}"/>
    <hyperlink ref="L72" r:id="rId6" location=":~:text=Treatment%20goals%20in%20acute%20otitis,resolution%20and%20reduction%20of%20recurrence.&amp;text=Most%20children%20with%20acute%20otitis%20media%20(70%20to%2090%20percent,prescribed%20initially%20for%20all%20children." display="https://www.aafp.org/pubs/afp/issues/2007/1201/p1650.html#:~:text=Treatment%20goals%20in%20acute%20otitis,resolution%20and%20reduction%20of%20recurrence.&amp;text=Most%20children%20with%20acute%20otitis%20media%20(70%20to%2090%20percent,prescribed%20initially%20for%20all%20children." xr:uid="{4A3AC1D9-B29E-E94B-A4A0-F6478A70E606}"/>
    <hyperlink ref="L42" r:id="rId7" display="https://documents1.worldbank.org/curated/en/505471468333856058/pdf/480610BR0R200910disclosed0417120091.pdf" xr:uid="{A27FEEEE-B012-144B-B59D-26EC975BD56C}"/>
    <hyperlink ref="L54" r:id="rId8" display="https://documents1.worldbank.org/curated/en/505471468333856058/pdf/480610BR0R200910disclosed0417120091.pdf" xr:uid="{CDAD4328-0050-694F-AA31-16171175FEE2}"/>
    <hyperlink ref="M94" r:id="rId9" xr:uid="{F5C66D25-D162-BB47-8DB1-9B80233D0414}"/>
    <hyperlink ref="M89" r:id="rId10" xr:uid="{230F7005-1F43-7344-8F6A-E59C4E95040A}"/>
    <hyperlink ref="M90:M93" r:id="rId11" display="https://pophealthmetrics.biomedcentral.com/articles/10.1186/s12963-021-00275-y" xr:uid="{6D034387-4197-C240-AFFD-B82AE9E7DAB9}"/>
    <hyperlink ref="M108" r:id="rId12" xr:uid="{881DB76C-EFF4-6A4A-A116-CC7AD822F05B}"/>
    <hyperlink ref="N95" r:id="rId13" xr:uid="{A1CA09A5-CEDB-EB43-A52A-470FF148C89C}"/>
    <hyperlink ref="M95" r:id="rId14" xr:uid="{4C4F37BB-4DE0-4541-B047-E0436E679E41}"/>
    <hyperlink ref="O95" r:id="rId15" xr:uid="{73C25827-3B4B-FC44-8B96-ECFB97AD7B2D}"/>
    <hyperlink ref="M96" r:id="rId16" display="https://genderdata.worldbank.org/en/indicator/sl-tlf-acti-zs?view=trend&amp;geos=BFA" xr:uid="{1186FA16-C3B3-3544-AC26-F033B677B052}"/>
    <hyperlink ref="N94" r:id="rId17" xr:uid="{324D2890-CB3B-1843-BD9E-FD8D663128AF}"/>
    <hyperlink ref="M36" r:id="rId18" xr:uid="{DF6158D6-F0E6-1C4C-B05D-EEC1D5FD4CE8}"/>
    <hyperlink ref="N78" r:id="rId19" location=":~:text=to%20prevent%20it.-,Researchers%20at%20the%20Medical%20Research%20Center%20(MRC)%20in%20The%20Gambia,According%20to%20Dr." xr:uid="{5FA33E2E-3076-1F42-AF55-DC5E270A7431}"/>
    <hyperlink ref="M99" r:id="rId20" xr:uid="{666D4D26-EA47-C74F-82A8-E62907EB253D}"/>
    <hyperlink ref="L97" r:id="rId21" xr:uid="{C9CA411D-31DE-2D41-9E4E-3F61B3280A5F}"/>
    <hyperlink ref="M100" r:id="rId22" xr:uid="{BC2B6371-178F-9649-8B75-887C26F2A89E}"/>
    <hyperlink ref="M109" r:id="rId23" xr:uid="{978FD6AA-6477-EF4A-B923-504F250DBCA3}"/>
    <hyperlink ref="L5" r:id="rId24" display="https://www.sciencedirect.com/science/article/pii/S0929693X09000426" xr:uid="{608F775A-79F9-4441-985A-0BF62165F8CD}"/>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A0D38-3B56-F94D-B74D-2812BD51EB5B}">
  <sheetPr codeName="Sheet4"/>
  <dimension ref="A1:BR270"/>
  <sheetViews>
    <sheetView workbookViewId="0">
      <selection activeCell="G24" sqref="G24"/>
    </sheetView>
  </sheetViews>
  <sheetFormatPr baseColWidth="10" defaultRowHeight="16" x14ac:dyDescent="0.2"/>
  <cols>
    <col min="1" max="1" width="60.1640625" bestFit="1" customWidth="1"/>
    <col min="2" max="2" width="25.6640625" bestFit="1" customWidth="1"/>
    <col min="3" max="3" width="71" bestFit="1" customWidth="1"/>
    <col min="4" max="4" width="15.6640625" bestFit="1" customWidth="1"/>
    <col min="5" max="6" width="11.5" bestFit="1" customWidth="1"/>
    <col min="7" max="14" width="5.5" bestFit="1" customWidth="1"/>
    <col min="15" max="16" width="11.5" bestFit="1" customWidth="1"/>
    <col min="17" max="20" width="5.5" bestFit="1" customWidth="1"/>
    <col min="21" max="69" width="11.5" bestFit="1" customWidth="1"/>
    <col min="70" max="70" width="6.5" bestFit="1" customWidth="1"/>
    <col min="71" max="256" width="8.83203125" customWidth="1"/>
    <col min="257" max="257" width="60.1640625" bestFit="1" customWidth="1"/>
    <col min="258" max="258" width="25.6640625" bestFit="1" customWidth="1"/>
    <col min="259" max="259" width="71" bestFit="1" customWidth="1"/>
    <col min="260" max="260" width="15.6640625" bestFit="1" customWidth="1"/>
    <col min="261" max="262" width="11.5" bestFit="1" customWidth="1"/>
    <col min="263" max="270" width="5.5" bestFit="1" customWidth="1"/>
    <col min="271" max="272" width="11.5" bestFit="1" customWidth="1"/>
    <col min="273" max="276" width="5.5" bestFit="1" customWidth="1"/>
    <col min="277" max="325" width="11.5" bestFit="1" customWidth="1"/>
    <col min="326" max="326" width="6.5" bestFit="1" customWidth="1"/>
    <col min="327" max="512" width="8.83203125" customWidth="1"/>
    <col min="513" max="513" width="60.1640625" bestFit="1" customWidth="1"/>
    <col min="514" max="514" width="25.6640625" bestFit="1" customWidth="1"/>
    <col min="515" max="515" width="71" bestFit="1" customWidth="1"/>
    <col min="516" max="516" width="15.6640625" bestFit="1" customWidth="1"/>
    <col min="517" max="518" width="11.5" bestFit="1" customWidth="1"/>
    <col min="519" max="526" width="5.5" bestFit="1" customWidth="1"/>
    <col min="527" max="528" width="11.5" bestFit="1" customWidth="1"/>
    <col min="529" max="532" width="5.5" bestFit="1" customWidth="1"/>
    <col min="533" max="581" width="11.5" bestFit="1" customWidth="1"/>
    <col min="582" max="582" width="6.5" bestFit="1" customWidth="1"/>
    <col min="583" max="768" width="8.83203125" customWidth="1"/>
    <col min="769" max="769" width="60.1640625" bestFit="1" customWidth="1"/>
    <col min="770" max="770" width="25.6640625" bestFit="1" customWidth="1"/>
    <col min="771" max="771" width="71" bestFit="1" customWidth="1"/>
    <col min="772" max="772" width="15.6640625" bestFit="1" customWidth="1"/>
    <col min="773" max="774" width="11.5" bestFit="1" customWidth="1"/>
    <col min="775" max="782" width="5.5" bestFit="1" customWidth="1"/>
    <col min="783" max="784" width="11.5" bestFit="1" customWidth="1"/>
    <col min="785" max="788" width="5.5" bestFit="1" customWidth="1"/>
    <col min="789" max="837" width="11.5" bestFit="1" customWidth="1"/>
    <col min="838" max="838" width="6.5" bestFit="1" customWidth="1"/>
    <col min="839" max="1024" width="8.83203125" customWidth="1"/>
    <col min="1025" max="1025" width="60.1640625" bestFit="1" customWidth="1"/>
    <col min="1026" max="1026" width="25.6640625" bestFit="1" customWidth="1"/>
    <col min="1027" max="1027" width="71" bestFit="1" customWidth="1"/>
    <col min="1028" max="1028" width="15.6640625" bestFit="1" customWidth="1"/>
    <col min="1029" max="1030" width="11.5" bestFit="1" customWidth="1"/>
    <col min="1031" max="1038" width="5.5" bestFit="1" customWidth="1"/>
    <col min="1039" max="1040" width="11.5" bestFit="1" customWidth="1"/>
    <col min="1041" max="1044" width="5.5" bestFit="1" customWidth="1"/>
    <col min="1045" max="1093" width="11.5" bestFit="1" customWidth="1"/>
    <col min="1094" max="1094" width="6.5" bestFit="1" customWidth="1"/>
    <col min="1095" max="1280" width="8.83203125" customWidth="1"/>
    <col min="1281" max="1281" width="60.1640625" bestFit="1" customWidth="1"/>
    <col min="1282" max="1282" width="25.6640625" bestFit="1" customWidth="1"/>
    <col min="1283" max="1283" width="71" bestFit="1" customWidth="1"/>
    <col min="1284" max="1284" width="15.6640625" bestFit="1" customWidth="1"/>
    <col min="1285" max="1286" width="11.5" bestFit="1" customWidth="1"/>
    <col min="1287" max="1294" width="5.5" bestFit="1" customWidth="1"/>
    <col min="1295" max="1296" width="11.5" bestFit="1" customWidth="1"/>
    <col min="1297" max="1300" width="5.5" bestFit="1" customWidth="1"/>
    <col min="1301" max="1349" width="11.5" bestFit="1" customWidth="1"/>
    <col min="1350" max="1350" width="6.5" bestFit="1" customWidth="1"/>
    <col min="1351" max="1536" width="8.83203125" customWidth="1"/>
    <col min="1537" max="1537" width="60.1640625" bestFit="1" customWidth="1"/>
    <col min="1538" max="1538" width="25.6640625" bestFit="1" customWidth="1"/>
    <col min="1539" max="1539" width="71" bestFit="1" customWidth="1"/>
    <col min="1540" max="1540" width="15.6640625" bestFit="1" customWidth="1"/>
    <col min="1541" max="1542" width="11.5" bestFit="1" customWidth="1"/>
    <col min="1543" max="1550" width="5.5" bestFit="1" customWidth="1"/>
    <col min="1551" max="1552" width="11.5" bestFit="1" customWidth="1"/>
    <col min="1553" max="1556" width="5.5" bestFit="1" customWidth="1"/>
    <col min="1557" max="1605" width="11.5" bestFit="1" customWidth="1"/>
    <col min="1606" max="1606" width="6.5" bestFit="1" customWidth="1"/>
    <col min="1607" max="1792" width="8.83203125" customWidth="1"/>
    <col min="1793" max="1793" width="60.1640625" bestFit="1" customWidth="1"/>
    <col min="1794" max="1794" width="25.6640625" bestFit="1" customWidth="1"/>
    <col min="1795" max="1795" width="71" bestFit="1" customWidth="1"/>
    <col min="1796" max="1796" width="15.6640625" bestFit="1" customWidth="1"/>
    <col min="1797" max="1798" width="11.5" bestFit="1" customWidth="1"/>
    <col min="1799" max="1806" width="5.5" bestFit="1" customWidth="1"/>
    <col min="1807" max="1808" width="11.5" bestFit="1" customWidth="1"/>
    <col min="1809" max="1812" width="5.5" bestFit="1" customWidth="1"/>
    <col min="1813" max="1861" width="11.5" bestFit="1" customWidth="1"/>
    <col min="1862" max="1862" width="6.5" bestFit="1" customWidth="1"/>
    <col min="1863" max="2048" width="8.83203125" customWidth="1"/>
    <col min="2049" max="2049" width="60.1640625" bestFit="1" customWidth="1"/>
    <col min="2050" max="2050" width="25.6640625" bestFit="1" customWidth="1"/>
    <col min="2051" max="2051" width="71" bestFit="1" customWidth="1"/>
    <col min="2052" max="2052" width="15.6640625" bestFit="1" customWidth="1"/>
    <col min="2053" max="2054" width="11.5" bestFit="1" customWidth="1"/>
    <col min="2055" max="2062" width="5.5" bestFit="1" customWidth="1"/>
    <col min="2063" max="2064" width="11.5" bestFit="1" customWidth="1"/>
    <col min="2065" max="2068" width="5.5" bestFit="1" customWidth="1"/>
    <col min="2069" max="2117" width="11.5" bestFit="1" customWidth="1"/>
    <col min="2118" max="2118" width="6.5" bestFit="1" customWidth="1"/>
    <col min="2119" max="2304" width="8.83203125" customWidth="1"/>
    <col min="2305" max="2305" width="60.1640625" bestFit="1" customWidth="1"/>
    <col min="2306" max="2306" width="25.6640625" bestFit="1" customWidth="1"/>
    <col min="2307" max="2307" width="71" bestFit="1" customWidth="1"/>
    <col min="2308" max="2308" width="15.6640625" bestFit="1" customWidth="1"/>
    <col min="2309" max="2310" width="11.5" bestFit="1" customWidth="1"/>
    <col min="2311" max="2318" width="5.5" bestFit="1" customWidth="1"/>
    <col min="2319" max="2320" width="11.5" bestFit="1" customWidth="1"/>
    <col min="2321" max="2324" width="5.5" bestFit="1" customWidth="1"/>
    <col min="2325" max="2373" width="11.5" bestFit="1" customWidth="1"/>
    <col min="2374" max="2374" width="6.5" bestFit="1" customWidth="1"/>
    <col min="2375" max="2560" width="8.83203125" customWidth="1"/>
    <col min="2561" max="2561" width="60.1640625" bestFit="1" customWidth="1"/>
    <col min="2562" max="2562" width="25.6640625" bestFit="1" customWidth="1"/>
    <col min="2563" max="2563" width="71" bestFit="1" customWidth="1"/>
    <col min="2564" max="2564" width="15.6640625" bestFit="1" customWidth="1"/>
    <col min="2565" max="2566" width="11.5" bestFit="1" customWidth="1"/>
    <col min="2567" max="2574" width="5.5" bestFit="1" customWidth="1"/>
    <col min="2575" max="2576" width="11.5" bestFit="1" customWidth="1"/>
    <col min="2577" max="2580" width="5.5" bestFit="1" customWidth="1"/>
    <col min="2581" max="2629" width="11.5" bestFit="1" customWidth="1"/>
    <col min="2630" max="2630" width="6.5" bestFit="1" customWidth="1"/>
    <col min="2631" max="2816" width="8.83203125" customWidth="1"/>
    <col min="2817" max="2817" width="60.1640625" bestFit="1" customWidth="1"/>
    <col min="2818" max="2818" width="25.6640625" bestFit="1" customWidth="1"/>
    <col min="2819" max="2819" width="71" bestFit="1" customWidth="1"/>
    <col min="2820" max="2820" width="15.6640625" bestFit="1" customWidth="1"/>
    <col min="2821" max="2822" width="11.5" bestFit="1" customWidth="1"/>
    <col min="2823" max="2830" width="5.5" bestFit="1" customWidth="1"/>
    <col min="2831" max="2832" width="11.5" bestFit="1" customWidth="1"/>
    <col min="2833" max="2836" width="5.5" bestFit="1" customWidth="1"/>
    <col min="2837" max="2885" width="11.5" bestFit="1" customWidth="1"/>
    <col min="2886" max="2886" width="6.5" bestFit="1" customWidth="1"/>
    <col min="2887" max="3072" width="8.83203125" customWidth="1"/>
    <col min="3073" max="3073" width="60.1640625" bestFit="1" customWidth="1"/>
    <col min="3074" max="3074" width="25.6640625" bestFit="1" customWidth="1"/>
    <col min="3075" max="3075" width="71" bestFit="1" customWidth="1"/>
    <col min="3076" max="3076" width="15.6640625" bestFit="1" customWidth="1"/>
    <col min="3077" max="3078" width="11.5" bestFit="1" customWidth="1"/>
    <col min="3079" max="3086" width="5.5" bestFit="1" customWidth="1"/>
    <col min="3087" max="3088" width="11.5" bestFit="1" customWidth="1"/>
    <col min="3089" max="3092" width="5.5" bestFit="1" customWidth="1"/>
    <col min="3093" max="3141" width="11.5" bestFit="1" customWidth="1"/>
    <col min="3142" max="3142" width="6.5" bestFit="1" customWidth="1"/>
    <col min="3143" max="3328" width="8.83203125" customWidth="1"/>
    <col min="3329" max="3329" width="60.1640625" bestFit="1" customWidth="1"/>
    <col min="3330" max="3330" width="25.6640625" bestFit="1" customWidth="1"/>
    <col min="3331" max="3331" width="71" bestFit="1" customWidth="1"/>
    <col min="3332" max="3332" width="15.6640625" bestFit="1" customWidth="1"/>
    <col min="3333" max="3334" width="11.5" bestFit="1" customWidth="1"/>
    <col min="3335" max="3342" width="5.5" bestFit="1" customWidth="1"/>
    <col min="3343" max="3344" width="11.5" bestFit="1" customWidth="1"/>
    <col min="3345" max="3348" width="5.5" bestFit="1" customWidth="1"/>
    <col min="3349" max="3397" width="11.5" bestFit="1" customWidth="1"/>
    <col min="3398" max="3398" width="6.5" bestFit="1" customWidth="1"/>
    <col min="3399" max="3584" width="8.83203125" customWidth="1"/>
    <col min="3585" max="3585" width="60.1640625" bestFit="1" customWidth="1"/>
    <col min="3586" max="3586" width="25.6640625" bestFit="1" customWidth="1"/>
    <col min="3587" max="3587" width="71" bestFit="1" customWidth="1"/>
    <col min="3588" max="3588" width="15.6640625" bestFit="1" customWidth="1"/>
    <col min="3589" max="3590" width="11.5" bestFit="1" customWidth="1"/>
    <col min="3591" max="3598" width="5.5" bestFit="1" customWidth="1"/>
    <col min="3599" max="3600" width="11.5" bestFit="1" customWidth="1"/>
    <col min="3601" max="3604" width="5.5" bestFit="1" customWidth="1"/>
    <col min="3605" max="3653" width="11.5" bestFit="1" customWidth="1"/>
    <col min="3654" max="3654" width="6.5" bestFit="1" customWidth="1"/>
    <col min="3655" max="3840" width="8.83203125" customWidth="1"/>
    <col min="3841" max="3841" width="60.1640625" bestFit="1" customWidth="1"/>
    <col min="3842" max="3842" width="25.6640625" bestFit="1" customWidth="1"/>
    <col min="3843" max="3843" width="71" bestFit="1" customWidth="1"/>
    <col min="3844" max="3844" width="15.6640625" bestFit="1" customWidth="1"/>
    <col min="3845" max="3846" width="11.5" bestFit="1" customWidth="1"/>
    <col min="3847" max="3854" width="5.5" bestFit="1" customWidth="1"/>
    <col min="3855" max="3856" width="11.5" bestFit="1" customWidth="1"/>
    <col min="3857" max="3860" width="5.5" bestFit="1" customWidth="1"/>
    <col min="3861" max="3909" width="11.5" bestFit="1" customWidth="1"/>
    <col min="3910" max="3910" width="6.5" bestFit="1" customWidth="1"/>
    <col min="3911" max="4096" width="8.83203125" customWidth="1"/>
    <col min="4097" max="4097" width="60.1640625" bestFit="1" customWidth="1"/>
    <col min="4098" max="4098" width="25.6640625" bestFit="1" customWidth="1"/>
    <col min="4099" max="4099" width="71" bestFit="1" customWidth="1"/>
    <col min="4100" max="4100" width="15.6640625" bestFit="1" customWidth="1"/>
    <col min="4101" max="4102" width="11.5" bestFit="1" customWidth="1"/>
    <col min="4103" max="4110" width="5.5" bestFit="1" customWidth="1"/>
    <col min="4111" max="4112" width="11.5" bestFit="1" customWidth="1"/>
    <col min="4113" max="4116" width="5.5" bestFit="1" customWidth="1"/>
    <col min="4117" max="4165" width="11.5" bestFit="1" customWidth="1"/>
    <col min="4166" max="4166" width="6.5" bestFit="1" customWidth="1"/>
    <col min="4167" max="4352" width="8.83203125" customWidth="1"/>
    <col min="4353" max="4353" width="60.1640625" bestFit="1" customWidth="1"/>
    <col min="4354" max="4354" width="25.6640625" bestFit="1" customWidth="1"/>
    <col min="4355" max="4355" width="71" bestFit="1" customWidth="1"/>
    <col min="4356" max="4356" width="15.6640625" bestFit="1" customWidth="1"/>
    <col min="4357" max="4358" width="11.5" bestFit="1" customWidth="1"/>
    <col min="4359" max="4366" width="5.5" bestFit="1" customWidth="1"/>
    <col min="4367" max="4368" width="11.5" bestFit="1" customWidth="1"/>
    <col min="4369" max="4372" width="5.5" bestFit="1" customWidth="1"/>
    <col min="4373" max="4421" width="11.5" bestFit="1" customWidth="1"/>
    <col min="4422" max="4422" width="6.5" bestFit="1" customWidth="1"/>
    <col min="4423" max="4608" width="8.83203125" customWidth="1"/>
    <col min="4609" max="4609" width="60.1640625" bestFit="1" customWidth="1"/>
    <col min="4610" max="4610" width="25.6640625" bestFit="1" customWidth="1"/>
    <col min="4611" max="4611" width="71" bestFit="1" customWidth="1"/>
    <col min="4612" max="4612" width="15.6640625" bestFit="1" customWidth="1"/>
    <col min="4613" max="4614" width="11.5" bestFit="1" customWidth="1"/>
    <col min="4615" max="4622" width="5.5" bestFit="1" customWidth="1"/>
    <col min="4623" max="4624" width="11.5" bestFit="1" customWidth="1"/>
    <col min="4625" max="4628" width="5.5" bestFit="1" customWidth="1"/>
    <col min="4629" max="4677" width="11.5" bestFit="1" customWidth="1"/>
    <col min="4678" max="4678" width="6.5" bestFit="1" customWidth="1"/>
    <col min="4679" max="4864" width="8.83203125" customWidth="1"/>
    <col min="4865" max="4865" width="60.1640625" bestFit="1" customWidth="1"/>
    <col min="4866" max="4866" width="25.6640625" bestFit="1" customWidth="1"/>
    <col min="4867" max="4867" width="71" bestFit="1" customWidth="1"/>
    <col min="4868" max="4868" width="15.6640625" bestFit="1" customWidth="1"/>
    <col min="4869" max="4870" width="11.5" bestFit="1" customWidth="1"/>
    <col min="4871" max="4878" width="5.5" bestFit="1" customWidth="1"/>
    <col min="4879" max="4880" width="11.5" bestFit="1" customWidth="1"/>
    <col min="4881" max="4884" width="5.5" bestFit="1" customWidth="1"/>
    <col min="4885" max="4933" width="11.5" bestFit="1" customWidth="1"/>
    <col min="4934" max="4934" width="6.5" bestFit="1" customWidth="1"/>
    <col min="4935" max="5120" width="8.83203125" customWidth="1"/>
    <col min="5121" max="5121" width="60.1640625" bestFit="1" customWidth="1"/>
    <col min="5122" max="5122" width="25.6640625" bestFit="1" customWidth="1"/>
    <col min="5123" max="5123" width="71" bestFit="1" customWidth="1"/>
    <col min="5124" max="5124" width="15.6640625" bestFit="1" customWidth="1"/>
    <col min="5125" max="5126" width="11.5" bestFit="1" customWidth="1"/>
    <col min="5127" max="5134" width="5.5" bestFit="1" customWidth="1"/>
    <col min="5135" max="5136" width="11.5" bestFit="1" customWidth="1"/>
    <col min="5137" max="5140" width="5.5" bestFit="1" customWidth="1"/>
    <col min="5141" max="5189" width="11.5" bestFit="1" customWidth="1"/>
    <col min="5190" max="5190" width="6.5" bestFit="1" customWidth="1"/>
    <col min="5191" max="5376" width="8.83203125" customWidth="1"/>
    <col min="5377" max="5377" width="60.1640625" bestFit="1" customWidth="1"/>
    <col min="5378" max="5378" width="25.6640625" bestFit="1" customWidth="1"/>
    <col min="5379" max="5379" width="71" bestFit="1" customWidth="1"/>
    <col min="5380" max="5380" width="15.6640625" bestFit="1" customWidth="1"/>
    <col min="5381" max="5382" width="11.5" bestFit="1" customWidth="1"/>
    <col min="5383" max="5390" width="5.5" bestFit="1" customWidth="1"/>
    <col min="5391" max="5392" width="11.5" bestFit="1" customWidth="1"/>
    <col min="5393" max="5396" width="5.5" bestFit="1" customWidth="1"/>
    <col min="5397" max="5445" width="11.5" bestFit="1" customWidth="1"/>
    <col min="5446" max="5446" width="6.5" bestFit="1" customWidth="1"/>
    <col min="5447" max="5632" width="8.83203125" customWidth="1"/>
    <col min="5633" max="5633" width="60.1640625" bestFit="1" customWidth="1"/>
    <col min="5634" max="5634" width="25.6640625" bestFit="1" customWidth="1"/>
    <col min="5635" max="5635" width="71" bestFit="1" customWidth="1"/>
    <col min="5636" max="5636" width="15.6640625" bestFit="1" customWidth="1"/>
    <col min="5637" max="5638" width="11.5" bestFit="1" customWidth="1"/>
    <col min="5639" max="5646" width="5.5" bestFit="1" customWidth="1"/>
    <col min="5647" max="5648" width="11.5" bestFit="1" customWidth="1"/>
    <col min="5649" max="5652" width="5.5" bestFit="1" customWidth="1"/>
    <col min="5653" max="5701" width="11.5" bestFit="1" customWidth="1"/>
    <col min="5702" max="5702" width="6.5" bestFit="1" customWidth="1"/>
    <col min="5703" max="5888" width="8.83203125" customWidth="1"/>
    <col min="5889" max="5889" width="60.1640625" bestFit="1" customWidth="1"/>
    <col min="5890" max="5890" width="25.6640625" bestFit="1" customWidth="1"/>
    <col min="5891" max="5891" width="71" bestFit="1" customWidth="1"/>
    <col min="5892" max="5892" width="15.6640625" bestFit="1" customWidth="1"/>
    <col min="5893" max="5894" width="11.5" bestFit="1" customWidth="1"/>
    <col min="5895" max="5902" width="5.5" bestFit="1" customWidth="1"/>
    <col min="5903" max="5904" width="11.5" bestFit="1" customWidth="1"/>
    <col min="5905" max="5908" width="5.5" bestFit="1" customWidth="1"/>
    <col min="5909" max="5957" width="11.5" bestFit="1" customWidth="1"/>
    <col min="5958" max="5958" width="6.5" bestFit="1" customWidth="1"/>
    <col min="5959" max="6144" width="8.83203125" customWidth="1"/>
    <col min="6145" max="6145" width="60.1640625" bestFit="1" customWidth="1"/>
    <col min="6146" max="6146" width="25.6640625" bestFit="1" customWidth="1"/>
    <col min="6147" max="6147" width="71" bestFit="1" customWidth="1"/>
    <col min="6148" max="6148" width="15.6640625" bestFit="1" customWidth="1"/>
    <col min="6149" max="6150" width="11.5" bestFit="1" customWidth="1"/>
    <col min="6151" max="6158" width="5.5" bestFit="1" customWidth="1"/>
    <col min="6159" max="6160" width="11.5" bestFit="1" customWidth="1"/>
    <col min="6161" max="6164" width="5.5" bestFit="1" customWidth="1"/>
    <col min="6165" max="6213" width="11.5" bestFit="1" customWidth="1"/>
    <col min="6214" max="6214" width="6.5" bestFit="1" customWidth="1"/>
    <col min="6215" max="6400" width="8.83203125" customWidth="1"/>
    <col min="6401" max="6401" width="60.1640625" bestFit="1" customWidth="1"/>
    <col min="6402" max="6402" width="25.6640625" bestFit="1" customWidth="1"/>
    <col min="6403" max="6403" width="71" bestFit="1" customWidth="1"/>
    <col min="6404" max="6404" width="15.6640625" bestFit="1" customWidth="1"/>
    <col min="6405" max="6406" width="11.5" bestFit="1" customWidth="1"/>
    <col min="6407" max="6414" width="5.5" bestFit="1" customWidth="1"/>
    <col min="6415" max="6416" width="11.5" bestFit="1" customWidth="1"/>
    <col min="6417" max="6420" width="5.5" bestFit="1" customWidth="1"/>
    <col min="6421" max="6469" width="11.5" bestFit="1" customWidth="1"/>
    <col min="6470" max="6470" width="6.5" bestFit="1" customWidth="1"/>
    <col min="6471" max="6656" width="8.83203125" customWidth="1"/>
    <col min="6657" max="6657" width="60.1640625" bestFit="1" customWidth="1"/>
    <col min="6658" max="6658" width="25.6640625" bestFit="1" customWidth="1"/>
    <col min="6659" max="6659" width="71" bestFit="1" customWidth="1"/>
    <col min="6660" max="6660" width="15.6640625" bestFit="1" customWidth="1"/>
    <col min="6661" max="6662" width="11.5" bestFit="1" customWidth="1"/>
    <col min="6663" max="6670" width="5.5" bestFit="1" customWidth="1"/>
    <col min="6671" max="6672" width="11.5" bestFit="1" customWidth="1"/>
    <col min="6673" max="6676" width="5.5" bestFit="1" customWidth="1"/>
    <col min="6677" max="6725" width="11.5" bestFit="1" customWidth="1"/>
    <col min="6726" max="6726" width="6.5" bestFit="1" customWidth="1"/>
    <col min="6727" max="6912" width="8.83203125" customWidth="1"/>
    <col min="6913" max="6913" width="60.1640625" bestFit="1" customWidth="1"/>
    <col min="6914" max="6914" width="25.6640625" bestFit="1" customWidth="1"/>
    <col min="6915" max="6915" width="71" bestFit="1" customWidth="1"/>
    <col min="6916" max="6916" width="15.6640625" bestFit="1" customWidth="1"/>
    <col min="6917" max="6918" width="11.5" bestFit="1" customWidth="1"/>
    <col min="6919" max="6926" width="5.5" bestFit="1" customWidth="1"/>
    <col min="6927" max="6928" width="11.5" bestFit="1" customWidth="1"/>
    <col min="6929" max="6932" width="5.5" bestFit="1" customWidth="1"/>
    <col min="6933" max="6981" width="11.5" bestFit="1" customWidth="1"/>
    <col min="6982" max="6982" width="6.5" bestFit="1" customWidth="1"/>
    <col min="6983" max="7168" width="8.83203125" customWidth="1"/>
    <col min="7169" max="7169" width="60.1640625" bestFit="1" customWidth="1"/>
    <col min="7170" max="7170" width="25.6640625" bestFit="1" customWidth="1"/>
    <col min="7171" max="7171" width="71" bestFit="1" customWidth="1"/>
    <col min="7172" max="7172" width="15.6640625" bestFit="1" customWidth="1"/>
    <col min="7173" max="7174" width="11.5" bestFit="1" customWidth="1"/>
    <col min="7175" max="7182" width="5.5" bestFit="1" customWidth="1"/>
    <col min="7183" max="7184" width="11.5" bestFit="1" customWidth="1"/>
    <col min="7185" max="7188" width="5.5" bestFit="1" customWidth="1"/>
    <col min="7189" max="7237" width="11.5" bestFit="1" customWidth="1"/>
    <col min="7238" max="7238" width="6.5" bestFit="1" customWidth="1"/>
    <col min="7239" max="7424" width="8.83203125" customWidth="1"/>
    <col min="7425" max="7425" width="60.1640625" bestFit="1" customWidth="1"/>
    <col min="7426" max="7426" width="25.6640625" bestFit="1" customWidth="1"/>
    <col min="7427" max="7427" width="71" bestFit="1" customWidth="1"/>
    <col min="7428" max="7428" width="15.6640625" bestFit="1" customWidth="1"/>
    <col min="7429" max="7430" width="11.5" bestFit="1" customWidth="1"/>
    <col min="7431" max="7438" width="5.5" bestFit="1" customWidth="1"/>
    <col min="7439" max="7440" width="11.5" bestFit="1" customWidth="1"/>
    <col min="7441" max="7444" width="5.5" bestFit="1" customWidth="1"/>
    <col min="7445" max="7493" width="11.5" bestFit="1" customWidth="1"/>
    <col min="7494" max="7494" width="6.5" bestFit="1" customWidth="1"/>
    <col min="7495" max="7680" width="8.83203125" customWidth="1"/>
    <col min="7681" max="7681" width="60.1640625" bestFit="1" customWidth="1"/>
    <col min="7682" max="7682" width="25.6640625" bestFit="1" customWidth="1"/>
    <col min="7683" max="7683" width="71" bestFit="1" customWidth="1"/>
    <col min="7684" max="7684" width="15.6640625" bestFit="1" customWidth="1"/>
    <col min="7685" max="7686" width="11.5" bestFit="1" customWidth="1"/>
    <col min="7687" max="7694" width="5.5" bestFit="1" customWidth="1"/>
    <col min="7695" max="7696" width="11.5" bestFit="1" customWidth="1"/>
    <col min="7697" max="7700" width="5.5" bestFit="1" customWidth="1"/>
    <col min="7701" max="7749" width="11.5" bestFit="1" customWidth="1"/>
    <col min="7750" max="7750" width="6.5" bestFit="1" customWidth="1"/>
    <col min="7751" max="7936" width="8.83203125" customWidth="1"/>
    <col min="7937" max="7937" width="60.1640625" bestFit="1" customWidth="1"/>
    <col min="7938" max="7938" width="25.6640625" bestFit="1" customWidth="1"/>
    <col min="7939" max="7939" width="71" bestFit="1" customWidth="1"/>
    <col min="7940" max="7940" width="15.6640625" bestFit="1" customWidth="1"/>
    <col min="7941" max="7942" width="11.5" bestFit="1" customWidth="1"/>
    <col min="7943" max="7950" width="5.5" bestFit="1" customWidth="1"/>
    <col min="7951" max="7952" width="11.5" bestFit="1" customWidth="1"/>
    <col min="7953" max="7956" width="5.5" bestFit="1" customWidth="1"/>
    <col min="7957" max="8005" width="11.5" bestFit="1" customWidth="1"/>
    <col min="8006" max="8006" width="6.5" bestFit="1" customWidth="1"/>
    <col min="8007" max="8192" width="8.83203125" customWidth="1"/>
    <col min="8193" max="8193" width="60.1640625" bestFit="1" customWidth="1"/>
    <col min="8194" max="8194" width="25.6640625" bestFit="1" customWidth="1"/>
    <col min="8195" max="8195" width="71" bestFit="1" customWidth="1"/>
    <col min="8196" max="8196" width="15.6640625" bestFit="1" customWidth="1"/>
    <col min="8197" max="8198" width="11.5" bestFit="1" customWidth="1"/>
    <col min="8199" max="8206" width="5.5" bestFit="1" customWidth="1"/>
    <col min="8207" max="8208" width="11.5" bestFit="1" customWidth="1"/>
    <col min="8209" max="8212" width="5.5" bestFit="1" customWidth="1"/>
    <col min="8213" max="8261" width="11.5" bestFit="1" customWidth="1"/>
    <col min="8262" max="8262" width="6.5" bestFit="1" customWidth="1"/>
    <col min="8263" max="8448" width="8.83203125" customWidth="1"/>
    <col min="8449" max="8449" width="60.1640625" bestFit="1" customWidth="1"/>
    <col min="8450" max="8450" width="25.6640625" bestFit="1" customWidth="1"/>
    <col min="8451" max="8451" width="71" bestFit="1" customWidth="1"/>
    <col min="8452" max="8452" width="15.6640625" bestFit="1" customWidth="1"/>
    <col min="8453" max="8454" width="11.5" bestFit="1" customWidth="1"/>
    <col min="8455" max="8462" width="5.5" bestFit="1" customWidth="1"/>
    <col min="8463" max="8464" width="11.5" bestFit="1" customWidth="1"/>
    <col min="8465" max="8468" width="5.5" bestFit="1" customWidth="1"/>
    <col min="8469" max="8517" width="11.5" bestFit="1" customWidth="1"/>
    <col min="8518" max="8518" width="6.5" bestFit="1" customWidth="1"/>
    <col min="8519" max="8704" width="8.83203125" customWidth="1"/>
    <col min="8705" max="8705" width="60.1640625" bestFit="1" customWidth="1"/>
    <col min="8706" max="8706" width="25.6640625" bestFit="1" customWidth="1"/>
    <col min="8707" max="8707" width="71" bestFit="1" customWidth="1"/>
    <col min="8708" max="8708" width="15.6640625" bestFit="1" customWidth="1"/>
    <col min="8709" max="8710" width="11.5" bestFit="1" customWidth="1"/>
    <col min="8711" max="8718" width="5.5" bestFit="1" customWidth="1"/>
    <col min="8719" max="8720" width="11.5" bestFit="1" customWidth="1"/>
    <col min="8721" max="8724" width="5.5" bestFit="1" customWidth="1"/>
    <col min="8725" max="8773" width="11.5" bestFit="1" customWidth="1"/>
    <col min="8774" max="8774" width="6.5" bestFit="1" customWidth="1"/>
    <col min="8775" max="8960" width="8.83203125" customWidth="1"/>
    <col min="8961" max="8961" width="60.1640625" bestFit="1" customWidth="1"/>
    <col min="8962" max="8962" width="25.6640625" bestFit="1" customWidth="1"/>
    <col min="8963" max="8963" width="71" bestFit="1" customWidth="1"/>
    <col min="8964" max="8964" width="15.6640625" bestFit="1" customWidth="1"/>
    <col min="8965" max="8966" width="11.5" bestFit="1" customWidth="1"/>
    <col min="8967" max="8974" width="5.5" bestFit="1" customWidth="1"/>
    <col min="8975" max="8976" width="11.5" bestFit="1" customWidth="1"/>
    <col min="8977" max="8980" width="5.5" bestFit="1" customWidth="1"/>
    <col min="8981" max="9029" width="11.5" bestFit="1" customWidth="1"/>
    <col min="9030" max="9030" width="6.5" bestFit="1" customWidth="1"/>
    <col min="9031" max="9216" width="8.83203125" customWidth="1"/>
    <col min="9217" max="9217" width="60.1640625" bestFit="1" customWidth="1"/>
    <col min="9218" max="9218" width="25.6640625" bestFit="1" customWidth="1"/>
    <col min="9219" max="9219" width="71" bestFit="1" customWidth="1"/>
    <col min="9220" max="9220" width="15.6640625" bestFit="1" customWidth="1"/>
    <col min="9221" max="9222" width="11.5" bestFit="1" customWidth="1"/>
    <col min="9223" max="9230" width="5.5" bestFit="1" customWidth="1"/>
    <col min="9231" max="9232" width="11.5" bestFit="1" customWidth="1"/>
    <col min="9233" max="9236" width="5.5" bestFit="1" customWidth="1"/>
    <col min="9237" max="9285" width="11.5" bestFit="1" customWidth="1"/>
    <col min="9286" max="9286" width="6.5" bestFit="1" customWidth="1"/>
    <col min="9287" max="9472" width="8.83203125" customWidth="1"/>
    <col min="9473" max="9473" width="60.1640625" bestFit="1" customWidth="1"/>
    <col min="9474" max="9474" width="25.6640625" bestFit="1" customWidth="1"/>
    <col min="9475" max="9475" width="71" bestFit="1" customWidth="1"/>
    <col min="9476" max="9476" width="15.6640625" bestFit="1" customWidth="1"/>
    <col min="9477" max="9478" width="11.5" bestFit="1" customWidth="1"/>
    <col min="9479" max="9486" width="5.5" bestFit="1" customWidth="1"/>
    <col min="9487" max="9488" width="11.5" bestFit="1" customWidth="1"/>
    <col min="9489" max="9492" width="5.5" bestFit="1" customWidth="1"/>
    <col min="9493" max="9541" width="11.5" bestFit="1" customWidth="1"/>
    <col min="9542" max="9542" width="6.5" bestFit="1" customWidth="1"/>
    <col min="9543" max="9728" width="8.83203125" customWidth="1"/>
    <col min="9729" max="9729" width="60.1640625" bestFit="1" customWidth="1"/>
    <col min="9730" max="9730" width="25.6640625" bestFit="1" customWidth="1"/>
    <col min="9731" max="9731" width="71" bestFit="1" customWidth="1"/>
    <col min="9732" max="9732" width="15.6640625" bestFit="1" customWidth="1"/>
    <col min="9733" max="9734" width="11.5" bestFit="1" customWidth="1"/>
    <col min="9735" max="9742" width="5.5" bestFit="1" customWidth="1"/>
    <col min="9743" max="9744" width="11.5" bestFit="1" customWidth="1"/>
    <col min="9745" max="9748" width="5.5" bestFit="1" customWidth="1"/>
    <col min="9749" max="9797" width="11.5" bestFit="1" customWidth="1"/>
    <col min="9798" max="9798" width="6.5" bestFit="1" customWidth="1"/>
    <col min="9799" max="9984" width="8.83203125" customWidth="1"/>
    <col min="9985" max="9985" width="60.1640625" bestFit="1" customWidth="1"/>
    <col min="9986" max="9986" width="25.6640625" bestFit="1" customWidth="1"/>
    <col min="9987" max="9987" width="71" bestFit="1" customWidth="1"/>
    <col min="9988" max="9988" width="15.6640625" bestFit="1" customWidth="1"/>
    <col min="9989" max="9990" width="11.5" bestFit="1" customWidth="1"/>
    <col min="9991" max="9998" width="5.5" bestFit="1" customWidth="1"/>
    <col min="9999" max="10000" width="11.5" bestFit="1" customWidth="1"/>
    <col min="10001" max="10004" width="5.5" bestFit="1" customWidth="1"/>
    <col min="10005" max="10053" width="11.5" bestFit="1" customWidth="1"/>
    <col min="10054" max="10054" width="6.5" bestFit="1" customWidth="1"/>
    <col min="10055" max="10240" width="8.83203125" customWidth="1"/>
    <col min="10241" max="10241" width="60.1640625" bestFit="1" customWidth="1"/>
    <col min="10242" max="10242" width="25.6640625" bestFit="1" customWidth="1"/>
    <col min="10243" max="10243" width="71" bestFit="1" customWidth="1"/>
    <col min="10244" max="10244" width="15.6640625" bestFit="1" customWidth="1"/>
    <col min="10245" max="10246" width="11.5" bestFit="1" customWidth="1"/>
    <col min="10247" max="10254" width="5.5" bestFit="1" customWidth="1"/>
    <col min="10255" max="10256" width="11.5" bestFit="1" customWidth="1"/>
    <col min="10257" max="10260" width="5.5" bestFit="1" customWidth="1"/>
    <col min="10261" max="10309" width="11.5" bestFit="1" customWidth="1"/>
    <col min="10310" max="10310" width="6.5" bestFit="1" customWidth="1"/>
    <col min="10311" max="10496" width="8.83203125" customWidth="1"/>
    <col min="10497" max="10497" width="60.1640625" bestFit="1" customWidth="1"/>
    <col min="10498" max="10498" width="25.6640625" bestFit="1" customWidth="1"/>
    <col min="10499" max="10499" width="71" bestFit="1" customWidth="1"/>
    <col min="10500" max="10500" width="15.6640625" bestFit="1" customWidth="1"/>
    <col min="10501" max="10502" width="11.5" bestFit="1" customWidth="1"/>
    <col min="10503" max="10510" width="5.5" bestFit="1" customWidth="1"/>
    <col min="10511" max="10512" width="11.5" bestFit="1" customWidth="1"/>
    <col min="10513" max="10516" width="5.5" bestFit="1" customWidth="1"/>
    <col min="10517" max="10565" width="11.5" bestFit="1" customWidth="1"/>
    <col min="10566" max="10566" width="6.5" bestFit="1" customWidth="1"/>
    <col min="10567" max="10752" width="8.83203125" customWidth="1"/>
    <col min="10753" max="10753" width="60.1640625" bestFit="1" customWidth="1"/>
    <col min="10754" max="10754" width="25.6640625" bestFit="1" customWidth="1"/>
    <col min="10755" max="10755" width="71" bestFit="1" customWidth="1"/>
    <col min="10756" max="10756" width="15.6640625" bestFit="1" customWidth="1"/>
    <col min="10757" max="10758" width="11.5" bestFit="1" customWidth="1"/>
    <col min="10759" max="10766" width="5.5" bestFit="1" customWidth="1"/>
    <col min="10767" max="10768" width="11.5" bestFit="1" customWidth="1"/>
    <col min="10769" max="10772" width="5.5" bestFit="1" customWidth="1"/>
    <col min="10773" max="10821" width="11.5" bestFit="1" customWidth="1"/>
    <col min="10822" max="10822" width="6.5" bestFit="1" customWidth="1"/>
    <col min="10823" max="11008" width="8.83203125" customWidth="1"/>
    <col min="11009" max="11009" width="60.1640625" bestFit="1" customWidth="1"/>
    <col min="11010" max="11010" width="25.6640625" bestFit="1" customWidth="1"/>
    <col min="11011" max="11011" width="71" bestFit="1" customWidth="1"/>
    <col min="11012" max="11012" width="15.6640625" bestFit="1" customWidth="1"/>
    <col min="11013" max="11014" width="11.5" bestFit="1" customWidth="1"/>
    <col min="11015" max="11022" width="5.5" bestFit="1" customWidth="1"/>
    <col min="11023" max="11024" width="11.5" bestFit="1" customWidth="1"/>
    <col min="11025" max="11028" width="5.5" bestFit="1" customWidth="1"/>
    <col min="11029" max="11077" width="11.5" bestFit="1" customWidth="1"/>
    <col min="11078" max="11078" width="6.5" bestFit="1" customWidth="1"/>
    <col min="11079" max="11264" width="8.83203125" customWidth="1"/>
    <col min="11265" max="11265" width="60.1640625" bestFit="1" customWidth="1"/>
    <col min="11266" max="11266" width="25.6640625" bestFit="1" customWidth="1"/>
    <col min="11267" max="11267" width="71" bestFit="1" customWidth="1"/>
    <col min="11268" max="11268" width="15.6640625" bestFit="1" customWidth="1"/>
    <col min="11269" max="11270" width="11.5" bestFit="1" customWidth="1"/>
    <col min="11271" max="11278" width="5.5" bestFit="1" customWidth="1"/>
    <col min="11279" max="11280" width="11.5" bestFit="1" customWidth="1"/>
    <col min="11281" max="11284" width="5.5" bestFit="1" customWidth="1"/>
    <col min="11285" max="11333" width="11.5" bestFit="1" customWidth="1"/>
    <col min="11334" max="11334" width="6.5" bestFit="1" customWidth="1"/>
    <col min="11335" max="11520" width="8.83203125" customWidth="1"/>
    <col min="11521" max="11521" width="60.1640625" bestFit="1" customWidth="1"/>
    <col min="11522" max="11522" width="25.6640625" bestFit="1" customWidth="1"/>
    <col min="11523" max="11523" width="71" bestFit="1" customWidth="1"/>
    <col min="11524" max="11524" width="15.6640625" bestFit="1" customWidth="1"/>
    <col min="11525" max="11526" width="11.5" bestFit="1" customWidth="1"/>
    <col min="11527" max="11534" width="5.5" bestFit="1" customWidth="1"/>
    <col min="11535" max="11536" width="11.5" bestFit="1" customWidth="1"/>
    <col min="11537" max="11540" width="5.5" bestFit="1" customWidth="1"/>
    <col min="11541" max="11589" width="11.5" bestFit="1" customWidth="1"/>
    <col min="11590" max="11590" width="6.5" bestFit="1" customWidth="1"/>
    <col min="11591" max="11776" width="8.83203125" customWidth="1"/>
    <col min="11777" max="11777" width="60.1640625" bestFit="1" customWidth="1"/>
    <col min="11778" max="11778" width="25.6640625" bestFit="1" customWidth="1"/>
    <col min="11779" max="11779" width="71" bestFit="1" customWidth="1"/>
    <col min="11780" max="11780" width="15.6640625" bestFit="1" customWidth="1"/>
    <col min="11781" max="11782" width="11.5" bestFit="1" customWidth="1"/>
    <col min="11783" max="11790" width="5.5" bestFit="1" customWidth="1"/>
    <col min="11791" max="11792" width="11.5" bestFit="1" customWidth="1"/>
    <col min="11793" max="11796" width="5.5" bestFit="1" customWidth="1"/>
    <col min="11797" max="11845" width="11.5" bestFit="1" customWidth="1"/>
    <col min="11846" max="11846" width="6.5" bestFit="1" customWidth="1"/>
    <col min="11847" max="12032" width="8.83203125" customWidth="1"/>
    <col min="12033" max="12033" width="60.1640625" bestFit="1" customWidth="1"/>
    <col min="12034" max="12034" width="25.6640625" bestFit="1" customWidth="1"/>
    <col min="12035" max="12035" width="71" bestFit="1" customWidth="1"/>
    <col min="12036" max="12036" width="15.6640625" bestFit="1" customWidth="1"/>
    <col min="12037" max="12038" width="11.5" bestFit="1" customWidth="1"/>
    <col min="12039" max="12046" width="5.5" bestFit="1" customWidth="1"/>
    <col min="12047" max="12048" width="11.5" bestFit="1" customWidth="1"/>
    <col min="12049" max="12052" width="5.5" bestFit="1" customWidth="1"/>
    <col min="12053" max="12101" width="11.5" bestFit="1" customWidth="1"/>
    <col min="12102" max="12102" width="6.5" bestFit="1" customWidth="1"/>
    <col min="12103" max="12288" width="8.83203125" customWidth="1"/>
    <col min="12289" max="12289" width="60.1640625" bestFit="1" customWidth="1"/>
    <col min="12290" max="12290" width="25.6640625" bestFit="1" customWidth="1"/>
    <col min="12291" max="12291" width="71" bestFit="1" customWidth="1"/>
    <col min="12292" max="12292" width="15.6640625" bestFit="1" customWidth="1"/>
    <col min="12293" max="12294" width="11.5" bestFit="1" customWidth="1"/>
    <col min="12295" max="12302" width="5.5" bestFit="1" customWidth="1"/>
    <col min="12303" max="12304" width="11.5" bestFit="1" customWidth="1"/>
    <col min="12305" max="12308" width="5.5" bestFit="1" customWidth="1"/>
    <col min="12309" max="12357" width="11.5" bestFit="1" customWidth="1"/>
    <col min="12358" max="12358" width="6.5" bestFit="1" customWidth="1"/>
    <col min="12359" max="12544" width="8.83203125" customWidth="1"/>
    <col min="12545" max="12545" width="60.1640625" bestFit="1" customWidth="1"/>
    <col min="12546" max="12546" width="25.6640625" bestFit="1" customWidth="1"/>
    <col min="12547" max="12547" width="71" bestFit="1" customWidth="1"/>
    <col min="12548" max="12548" width="15.6640625" bestFit="1" customWidth="1"/>
    <col min="12549" max="12550" width="11.5" bestFit="1" customWidth="1"/>
    <col min="12551" max="12558" width="5.5" bestFit="1" customWidth="1"/>
    <col min="12559" max="12560" width="11.5" bestFit="1" customWidth="1"/>
    <col min="12561" max="12564" width="5.5" bestFit="1" customWidth="1"/>
    <col min="12565" max="12613" width="11.5" bestFit="1" customWidth="1"/>
    <col min="12614" max="12614" width="6.5" bestFit="1" customWidth="1"/>
    <col min="12615" max="12800" width="8.83203125" customWidth="1"/>
    <col min="12801" max="12801" width="60.1640625" bestFit="1" customWidth="1"/>
    <col min="12802" max="12802" width="25.6640625" bestFit="1" customWidth="1"/>
    <col min="12803" max="12803" width="71" bestFit="1" customWidth="1"/>
    <col min="12804" max="12804" width="15.6640625" bestFit="1" customWidth="1"/>
    <col min="12805" max="12806" width="11.5" bestFit="1" customWidth="1"/>
    <col min="12807" max="12814" width="5.5" bestFit="1" customWidth="1"/>
    <col min="12815" max="12816" width="11.5" bestFit="1" customWidth="1"/>
    <col min="12817" max="12820" width="5.5" bestFit="1" customWidth="1"/>
    <col min="12821" max="12869" width="11.5" bestFit="1" customWidth="1"/>
    <col min="12870" max="12870" width="6.5" bestFit="1" customWidth="1"/>
    <col min="12871" max="13056" width="8.83203125" customWidth="1"/>
    <col min="13057" max="13057" width="60.1640625" bestFit="1" customWidth="1"/>
    <col min="13058" max="13058" width="25.6640625" bestFit="1" customWidth="1"/>
    <col min="13059" max="13059" width="71" bestFit="1" customWidth="1"/>
    <col min="13060" max="13060" width="15.6640625" bestFit="1" customWidth="1"/>
    <col min="13061" max="13062" width="11.5" bestFit="1" customWidth="1"/>
    <col min="13063" max="13070" width="5.5" bestFit="1" customWidth="1"/>
    <col min="13071" max="13072" width="11.5" bestFit="1" customWidth="1"/>
    <col min="13073" max="13076" width="5.5" bestFit="1" customWidth="1"/>
    <col min="13077" max="13125" width="11.5" bestFit="1" customWidth="1"/>
    <col min="13126" max="13126" width="6.5" bestFit="1" customWidth="1"/>
    <col min="13127" max="13312" width="8.83203125" customWidth="1"/>
    <col min="13313" max="13313" width="60.1640625" bestFit="1" customWidth="1"/>
    <col min="13314" max="13314" width="25.6640625" bestFit="1" customWidth="1"/>
    <col min="13315" max="13315" width="71" bestFit="1" customWidth="1"/>
    <col min="13316" max="13316" width="15.6640625" bestFit="1" customWidth="1"/>
    <col min="13317" max="13318" width="11.5" bestFit="1" customWidth="1"/>
    <col min="13319" max="13326" width="5.5" bestFit="1" customWidth="1"/>
    <col min="13327" max="13328" width="11.5" bestFit="1" customWidth="1"/>
    <col min="13329" max="13332" width="5.5" bestFit="1" customWidth="1"/>
    <col min="13333" max="13381" width="11.5" bestFit="1" customWidth="1"/>
    <col min="13382" max="13382" width="6.5" bestFit="1" customWidth="1"/>
    <col min="13383" max="13568" width="8.83203125" customWidth="1"/>
    <col min="13569" max="13569" width="60.1640625" bestFit="1" customWidth="1"/>
    <col min="13570" max="13570" width="25.6640625" bestFit="1" customWidth="1"/>
    <col min="13571" max="13571" width="71" bestFit="1" customWidth="1"/>
    <col min="13572" max="13572" width="15.6640625" bestFit="1" customWidth="1"/>
    <col min="13573" max="13574" width="11.5" bestFit="1" customWidth="1"/>
    <col min="13575" max="13582" width="5.5" bestFit="1" customWidth="1"/>
    <col min="13583" max="13584" width="11.5" bestFit="1" customWidth="1"/>
    <col min="13585" max="13588" width="5.5" bestFit="1" customWidth="1"/>
    <col min="13589" max="13637" width="11.5" bestFit="1" customWidth="1"/>
    <col min="13638" max="13638" width="6.5" bestFit="1" customWidth="1"/>
    <col min="13639" max="13824" width="8.83203125" customWidth="1"/>
    <col min="13825" max="13825" width="60.1640625" bestFit="1" customWidth="1"/>
    <col min="13826" max="13826" width="25.6640625" bestFit="1" customWidth="1"/>
    <col min="13827" max="13827" width="71" bestFit="1" customWidth="1"/>
    <col min="13828" max="13828" width="15.6640625" bestFit="1" customWidth="1"/>
    <col min="13829" max="13830" width="11.5" bestFit="1" customWidth="1"/>
    <col min="13831" max="13838" width="5.5" bestFit="1" customWidth="1"/>
    <col min="13839" max="13840" width="11.5" bestFit="1" customWidth="1"/>
    <col min="13841" max="13844" width="5.5" bestFit="1" customWidth="1"/>
    <col min="13845" max="13893" width="11.5" bestFit="1" customWidth="1"/>
    <col min="13894" max="13894" width="6.5" bestFit="1" customWidth="1"/>
    <col min="13895" max="14080" width="8.83203125" customWidth="1"/>
    <col min="14081" max="14081" width="60.1640625" bestFit="1" customWidth="1"/>
    <col min="14082" max="14082" width="25.6640625" bestFit="1" customWidth="1"/>
    <col min="14083" max="14083" width="71" bestFit="1" customWidth="1"/>
    <col min="14084" max="14084" width="15.6640625" bestFit="1" customWidth="1"/>
    <col min="14085" max="14086" width="11.5" bestFit="1" customWidth="1"/>
    <col min="14087" max="14094" width="5.5" bestFit="1" customWidth="1"/>
    <col min="14095" max="14096" width="11.5" bestFit="1" customWidth="1"/>
    <col min="14097" max="14100" width="5.5" bestFit="1" customWidth="1"/>
    <col min="14101" max="14149" width="11.5" bestFit="1" customWidth="1"/>
    <col min="14150" max="14150" width="6.5" bestFit="1" customWidth="1"/>
    <col min="14151" max="14336" width="8.83203125" customWidth="1"/>
    <col min="14337" max="14337" width="60.1640625" bestFit="1" customWidth="1"/>
    <col min="14338" max="14338" width="25.6640625" bestFit="1" customWidth="1"/>
    <col min="14339" max="14339" width="71" bestFit="1" customWidth="1"/>
    <col min="14340" max="14340" width="15.6640625" bestFit="1" customWidth="1"/>
    <col min="14341" max="14342" width="11.5" bestFit="1" customWidth="1"/>
    <col min="14343" max="14350" width="5.5" bestFit="1" customWidth="1"/>
    <col min="14351" max="14352" width="11.5" bestFit="1" customWidth="1"/>
    <col min="14353" max="14356" width="5.5" bestFit="1" customWidth="1"/>
    <col min="14357" max="14405" width="11.5" bestFit="1" customWidth="1"/>
    <col min="14406" max="14406" width="6.5" bestFit="1" customWidth="1"/>
    <col min="14407" max="14592" width="8.83203125" customWidth="1"/>
    <col min="14593" max="14593" width="60.1640625" bestFit="1" customWidth="1"/>
    <col min="14594" max="14594" width="25.6640625" bestFit="1" customWidth="1"/>
    <col min="14595" max="14595" width="71" bestFit="1" customWidth="1"/>
    <col min="14596" max="14596" width="15.6640625" bestFit="1" customWidth="1"/>
    <col min="14597" max="14598" width="11.5" bestFit="1" customWidth="1"/>
    <col min="14599" max="14606" width="5.5" bestFit="1" customWidth="1"/>
    <col min="14607" max="14608" width="11.5" bestFit="1" customWidth="1"/>
    <col min="14609" max="14612" width="5.5" bestFit="1" customWidth="1"/>
    <col min="14613" max="14661" width="11.5" bestFit="1" customWidth="1"/>
    <col min="14662" max="14662" width="6.5" bestFit="1" customWidth="1"/>
    <col min="14663" max="14848" width="8.83203125" customWidth="1"/>
    <col min="14849" max="14849" width="60.1640625" bestFit="1" customWidth="1"/>
    <col min="14850" max="14850" width="25.6640625" bestFit="1" customWidth="1"/>
    <col min="14851" max="14851" width="71" bestFit="1" customWidth="1"/>
    <col min="14852" max="14852" width="15.6640625" bestFit="1" customWidth="1"/>
    <col min="14853" max="14854" width="11.5" bestFit="1" customWidth="1"/>
    <col min="14855" max="14862" width="5.5" bestFit="1" customWidth="1"/>
    <col min="14863" max="14864" width="11.5" bestFit="1" customWidth="1"/>
    <col min="14865" max="14868" width="5.5" bestFit="1" customWidth="1"/>
    <col min="14869" max="14917" width="11.5" bestFit="1" customWidth="1"/>
    <col min="14918" max="14918" width="6.5" bestFit="1" customWidth="1"/>
    <col min="14919" max="15104" width="8.83203125" customWidth="1"/>
    <col min="15105" max="15105" width="60.1640625" bestFit="1" customWidth="1"/>
    <col min="15106" max="15106" width="25.6640625" bestFit="1" customWidth="1"/>
    <col min="15107" max="15107" width="71" bestFit="1" customWidth="1"/>
    <col min="15108" max="15108" width="15.6640625" bestFit="1" customWidth="1"/>
    <col min="15109" max="15110" width="11.5" bestFit="1" customWidth="1"/>
    <col min="15111" max="15118" width="5.5" bestFit="1" customWidth="1"/>
    <col min="15119" max="15120" width="11.5" bestFit="1" customWidth="1"/>
    <col min="15121" max="15124" width="5.5" bestFit="1" customWidth="1"/>
    <col min="15125" max="15173" width="11.5" bestFit="1" customWidth="1"/>
    <col min="15174" max="15174" width="6.5" bestFit="1" customWidth="1"/>
    <col min="15175" max="15360" width="8.83203125" customWidth="1"/>
    <col min="15361" max="15361" width="60.1640625" bestFit="1" customWidth="1"/>
    <col min="15362" max="15362" width="25.6640625" bestFit="1" customWidth="1"/>
    <col min="15363" max="15363" width="71" bestFit="1" customWidth="1"/>
    <col min="15364" max="15364" width="15.6640625" bestFit="1" customWidth="1"/>
    <col min="15365" max="15366" width="11.5" bestFit="1" customWidth="1"/>
    <col min="15367" max="15374" width="5.5" bestFit="1" customWidth="1"/>
    <col min="15375" max="15376" width="11.5" bestFit="1" customWidth="1"/>
    <col min="15377" max="15380" width="5.5" bestFit="1" customWidth="1"/>
    <col min="15381" max="15429" width="11.5" bestFit="1" customWidth="1"/>
    <col min="15430" max="15430" width="6.5" bestFit="1" customWidth="1"/>
    <col min="15431" max="15616" width="8.83203125" customWidth="1"/>
    <col min="15617" max="15617" width="60.1640625" bestFit="1" customWidth="1"/>
    <col min="15618" max="15618" width="25.6640625" bestFit="1" customWidth="1"/>
    <col min="15619" max="15619" width="71" bestFit="1" customWidth="1"/>
    <col min="15620" max="15620" width="15.6640625" bestFit="1" customWidth="1"/>
    <col min="15621" max="15622" width="11.5" bestFit="1" customWidth="1"/>
    <col min="15623" max="15630" width="5.5" bestFit="1" customWidth="1"/>
    <col min="15631" max="15632" width="11.5" bestFit="1" customWidth="1"/>
    <col min="15633" max="15636" width="5.5" bestFit="1" customWidth="1"/>
    <col min="15637" max="15685" width="11.5" bestFit="1" customWidth="1"/>
    <col min="15686" max="15686" width="6.5" bestFit="1" customWidth="1"/>
    <col min="15687" max="15872" width="8.83203125" customWidth="1"/>
    <col min="15873" max="15873" width="60.1640625" bestFit="1" customWidth="1"/>
    <col min="15874" max="15874" width="25.6640625" bestFit="1" customWidth="1"/>
    <col min="15875" max="15875" width="71" bestFit="1" customWidth="1"/>
    <col min="15876" max="15876" width="15.6640625" bestFit="1" customWidth="1"/>
    <col min="15877" max="15878" width="11.5" bestFit="1" customWidth="1"/>
    <col min="15879" max="15886" width="5.5" bestFit="1" customWidth="1"/>
    <col min="15887" max="15888" width="11.5" bestFit="1" customWidth="1"/>
    <col min="15889" max="15892" width="5.5" bestFit="1" customWidth="1"/>
    <col min="15893" max="15941" width="11.5" bestFit="1" customWidth="1"/>
    <col min="15942" max="15942" width="6.5" bestFit="1" customWidth="1"/>
    <col min="15943" max="16128" width="8.83203125" customWidth="1"/>
    <col min="16129" max="16129" width="60.1640625" bestFit="1" customWidth="1"/>
    <col min="16130" max="16130" width="25.6640625" bestFit="1" customWidth="1"/>
    <col min="16131" max="16131" width="71" bestFit="1" customWidth="1"/>
    <col min="16132" max="16132" width="15.6640625" bestFit="1" customWidth="1"/>
    <col min="16133" max="16134" width="11.5" bestFit="1" customWidth="1"/>
    <col min="16135" max="16142" width="5.5" bestFit="1" customWidth="1"/>
    <col min="16143" max="16144" width="11.5" bestFit="1" customWidth="1"/>
    <col min="16145" max="16148" width="5.5" bestFit="1" customWidth="1"/>
    <col min="16149" max="16197" width="11.5" bestFit="1" customWidth="1"/>
    <col min="16198" max="16198" width="6.5" bestFit="1" customWidth="1"/>
    <col min="16199" max="16384" width="8.83203125" customWidth="1"/>
  </cols>
  <sheetData>
    <row r="1" spans="1:70" x14ac:dyDescent="0.2">
      <c r="A1" t="s">
        <v>149</v>
      </c>
      <c r="B1" t="s">
        <v>150</v>
      </c>
    </row>
    <row r="2" spans="1:70" x14ac:dyDescent="0.2">
      <c r="A2" t="s">
        <v>151</v>
      </c>
      <c r="B2" s="15">
        <v>46077</v>
      </c>
    </row>
    <row r="4" spans="1:70" x14ac:dyDescent="0.2">
      <c r="A4" t="s">
        <v>152</v>
      </c>
      <c r="B4" t="s">
        <v>153</v>
      </c>
      <c r="C4" t="s">
        <v>154</v>
      </c>
      <c r="D4" t="s">
        <v>155</v>
      </c>
      <c r="E4" t="s">
        <v>683</v>
      </c>
      <c r="F4" t="s">
        <v>684</v>
      </c>
      <c r="G4" t="s">
        <v>685</v>
      </c>
      <c r="H4" t="s">
        <v>686</v>
      </c>
      <c r="I4" t="s">
        <v>687</v>
      </c>
      <c r="J4" t="s">
        <v>688</v>
      </c>
      <c r="K4" t="s">
        <v>689</v>
      </c>
      <c r="L4" t="s">
        <v>690</v>
      </c>
      <c r="M4" t="s">
        <v>691</v>
      </c>
      <c r="N4" t="s">
        <v>692</v>
      </c>
      <c r="O4" t="s">
        <v>693</v>
      </c>
      <c r="P4" t="s">
        <v>694</v>
      </c>
      <c r="Q4" t="s">
        <v>695</v>
      </c>
      <c r="R4" t="s">
        <v>696</v>
      </c>
      <c r="S4" t="s">
        <v>697</v>
      </c>
      <c r="T4" t="s">
        <v>698</v>
      </c>
      <c r="U4" t="s">
        <v>699</v>
      </c>
      <c r="V4" t="s">
        <v>700</v>
      </c>
      <c r="W4" t="s">
        <v>701</v>
      </c>
      <c r="X4" t="s">
        <v>702</v>
      </c>
      <c r="Y4" t="s">
        <v>703</v>
      </c>
      <c r="Z4" t="s">
        <v>704</v>
      </c>
      <c r="AA4" t="s">
        <v>705</v>
      </c>
      <c r="AB4" t="s">
        <v>706</v>
      </c>
      <c r="AC4" t="s">
        <v>707</v>
      </c>
      <c r="AD4" t="s">
        <v>708</v>
      </c>
      <c r="AE4" t="s">
        <v>709</v>
      </c>
      <c r="AF4" t="s">
        <v>710</v>
      </c>
      <c r="AG4" t="s">
        <v>711</v>
      </c>
      <c r="AH4" t="s">
        <v>712</v>
      </c>
      <c r="AI4" t="s">
        <v>713</v>
      </c>
      <c r="AJ4" t="s">
        <v>714</v>
      </c>
      <c r="AK4" t="s">
        <v>715</v>
      </c>
      <c r="AL4" t="s">
        <v>716</v>
      </c>
      <c r="AM4" t="s">
        <v>717</v>
      </c>
      <c r="AN4" t="s">
        <v>718</v>
      </c>
      <c r="AO4" t="s">
        <v>719</v>
      </c>
      <c r="AP4" t="s">
        <v>720</v>
      </c>
      <c r="AQ4" t="s">
        <v>721</v>
      </c>
      <c r="AR4" t="s">
        <v>722</v>
      </c>
      <c r="AS4" t="s">
        <v>723</v>
      </c>
      <c r="AT4" t="s">
        <v>724</v>
      </c>
      <c r="AU4" t="s">
        <v>725</v>
      </c>
      <c r="AV4" t="s">
        <v>726</v>
      </c>
      <c r="AW4" t="s">
        <v>727</v>
      </c>
      <c r="AX4" t="s">
        <v>728</v>
      </c>
      <c r="AY4" t="s">
        <v>729</v>
      </c>
      <c r="AZ4" t="s">
        <v>730</v>
      </c>
      <c r="BA4" t="s">
        <v>731</v>
      </c>
      <c r="BB4" t="s">
        <v>732</v>
      </c>
      <c r="BC4" t="s">
        <v>733</v>
      </c>
      <c r="BD4" t="s">
        <v>734</v>
      </c>
      <c r="BE4" t="s">
        <v>735</v>
      </c>
      <c r="BF4" t="s">
        <v>736</v>
      </c>
      <c r="BG4" t="s">
        <v>737</v>
      </c>
      <c r="BH4" t="s">
        <v>738</v>
      </c>
      <c r="BI4" t="s">
        <v>739</v>
      </c>
      <c r="BJ4" t="s">
        <v>740</v>
      </c>
      <c r="BK4" t="s">
        <v>741</v>
      </c>
      <c r="BL4" t="s">
        <v>742</v>
      </c>
      <c r="BM4" t="s">
        <v>743</v>
      </c>
      <c r="BN4" t="s">
        <v>744</v>
      </c>
      <c r="BO4" t="s">
        <v>745</v>
      </c>
      <c r="BP4" t="s">
        <v>746</v>
      </c>
      <c r="BQ4" t="s">
        <v>747</v>
      </c>
      <c r="BR4" t="s">
        <v>1012</v>
      </c>
    </row>
    <row r="5" spans="1:70" x14ac:dyDescent="0.2">
      <c r="A5" t="s">
        <v>156</v>
      </c>
      <c r="B5" t="s">
        <v>157</v>
      </c>
      <c r="C5" t="s">
        <v>827</v>
      </c>
      <c r="D5" t="s">
        <v>828</v>
      </c>
      <c r="E5">
        <v>51.74</v>
      </c>
      <c r="Q5">
        <v>51.02</v>
      </c>
      <c r="Z5">
        <v>56.84</v>
      </c>
      <c r="AJ5">
        <v>61.67</v>
      </c>
      <c r="AS5">
        <v>63.5</v>
      </c>
      <c r="AZ5">
        <v>66.2</v>
      </c>
      <c r="BC5">
        <v>63.91</v>
      </c>
      <c r="BD5">
        <v>63.8</v>
      </c>
    </row>
    <row r="6" spans="1:70" x14ac:dyDescent="0.2">
      <c r="A6" t="s">
        <v>158</v>
      </c>
      <c r="B6" t="s">
        <v>159</v>
      </c>
      <c r="C6" t="s">
        <v>827</v>
      </c>
      <c r="D6" t="s">
        <v>828</v>
      </c>
    </row>
    <row r="7" spans="1:70" x14ac:dyDescent="0.2">
      <c r="A7" t="s">
        <v>160</v>
      </c>
      <c r="B7" t="s">
        <v>161</v>
      </c>
      <c r="C7" t="s">
        <v>827</v>
      </c>
      <c r="D7" t="s">
        <v>828</v>
      </c>
      <c r="W7">
        <v>24.6</v>
      </c>
      <c r="X7">
        <v>49.9</v>
      </c>
      <c r="BA7">
        <v>63.265999999999998</v>
      </c>
      <c r="BE7">
        <v>46.956000000000003</v>
      </c>
      <c r="BG7">
        <v>51.725000000000001</v>
      </c>
      <c r="BJ7">
        <v>47.305</v>
      </c>
      <c r="BM7">
        <v>41.579000000000001</v>
      </c>
      <c r="BN7">
        <v>49.73</v>
      </c>
    </row>
    <row r="8" spans="1:70" x14ac:dyDescent="0.2">
      <c r="A8" t="s">
        <v>162</v>
      </c>
      <c r="B8" t="s">
        <v>163</v>
      </c>
      <c r="C8" t="s">
        <v>827</v>
      </c>
      <c r="D8" t="s">
        <v>828</v>
      </c>
      <c r="BJ8">
        <v>68.001027208451106</v>
      </c>
      <c r="BL8">
        <v>61.177139155874606</v>
      </c>
      <c r="BO8">
        <v>74.971820990718655</v>
      </c>
    </row>
    <row r="9" spans="1:70" x14ac:dyDescent="0.2">
      <c r="A9" t="s">
        <v>164</v>
      </c>
      <c r="B9" t="s">
        <v>165</v>
      </c>
      <c r="C9" t="s">
        <v>827</v>
      </c>
      <c r="D9" t="s">
        <v>828</v>
      </c>
      <c r="E9">
        <v>48.82</v>
      </c>
      <c r="AW9">
        <v>68.253</v>
      </c>
      <c r="BB9">
        <v>67.016999999999996</v>
      </c>
      <c r="BC9">
        <v>77.260000000000005</v>
      </c>
      <c r="BD9">
        <v>86.61</v>
      </c>
      <c r="BG9">
        <v>43.555999999999997</v>
      </c>
      <c r="BL9">
        <v>75.234999999999999</v>
      </c>
      <c r="BN9">
        <v>76.474999999999994</v>
      </c>
      <c r="BO9">
        <v>75.38</v>
      </c>
    </row>
    <row r="10" spans="1:70" x14ac:dyDescent="0.2">
      <c r="A10" t="s">
        <v>166</v>
      </c>
      <c r="B10" t="s">
        <v>167</v>
      </c>
      <c r="C10" t="s">
        <v>827</v>
      </c>
      <c r="D10" t="s">
        <v>828</v>
      </c>
      <c r="E10">
        <v>44.93</v>
      </c>
      <c r="AH10">
        <v>48.32</v>
      </c>
      <c r="AI10">
        <v>48.07</v>
      </c>
      <c r="AJ10">
        <v>47.36</v>
      </c>
      <c r="AK10">
        <v>46.69</v>
      </c>
      <c r="AL10">
        <v>42.51</v>
      </c>
      <c r="AN10">
        <v>40.29</v>
      </c>
      <c r="AO10">
        <v>38.81</v>
      </c>
      <c r="AP10">
        <v>58.4</v>
      </c>
      <c r="AQ10">
        <v>58.4</v>
      </c>
      <c r="AR10">
        <v>57.2</v>
      </c>
      <c r="AS10">
        <v>55.6</v>
      </c>
      <c r="AU10">
        <v>59.61</v>
      </c>
      <c r="AV10">
        <v>35</v>
      </c>
      <c r="AW10">
        <v>34.79</v>
      </c>
      <c r="AX10">
        <v>34.5</v>
      </c>
      <c r="AY10">
        <v>34.450000000000003</v>
      </c>
      <c r="AZ10">
        <v>48.728000000000002</v>
      </c>
      <c r="BA10">
        <v>53.192</v>
      </c>
      <c r="BB10">
        <v>54.993000000000002</v>
      </c>
      <c r="BC10">
        <v>55.201999999999998</v>
      </c>
      <c r="BD10">
        <v>59.938000000000002</v>
      </c>
      <c r="BE10">
        <v>56.994999999999997</v>
      </c>
      <c r="BF10">
        <v>52.417999999999999</v>
      </c>
      <c r="BG10">
        <v>53.42</v>
      </c>
      <c r="BH10">
        <v>55.497</v>
      </c>
      <c r="BI10">
        <v>57.314</v>
      </c>
      <c r="BJ10">
        <v>58.057000000000002</v>
      </c>
      <c r="BK10">
        <v>59.295999999999999</v>
      </c>
      <c r="BL10">
        <v>60.305999999999997</v>
      </c>
      <c r="BM10">
        <v>59.366999999999997</v>
      </c>
      <c r="BN10">
        <v>59.683999999999997</v>
      </c>
      <c r="BO10">
        <v>62.161000000000001</v>
      </c>
      <c r="BP10">
        <v>63.881999999999998</v>
      </c>
    </row>
    <row r="11" spans="1:70" x14ac:dyDescent="0.2">
      <c r="A11" t="s">
        <v>168</v>
      </c>
      <c r="B11" t="s">
        <v>169</v>
      </c>
      <c r="C11" t="s">
        <v>827</v>
      </c>
      <c r="D11" t="s">
        <v>828</v>
      </c>
      <c r="AY11">
        <v>61.45</v>
      </c>
      <c r="AZ11">
        <v>59.46</v>
      </c>
      <c r="BA11">
        <v>56.69</v>
      </c>
    </row>
    <row r="12" spans="1:70" x14ac:dyDescent="0.2">
      <c r="A12" t="s">
        <v>170</v>
      </c>
      <c r="B12" t="s">
        <v>171</v>
      </c>
      <c r="C12" t="s">
        <v>827</v>
      </c>
      <c r="D12" t="s">
        <v>828</v>
      </c>
      <c r="AZ12">
        <v>47.515651733466107</v>
      </c>
      <c r="BA12">
        <v>47.845383841691664</v>
      </c>
      <c r="BB12">
        <v>46.102924358221976</v>
      </c>
      <c r="BD12">
        <v>48.052568673351487</v>
      </c>
      <c r="BE12">
        <v>47.065110638244327</v>
      </c>
      <c r="BG12">
        <v>45.799054600853673</v>
      </c>
      <c r="BI12">
        <v>49.135881978337842</v>
      </c>
      <c r="BJ12">
        <v>47.413389789114419</v>
      </c>
    </row>
    <row r="13" spans="1:70" x14ac:dyDescent="0.2">
      <c r="A13" t="s">
        <v>172</v>
      </c>
      <c r="B13" t="s">
        <v>173</v>
      </c>
      <c r="C13" t="s">
        <v>827</v>
      </c>
      <c r="D13" t="s">
        <v>828</v>
      </c>
      <c r="T13">
        <v>73.31</v>
      </c>
      <c r="Y13">
        <v>75.25</v>
      </c>
      <c r="AN13">
        <v>75.2</v>
      </c>
      <c r="AX13">
        <v>77.5</v>
      </c>
      <c r="BA13">
        <v>72.56</v>
      </c>
      <c r="BB13">
        <v>72.37</v>
      </c>
      <c r="BI13">
        <v>80.569999999999993</v>
      </c>
      <c r="BJ13">
        <v>80.774000000000001</v>
      </c>
      <c r="BK13">
        <v>81.012</v>
      </c>
      <c r="BL13">
        <v>80.2</v>
      </c>
      <c r="BM13">
        <v>80.353999999999999</v>
      </c>
      <c r="BN13">
        <v>76.808000000000007</v>
      </c>
      <c r="BO13">
        <v>77.379000000000005</v>
      </c>
      <c r="BP13">
        <v>78.453999999999994</v>
      </c>
      <c r="BQ13">
        <v>81.355000000000004</v>
      </c>
    </row>
    <row r="14" spans="1:70" x14ac:dyDescent="0.2">
      <c r="A14" t="s">
        <v>174</v>
      </c>
      <c r="B14" t="s">
        <v>175</v>
      </c>
      <c r="C14" t="s">
        <v>827</v>
      </c>
      <c r="D14" t="s">
        <v>828</v>
      </c>
      <c r="E14">
        <v>53.63</v>
      </c>
      <c r="O14">
        <v>53.36</v>
      </c>
      <c r="V14">
        <v>53.4</v>
      </c>
      <c r="W14">
        <v>53.37</v>
      </c>
      <c r="X14">
        <v>53.31</v>
      </c>
      <c r="Y14">
        <v>51.2</v>
      </c>
      <c r="AB14">
        <v>53.74</v>
      </c>
      <c r="AD14">
        <v>53.38</v>
      </c>
      <c r="AF14">
        <v>53.36</v>
      </c>
      <c r="AH14">
        <v>53.42</v>
      </c>
      <c r="AI14">
        <v>53.38</v>
      </c>
      <c r="AJ14">
        <v>56.69</v>
      </c>
      <c r="AK14">
        <v>50.3</v>
      </c>
      <c r="AL14">
        <v>51.8</v>
      </c>
      <c r="AM14">
        <v>51.3</v>
      </c>
      <c r="AN14">
        <v>58.19</v>
      </c>
      <c r="AO14">
        <v>59.5</v>
      </c>
      <c r="AP14">
        <v>59.5</v>
      </c>
      <c r="AQ14">
        <v>59.9</v>
      </c>
      <c r="AR14">
        <v>60.4</v>
      </c>
      <c r="AS14">
        <v>57.72</v>
      </c>
      <c r="AT14">
        <v>56.8</v>
      </c>
      <c r="AU14">
        <v>57.9</v>
      </c>
      <c r="AV14">
        <v>60.25</v>
      </c>
      <c r="AW14">
        <v>61.942999999999998</v>
      </c>
      <c r="AX14">
        <v>61.511000000000003</v>
      </c>
      <c r="AY14">
        <v>61.795000000000002</v>
      </c>
      <c r="AZ14">
        <v>61</v>
      </c>
      <c r="BA14">
        <v>60.427999999999997</v>
      </c>
      <c r="BB14">
        <v>60.78</v>
      </c>
      <c r="BC14">
        <v>60.186999999999998</v>
      </c>
      <c r="BD14">
        <v>60.651000000000003</v>
      </c>
      <c r="BE14">
        <v>60.362000000000002</v>
      </c>
      <c r="BF14">
        <v>59.962000000000003</v>
      </c>
      <c r="BG14">
        <v>59.444000000000003</v>
      </c>
      <c r="BJ14">
        <v>58.808</v>
      </c>
      <c r="BK14">
        <v>59.594999999999999</v>
      </c>
      <c r="BL14">
        <v>60.289000000000001</v>
      </c>
      <c r="BM14">
        <v>56.023000000000003</v>
      </c>
      <c r="BN14">
        <v>60.357999999999997</v>
      </c>
      <c r="BO14">
        <v>61.484000000000002</v>
      </c>
      <c r="BP14">
        <v>62.286000000000001</v>
      </c>
      <c r="BQ14">
        <v>58.981000000000002</v>
      </c>
    </row>
    <row r="15" spans="1:70" x14ac:dyDescent="0.2">
      <c r="A15" t="s">
        <v>176</v>
      </c>
      <c r="B15" t="s">
        <v>177</v>
      </c>
      <c r="C15" t="s">
        <v>827</v>
      </c>
      <c r="D15" t="s">
        <v>828</v>
      </c>
      <c r="AP15">
        <v>61.52</v>
      </c>
      <c r="AS15">
        <v>38.06</v>
      </c>
      <c r="AT15">
        <v>64.861000000000004</v>
      </c>
      <c r="AZ15">
        <v>52.695999999999998</v>
      </c>
      <c r="BA15">
        <v>55.895000000000003</v>
      </c>
      <c r="BB15">
        <v>59.2</v>
      </c>
      <c r="BC15">
        <v>61.2</v>
      </c>
      <c r="BD15">
        <v>61.959000000000003</v>
      </c>
      <c r="BE15">
        <v>62.814</v>
      </c>
      <c r="BF15">
        <v>62.784999999999997</v>
      </c>
      <c r="BG15">
        <v>63.021000000000001</v>
      </c>
      <c r="BH15">
        <v>62.292000000000002</v>
      </c>
      <c r="BI15">
        <v>60.719000000000001</v>
      </c>
      <c r="BJ15">
        <v>60.82</v>
      </c>
      <c r="BK15">
        <v>67.17</v>
      </c>
      <c r="BL15">
        <v>63.704000000000001</v>
      </c>
      <c r="BM15">
        <v>66.953000000000003</v>
      </c>
      <c r="BN15">
        <v>67.471999999999994</v>
      </c>
      <c r="BO15">
        <v>63.296999999999997</v>
      </c>
      <c r="BP15">
        <v>65.293999999999997</v>
      </c>
    </row>
    <row r="16" spans="1:70" x14ac:dyDescent="0.2">
      <c r="A16" t="s">
        <v>178</v>
      </c>
      <c r="B16" t="s">
        <v>179</v>
      </c>
      <c r="C16" t="s">
        <v>827</v>
      </c>
      <c r="D16" t="s">
        <v>828</v>
      </c>
      <c r="E16">
        <v>55.12</v>
      </c>
      <c r="O16">
        <v>19.93</v>
      </c>
      <c r="S16">
        <v>53.17</v>
      </c>
      <c r="Y16">
        <v>43.63</v>
      </c>
      <c r="AI16">
        <v>50.72</v>
      </c>
      <c r="AS16">
        <v>53.03</v>
      </c>
      <c r="AX16">
        <v>59.93</v>
      </c>
      <c r="BC16">
        <v>52.64</v>
      </c>
    </row>
    <row r="17" spans="1:69" x14ac:dyDescent="0.2">
      <c r="A17" t="s">
        <v>180</v>
      </c>
      <c r="B17" t="s">
        <v>181</v>
      </c>
      <c r="C17" t="s">
        <v>827</v>
      </c>
      <c r="D17" t="s">
        <v>828</v>
      </c>
      <c r="E17">
        <v>33.69</v>
      </c>
      <c r="O17">
        <v>63.49</v>
      </c>
      <c r="AJ17">
        <v>69.459999999999994</v>
      </c>
      <c r="AT17">
        <v>71.75</v>
      </c>
      <c r="BK17">
        <v>72.611000000000004</v>
      </c>
    </row>
    <row r="18" spans="1:69" x14ac:dyDescent="0.2">
      <c r="A18" t="s">
        <v>182</v>
      </c>
      <c r="B18" t="s">
        <v>183</v>
      </c>
      <c r="C18" t="s">
        <v>827</v>
      </c>
      <c r="D18" t="s">
        <v>828</v>
      </c>
      <c r="F18">
        <v>57.43</v>
      </c>
      <c r="K18">
        <v>59.53</v>
      </c>
      <c r="P18">
        <v>58.67</v>
      </c>
      <c r="U18">
        <v>61.42</v>
      </c>
      <c r="X18">
        <v>60.756999999999998</v>
      </c>
      <c r="Y18">
        <v>61.295000000000002</v>
      </c>
      <c r="Z18">
        <v>61.136000000000003</v>
      </c>
      <c r="AA18">
        <v>60.780999999999999</v>
      </c>
      <c r="AB18">
        <v>60.436999999999998</v>
      </c>
      <c r="AC18">
        <v>60.55</v>
      </c>
      <c r="AD18">
        <v>60.805999999999997</v>
      </c>
      <c r="AE18">
        <v>61.887</v>
      </c>
      <c r="AF18">
        <v>61.957999999999998</v>
      </c>
      <c r="AG18">
        <v>62.378999999999998</v>
      </c>
      <c r="AH18">
        <v>63.16</v>
      </c>
      <c r="AI18">
        <v>63.747</v>
      </c>
      <c r="AJ18">
        <v>63.137999999999998</v>
      </c>
      <c r="AK18">
        <v>62.863</v>
      </c>
      <c r="AL18">
        <v>62.451000000000001</v>
      </c>
      <c r="AM18">
        <v>62.933999999999997</v>
      </c>
      <c r="AN18">
        <v>63.542000000000002</v>
      </c>
      <c r="AO18">
        <v>63.52</v>
      </c>
      <c r="AP18">
        <v>63.122999999999998</v>
      </c>
      <c r="AQ18">
        <v>62.997999999999998</v>
      </c>
      <c r="AR18">
        <v>62.764000000000003</v>
      </c>
      <c r="AS18">
        <v>63.137999999999998</v>
      </c>
      <c r="AT18">
        <v>63.298999999999999</v>
      </c>
      <c r="AU18">
        <v>63.363999999999997</v>
      </c>
      <c r="AV18">
        <v>63.585999999999999</v>
      </c>
      <c r="AW18">
        <v>63.46</v>
      </c>
      <c r="AX18">
        <v>64.397999999999996</v>
      </c>
      <c r="AY18">
        <v>64.756</v>
      </c>
      <c r="AZ18">
        <v>65.176000000000002</v>
      </c>
      <c r="BA18">
        <v>65.480999999999995</v>
      </c>
      <c r="BB18">
        <v>65.430999999999997</v>
      </c>
      <c r="BC18">
        <v>65.391000000000005</v>
      </c>
      <c r="BD18">
        <v>65.42</v>
      </c>
      <c r="BE18">
        <v>65.152000000000001</v>
      </c>
      <c r="BF18">
        <v>64.938999999999993</v>
      </c>
      <c r="BG18">
        <v>64.703999999999994</v>
      </c>
      <c r="BH18">
        <v>64.995999999999995</v>
      </c>
      <c r="BI18">
        <v>64.834000000000003</v>
      </c>
      <c r="BJ18">
        <v>65.025000000000006</v>
      </c>
      <c r="BK18">
        <v>65.745999999999995</v>
      </c>
      <c r="BL18">
        <v>66.052000000000007</v>
      </c>
      <c r="BM18">
        <v>64.98</v>
      </c>
      <c r="BN18">
        <v>66.055999999999997</v>
      </c>
      <c r="BO18">
        <v>66.846000000000004</v>
      </c>
      <c r="BP18">
        <v>67.171000000000006</v>
      </c>
      <c r="BQ18">
        <v>67.055999999999997</v>
      </c>
    </row>
    <row r="19" spans="1:69" x14ac:dyDescent="0.2">
      <c r="A19" t="s">
        <v>184</v>
      </c>
      <c r="B19" t="s">
        <v>185</v>
      </c>
      <c r="C19" t="s">
        <v>827</v>
      </c>
      <c r="D19" t="s">
        <v>828</v>
      </c>
      <c r="F19">
        <v>60.73</v>
      </c>
      <c r="P19">
        <v>55.27</v>
      </c>
      <c r="Y19">
        <v>52.06</v>
      </c>
      <c r="Z19">
        <v>56.44</v>
      </c>
      <c r="AA19">
        <v>54.32</v>
      </c>
      <c r="AB19">
        <v>53.9</v>
      </c>
      <c r="AC19">
        <v>54.69</v>
      </c>
      <c r="AD19">
        <v>54.29</v>
      </c>
      <c r="AE19">
        <v>54.57</v>
      </c>
      <c r="AF19">
        <v>55</v>
      </c>
      <c r="AG19">
        <v>54.78</v>
      </c>
      <c r="AH19">
        <v>54.89</v>
      </c>
      <c r="AI19">
        <v>55.44</v>
      </c>
      <c r="AJ19">
        <v>55.84</v>
      </c>
      <c r="AK19">
        <v>56.58</v>
      </c>
      <c r="AL19">
        <v>56.69</v>
      </c>
      <c r="AN19">
        <v>59.424999999999997</v>
      </c>
      <c r="AO19">
        <v>58.817999999999998</v>
      </c>
      <c r="AP19">
        <v>58.41</v>
      </c>
      <c r="AQ19">
        <v>58.816000000000003</v>
      </c>
      <c r="AR19">
        <v>58.966000000000001</v>
      </c>
      <c r="AS19">
        <v>58.685000000000002</v>
      </c>
      <c r="AT19">
        <v>58.237000000000002</v>
      </c>
      <c r="AU19">
        <v>58.93</v>
      </c>
      <c r="AV19">
        <v>59.149000000000001</v>
      </c>
      <c r="AW19">
        <v>58.040999999999997</v>
      </c>
      <c r="AX19">
        <v>58.456000000000003</v>
      </c>
      <c r="AY19">
        <v>58.970999999999997</v>
      </c>
      <c r="AZ19">
        <v>59.83</v>
      </c>
      <c r="BA19">
        <v>60.08</v>
      </c>
      <c r="BB19">
        <v>60.347999999999999</v>
      </c>
      <c r="BC19">
        <v>60.286999999999999</v>
      </c>
      <c r="BD19">
        <v>60.356999999999999</v>
      </c>
      <c r="BE19">
        <v>60.646999999999998</v>
      </c>
      <c r="BF19">
        <v>60.801000000000002</v>
      </c>
      <c r="BG19">
        <v>60.598999999999997</v>
      </c>
      <c r="BH19">
        <v>60.631999999999998</v>
      </c>
      <c r="BI19">
        <v>61.134</v>
      </c>
      <c r="BJ19">
        <v>61.100999999999999</v>
      </c>
      <c r="BK19">
        <v>61.323</v>
      </c>
      <c r="BL19">
        <v>61.308999999999997</v>
      </c>
      <c r="BM19">
        <v>60.814</v>
      </c>
      <c r="BN19">
        <v>61.151000000000003</v>
      </c>
      <c r="BO19">
        <v>61.512</v>
      </c>
      <c r="BP19">
        <v>61.606999999999999</v>
      </c>
      <c r="BQ19">
        <v>61.488</v>
      </c>
    </row>
    <row r="20" spans="1:69" x14ac:dyDescent="0.2">
      <c r="A20" t="s">
        <v>186</v>
      </c>
      <c r="B20" t="s">
        <v>187</v>
      </c>
      <c r="C20" t="s">
        <v>827</v>
      </c>
      <c r="D20" t="s">
        <v>828</v>
      </c>
      <c r="AH20">
        <v>49.72</v>
      </c>
      <c r="AL20">
        <v>62.48</v>
      </c>
      <c r="AO20">
        <v>47.68</v>
      </c>
      <c r="AP20">
        <v>47.39</v>
      </c>
      <c r="AQ20">
        <v>47.1</v>
      </c>
      <c r="AR20">
        <v>64.66</v>
      </c>
      <c r="AS20">
        <v>77.599999999999994</v>
      </c>
      <c r="AT20">
        <v>75.5</v>
      </c>
      <c r="AU20">
        <v>73.599999999999994</v>
      </c>
      <c r="AV20">
        <v>71.7</v>
      </c>
      <c r="AW20">
        <v>69.900000000000006</v>
      </c>
      <c r="AX20">
        <v>68.400000000000006</v>
      </c>
      <c r="AY20">
        <v>67.150000000000006</v>
      </c>
      <c r="AZ20">
        <v>66.349999999999994</v>
      </c>
      <c r="BA20">
        <v>65.430000000000007</v>
      </c>
      <c r="BB20">
        <v>65.05</v>
      </c>
      <c r="BC20">
        <v>64.81</v>
      </c>
      <c r="BD20">
        <v>64.400000000000006</v>
      </c>
      <c r="BE20">
        <v>64.5</v>
      </c>
      <c r="BF20">
        <v>64.7</v>
      </c>
      <c r="BG20">
        <v>65.099999999999994</v>
      </c>
      <c r="BH20">
        <v>65.400000000000006</v>
      </c>
      <c r="BI20">
        <v>66</v>
      </c>
      <c r="BJ20">
        <v>66.2</v>
      </c>
      <c r="BK20">
        <v>66.3</v>
      </c>
      <c r="BL20">
        <v>66.5</v>
      </c>
      <c r="BM20">
        <v>66.8</v>
      </c>
      <c r="BN20">
        <v>67.099999999999994</v>
      </c>
      <c r="BO20">
        <v>65.7</v>
      </c>
    </row>
    <row r="21" spans="1:69" x14ac:dyDescent="0.2">
      <c r="A21" t="s">
        <v>188</v>
      </c>
      <c r="B21" t="s">
        <v>189</v>
      </c>
      <c r="C21" t="s">
        <v>827</v>
      </c>
      <c r="D21" t="s">
        <v>828</v>
      </c>
      <c r="W21">
        <v>46.77</v>
      </c>
      <c r="X21">
        <v>92.85</v>
      </c>
      <c r="Y21">
        <v>46.12</v>
      </c>
      <c r="AA21">
        <v>61.1</v>
      </c>
      <c r="AC21">
        <v>60.88</v>
      </c>
      <c r="AE21">
        <v>87.11</v>
      </c>
      <c r="AI21">
        <v>90.32</v>
      </c>
      <c r="AQ21">
        <v>85.39</v>
      </c>
      <c r="AY21">
        <v>77.471000000000004</v>
      </c>
      <c r="BA21">
        <v>69.989999999999995</v>
      </c>
      <c r="BG21">
        <v>78.941000000000003</v>
      </c>
      <c r="BM21">
        <v>78.557000000000002</v>
      </c>
    </row>
    <row r="22" spans="1:69" x14ac:dyDescent="0.2">
      <c r="A22" t="s">
        <v>190</v>
      </c>
      <c r="B22" t="s">
        <v>191</v>
      </c>
      <c r="C22" t="s">
        <v>827</v>
      </c>
      <c r="D22" t="s">
        <v>828</v>
      </c>
      <c r="F22">
        <v>49.88</v>
      </c>
      <c r="O22">
        <v>49.16</v>
      </c>
      <c r="V22">
        <v>41.23</v>
      </c>
      <c r="X22">
        <v>42.04</v>
      </c>
      <c r="Y22">
        <v>42.11</v>
      </c>
      <c r="Z22">
        <v>40.04</v>
      </c>
      <c r="AB22">
        <v>50.679000000000002</v>
      </c>
      <c r="AC22">
        <v>49.737000000000002</v>
      </c>
      <c r="AD22">
        <v>49.954000000000001</v>
      </c>
      <c r="AE22">
        <v>49.871000000000002</v>
      </c>
      <c r="AF22">
        <v>49.107999999999997</v>
      </c>
      <c r="AG22">
        <v>48.643000000000001</v>
      </c>
      <c r="AH22">
        <v>48.398000000000003</v>
      </c>
      <c r="AI22">
        <v>48.338999999999999</v>
      </c>
      <c r="AJ22">
        <v>49.271999999999998</v>
      </c>
      <c r="AK22">
        <v>49.631999999999998</v>
      </c>
      <c r="AL22">
        <v>49.73</v>
      </c>
      <c r="AM22">
        <v>50.33</v>
      </c>
      <c r="AN22">
        <v>50.530999999999999</v>
      </c>
      <c r="AO22">
        <v>50.405999999999999</v>
      </c>
      <c r="AP22">
        <v>50.52</v>
      </c>
      <c r="AQ22">
        <v>50.851999999999997</v>
      </c>
      <c r="AR22">
        <v>51.911000000000001</v>
      </c>
      <c r="AS22">
        <v>52.292999999999999</v>
      </c>
      <c r="AT22">
        <v>50.890999999999998</v>
      </c>
      <c r="AU22">
        <v>51.188000000000002</v>
      </c>
      <c r="AV22">
        <v>51.347999999999999</v>
      </c>
      <c r="AW22">
        <v>52.03</v>
      </c>
      <c r="AX22">
        <v>53.298999999999999</v>
      </c>
      <c r="AY22">
        <v>53.113999999999997</v>
      </c>
      <c r="AZ22">
        <v>53.585999999999999</v>
      </c>
      <c r="BA22">
        <v>53.677999999999997</v>
      </c>
      <c r="BB22">
        <v>53.472999999999999</v>
      </c>
      <c r="BC22">
        <v>54.07</v>
      </c>
      <c r="BD22">
        <v>53.198999999999998</v>
      </c>
      <c r="BE22">
        <v>53.249000000000002</v>
      </c>
      <c r="BF22">
        <v>53.558999999999997</v>
      </c>
      <c r="BG22">
        <v>53.506</v>
      </c>
      <c r="BH22">
        <v>53.31</v>
      </c>
      <c r="BI22">
        <v>53.11</v>
      </c>
      <c r="BJ22">
        <v>53.838000000000001</v>
      </c>
      <c r="BK22">
        <v>54.183999999999997</v>
      </c>
      <c r="BL22">
        <v>54.393000000000001</v>
      </c>
      <c r="BM22">
        <v>53.814</v>
      </c>
      <c r="BN22">
        <v>54.484000000000002</v>
      </c>
      <c r="BO22">
        <v>55.094999999999999</v>
      </c>
      <c r="BP22">
        <v>54.997</v>
      </c>
      <c r="BQ22">
        <v>55.113999999999997</v>
      </c>
    </row>
    <row r="23" spans="1:69" x14ac:dyDescent="0.2">
      <c r="A23" t="s">
        <v>192</v>
      </c>
      <c r="B23" t="s">
        <v>193</v>
      </c>
      <c r="C23" t="s">
        <v>827</v>
      </c>
      <c r="D23" t="s">
        <v>828</v>
      </c>
      <c r="F23">
        <v>53.3</v>
      </c>
      <c r="T23">
        <v>80.5</v>
      </c>
      <c r="V23">
        <v>47.94</v>
      </c>
      <c r="X23">
        <v>59.63</v>
      </c>
      <c r="AE23">
        <v>59.82</v>
      </c>
      <c r="AK23">
        <v>72.16</v>
      </c>
      <c r="AO23">
        <v>58.89</v>
      </c>
      <c r="AT23">
        <v>67.680000000000007</v>
      </c>
      <c r="AU23">
        <v>71.75</v>
      </c>
      <c r="AV23">
        <v>77.36</v>
      </c>
      <c r="BC23">
        <v>75.31</v>
      </c>
      <c r="BD23">
        <v>71.88</v>
      </c>
      <c r="BF23">
        <v>55.622</v>
      </c>
      <c r="BL23">
        <v>75.094999999999999</v>
      </c>
      <c r="BO23">
        <v>76.28</v>
      </c>
    </row>
    <row r="24" spans="1:69" s="62" customFormat="1" x14ac:dyDescent="0.2">
      <c r="A24" s="62" t="s">
        <v>194</v>
      </c>
      <c r="B24" s="62" t="s">
        <v>195</v>
      </c>
      <c r="C24" s="62" t="s">
        <v>827</v>
      </c>
      <c r="D24" s="62" t="s">
        <v>828</v>
      </c>
      <c r="T24" s="62">
        <v>45.8</v>
      </c>
      <c r="AD24" s="62">
        <v>82.82</v>
      </c>
      <c r="AJ24" s="62">
        <v>83.93</v>
      </c>
      <c r="AM24" s="62">
        <v>78.7</v>
      </c>
      <c r="AX24" s="62">
        <v>89.1</v>
      </c>
      <c r="AY24" s="62">
        <v>71.628</v>
      </c>
      <c r="AZ24" s="62">
        <v>87.3</v>
      </c>
      <c r="BG24" s="62">
        <v>65.623999999999995</v>
      </c>
      <c r="BK24" s="62">
        <v>44.893000000000001</v>
      </c>
      <c r="BL24" s="62">
        <v>77.617999999999995</v>
      </c>
      <c r="BO24" s="62">
        <v>72.337000000000003</v>
      </c>
      <c r="BP24" s="62">
        <v>47.453000000000003</v>
      </c>
      <c r="BQ24" s="62">
        <v>70.061999999999998</v>
      </c>
    </row>
    <row r="25" spans="1:69" x14ac:dyDescent="0.2">
      <c r="A25" t="s">
        <v>196</v>
      </c>
      <c r="B25" t="s">
        <v>197</v>
      </c>
      <c r="C25" t="s">
        <v>827</v>
      </c>
      <c r="D25" t="s">
        <v>828</v>
      </c>
      <c r="F25">
        <v>57.17</v>
      </c>
      <c r="S25">
        <v>48.97</v>
      </c>
      <c r="Z25">
        <v>45.67</v>
      </c>
      <c r="AC25">
        <v>49.06</v>
      </c>
      <c r="AD25">
        <v>49.26</v>
      </c>
      <c r="AE25">
        <v>50.28</v>
      </c>
      <c r="AH25">
        <v>78.62</v>
      </c>
      <c r="AJ25">
        <v>75.900000000000006</v>
      </c>
      <c r="AO25">
        <v>72.56</v>
      </c>
      <c r="AS25">
        <v>72.06</v>
      </c>
      <c r="AV25">
        <v>57.3</v>
      </c>
      <c r="AY25">
        <v>58.070999999999998</v>
      </c>
      <c r="BC25">
        <v>58.576000000000001</v>
      </c>
      <c r="BD25">
        <v>45.000999999999998</v>
      </c>
      <c r="BF25">
        <v>57.18</v>
      </c>
      <c r="BI25">
        <v>56.09</v>
      </c>
      <c r="BJ25">
        <v>58.328000000000003</v>
      </c>
      <c r="BO25">
        <v>61.872999999999998</v>
      </c>
      <c r="BP25">
        <v>60.884999999999998</v>
      </c>
      <c r="BQ25">
        <v>58.902999999999999</v>
      </c>
    </row>
    <row r="26" spans="1:69" x14ac:dyDescent="0.2">
      <c r="A26" t="s">
        <v>198</v>
      </c>
      <c r="B26" t="s">
        <v>199</v>
      </c>
      <c r="C26" t="s">
        <v>827</v>
      </c>
      <c r="D26" t="s">
        <v>828</v>
      </c>
      <c r="J26">
        <v>68.08</v>
      </c>
      <c r="T26">
        <v>65.42</v>
      </c>
      <c r="AK26">
        <v>57.17</v>
      </c>
      <c r="AP26">
        <v>51.8</v>
      </c>
      <c r="AS26">
        <v>50.179000000000002</v>
      </c>
      <c r="AT26">
        <v>51.372999999999998</v>
      </c>
      <c r="AU26">
        <v>50.820999999999998</v>
      </c>
      <c r="AV26">
        <v>49.921999999999997</v>
      </c>
      <c r="AW26">
        <v>50.55</v>
      </c>
      <c r="AX26">
        <v>49.689</v>
      </c>
      <c r="AY26">
        <v>51.292999999999999</v>
      </c>
      <c r="AZ26">
        <v>52.595999999999997</v>
      </c>
      <c r="BA26">
        <v>53.808</v>
      </c>
      <c r="BB26">
        <v>53.021000000000001</v>
      </c>
      <c r="BC26">
        <v>53.393999999999998</v>
      </c>
      <c r="BD26">
        <v>52.512</v>
      </c>
      <c r="BE26">
        <v>53.079000000000001</v>
      </c>
      <c r="BF26">
        <v>53.9</v>
      </c>
      <c r="BG26">
        <v>54.143000000000001</v>
      </c>
      <c r="BH26">
        <v>54.067999999999998</v>
      </c>
      <c r="BI26">
        <v>53.331000000000003</v>
      </c>
      <c r="BJ26">
        <v>55.354999999999997</v>
      </c>
      <c r="BK26">
        <v>55.323</v>
      </c>
      <c r="BL26">
        <v>55.972999999999999</v>
      </c>
      <c r="BM26">
        <v>55.045999999999999</v>
      </c>
      <c r="BN26">
        <v>54.472999999999999</v>
      </c>
      <c r="BO26">
        <v>55.454000000000001</v>
      </c>
      <c r="BP26">
        <v>55.654000000000003</v>
      </c>
      <c r="BQ26">
        <v>55.54</v>
      </c>
    </row>
    <row r="27" spans="1:69" x14ac:dyDescent="0.2">
      <c r="A27" t="s">
        <v>200</v>
      </c>
      <c r="B27" t="s">
        <v>201</v>
      </c>
      <c r="C27" t="s">
        <v>827</v>
      </c>
      <c r="D27" t="s">
        <v>828</v>
      </c>
      <c r="J27">
        <v>29.24</v>
      </c>
      <c r="P27">
        <v>49.83</v>
      </c>
      <c r="X27">
        <v>36.96</v>
      </c>
      <c r="Z27">
        <v>60.5</v>
      </c>
      <c r="AD27">
        <v>45.5</v>
      </c>
      <c r="AF27">
        <v>45.88</v>
      </c>
      <c r="AI27">
        <v>65.2</v>
      </c>
      <c r="AJ27">
        <v>65.22</v>
      </c>
      <c r="AK27">
        <v>65.7</v>
      </c>
      <c r="AL27">
        <v>65.7</v>
      </c>
      <c r="AM27">
        <v>65.7</v>
      </c>
      <c r="AN27">
        <v>65.7</v>
      </c>
      <c r="AO27">
        <v>65.8</v>
      </c>
      <c r="AP27">
        <v>65.8</v>
      </c>
      <c r="AQ27">
        <v>65.8</v>
      </c>
      <c r="AR27">
        <v>65.8</v>
      </c>
      <c r="AS27">
        <v>65.900000000000006</v>
      </c>
      <c r="AT27">
        <v>65.709999999999994</v>
      </c>
      <c r="AU27">
        <v>66.099999999999994</v>
      </c>
      <c r="AV27">
        <v>66.2</v>
      </c>
      <c r="AW27">
        <v>63.7</v>
      </c>
      <c r="AX27">
        <v>48.3</v>
      </c>
      <c r="AY27">
        <v>66.58</v>
      </c>
      <c r="BC27">
        <v>72.06</v>
      </c>
      <c r="BD27">
        <v>71.040000000000006</v>
      </c>
      <c r="BH27">
        <v>71.569999999999993</v>
      </c>
    </row>
    <row r="28" spans="1:69" x14ac:dyDescent="0.2">
      <c r="A28" t="s">
        <v>202</v>
      </c>
      <c r="B28" t="s">
        <v>203</v>
      </c>
      <c r="C28" t="s">
        <v>827</v>
      </c>
      <c r="D28" t="s">
        <v>828</v>
      </c>
      <c r="H28">
        <v>71.510000000000005</v>
      </c>
      <c r="O28">
        <v>72.73</v>
      </c>
      <c r="X28">
        <v>36.78</v>
      </c>
      <c r="Y28">
        <v>67.47</v>
      </c>
      <c r="AH28">
        <v>51.18</v>
      </c>
      <c r="AI28">
        <v>71.599999999999994</v>
      </c>
      <c r="AJ28">
        <v>73.599999999999994</v>
      </c>
      <c r="AK28">
        <v>74.3</v>
      </c>
      <c r="AL28">
        <v>75.7</v>
      </c>
      <c r="AM28">
        <v>73.77</v>
      </c>
      <c r="AN28">
        <v>73.900000000000006</v>
      </c>
      <c r="AO28">
        <v>73.7</v>
      </c>
      <c r="AP28">
        <v>74.900000000000006</v>
      </c>
      <c r="AQ28">
        <v>69.790000000000006</v>
      </c>
      <c r="AR28">
        <v>76.8</v>
      </c>
      <c r="AT28">
        <v>76.2</v>
      </c>
      <c r="AU28">
        <v>76.400000000000006</v>
      </c>
      <c r="AW28">
        <v>75.680000000000007</v>
      </c>
      <c r="BB28">
        <v>73.400000000000006</v>
      </c>
      <c r="BD28">
        <v>72.44</v>
      </c>
      <c r="BE28">
        <v>74.5</v>
      </c>
      <c r="BF28">
        <v>72.7</v>
      </c>
      <c r="BL28">
        <v>77.436999999999998</v>
      </c>
      <c r="BP28">
        <v>97.662000000000006</v>
      </c>
    </row>
    <row r="29" spans="1:69" x14ac:dyDescent="0.2">
      <c r="A29" t="s">
        <v>204</v>
      </c>
      <c r="B29" t="s">
        <v>205</v>
      </c>
      <c r="C29" t="s">
        <v>827</v>
      </c>
      <c r="D29" t="s">
        <v>828</v>
      </c>
      <c r="AT29">
        <v>41.537999999999997</v>
      </c>
      <c r="AY29">
        <v>42.667999999999999</v>
      </c>
      <c r="AZ29">
        <v>43.418999999999997</v>
      </c>
      <c r="BA29">
        <v>43.363999999999997</v>
      </c>
      <c r="BB29">
        <v>43.174999999999997</v>
      </c>
      <c r="BC29">
        <v>44.164000000000001</v>
      </c>
      <c r="BD29">
        <v>43.656999999999996</v>
      </c>
      <c r="BE29">
        <v>43.792999999999999</v>
      </c>
      <c r="BF29">
        <v>43.331000000000003</v>
      </c>
      <c r="BG29">
        <v>43.424999999999997</v>
      </c>
      <c r="BH29">
        <v>43.890999999999998</v>
      </c>
      <c r="BI29">
        <v>43.054000000000002</v>
      </c>
      <c r="BJ29">
        <v>42.287999999999997</v>
      </c>
      <c r="BK29">
        <v>41.905000000000001</v>
      </c>
      <c r="BL29">
        <v>41.802</v>
      </c>
      <c r="BM29">
        <v>47.654000000000003</v>
      </c>
      <c r="BN29">
        <v>50.887</v>
      </c>
      <c r="BO29">
        <v>51.188000000000002</v>
      </c>
      <c r="BP29">
        <v>51.868000000000002</v>
      </c>
      <c r="BQ29">
        <v>52.429000000000002</v>
      </c>
    </row>
    <row r="30" spans="1:69" x14ac:dyDescent="0.2">
      <c r="A30" t="s">
        <v>206</v>
      </c>
      <c r="B30" t="s">
        <v>207</v>
      </c>
      <c r="C30" t="s">
        <v>827</v>
      </c>
      <c r="D30" t="s">
        <v>828</v>
      </c>
      <c r="O30">
        <v>48.69</v>
      </c>
      <c r="AH30">
        <v>68.17</v>
      </c>
      <c r="AP30">
        <v>45.9</v>
      </c>
      <c r="AR30">
        <v>59.067</v>
      </c>
      <c r="AY30">
        <v>54.83</v>
      </c>
      <c r="AZ30">
        <v>55.24</v>
      </c>
      <c r="BA30">
        <v>56.37</v>
      </c>
      <c r="BB30">
        <v>60.962000000000003</v>
      </c>
      <c r="BH30">
        <v>82.1</v>
      </c>
      <c r="BI30">
        <v>70.825999999999993</v>
      </c>
      <c r="BJ30">
        <v>71.260000000000005</v>
      </c>
      <c r="BK30">
        <v>70.921000000000006</v>
      </c>
      <c r="BL30">
        <v>70.668000000000006</v>
      </c>
      <c r="BM30">
        <v>70.302000000000007</v>
      </c>
      <c r="BN30">
        <v>70.039000000000001</v>
      </c>
      <c r="BO30">
        <v>70.210999999999999</v>
      </c>
      <c r="BP30">
        <v>69.727999999999994</v>
      </c>
      <c r="BQ30">
        <v>69.602000000000004</v>
      </c>
    </row>
    <row r="31" spans="1:69" x14ac:dyDescent="0.2">
      <c r="A31" t="s">
        <v>208</v>
      </c>
      <c r="B31" t="s">
        <v>209</v>
      </c>
      <c r="C31" t="s">
        <v>827</v>
      </c>
      <c r="D31" t="s">
        <v>828</v>
      </c>
      <c r="E31">
        <v>53.32</v>
      </c>
      <c r="O31">
        <v>27.62</v>
      </c>
      <c r="AM31">
        <v>56.07</v>
      </c>
      <c r="AO31">
        <v>34.1</v>
      </c>
      <c r="AP31">
        <v>58.9</v>
      </c>
      <c r="AQ31">
        <v>58.7</v>
      </c>
      <c r="AR31">
        <v>59.3</v>
      </c>
      <c r="AX31">
        <v>38.200000000000003</v>
      </c>
      <c r="BE31">
        <v>67.42</v>
      </c>
      <c r="BF31">
        <v>62.631</v>
      </c>
      <c r="BG31">
        <v>63.491999999999997</v>
      </c>
      <c r="BH31">
        <v>63.488999999999997</v>
      </c>
      <c r="BI31">
        <v>64.25</v>
      </c>
      <c r="BJ31">
        <v>64.034000000000006</v>
      </c>
      <c r="BK31">
        <v>67.295000000000002</v>
      </c>
      <c r="BL31">
        <v>69.725999999999999</v>
      </c>
    </row>
    <row r="32" spans="1:69" x14ac:dyDescent="0.2">
      <c r="A32" t="s">
        <v>210</v>
      </c>
      <c r="B32" t="s">
        <v>211</v>
      </c>
      <c r="C32" t="s">
        <v>827</v>
      </c>
      <c r="D32" t="s">
        <v>828</v>
      </c>
      <c r="O32">
        <v>74.209999999999994</v>
      </c>
      <c r="U32">
        <v>78.09</v>
      </c>
      <c r="Y32">
        <v>76.95</v>
      </c>
      <c r="AJ32">
        <v>74.849999999999994</v>
      </c>
      <c r="AS32">
        <v>73.44</v>
      </c>
      <c r="BB32">
        <v>82</v>
      </c>
      <c r="BC32">
        <v>84</v>
      </c>
    </row>
    <row r="33" spans="1:69" x14ac:dyDescent="0.2">
      <c r="A33" t="s">
        <v>212</v>
      </c>
      <c r="B33" t="s">
        <v>213</v>
      </c>
      <c r="C33" t="s">
        <v>827</v>
      </c>
      <c r="D33" t="s">
        <v>828</v>
      </c>
      <c r="U33">
        <v>52.95</v>
      </c>
      <c r="Y33">
        <v>54.44</v>
      </c>
      <c r="Z33">
        <v>54.21</v>
      </c>
      <c r="AA33">
        <v>53.41</v>
      </c>
      <c r="AD33">
        <v>52.48</v>
      </c>
      <c r="AE33">
        <v>53.16</v>
      </c>
      <c r="AF33">
        <v>53.66</v>
      </c>
      <c r="AH33">
        <v>53.27</v>
      </c>
      <c r="AI33">
        <v>60.024999999999999</v>
      </c>
      <c r="AJ33">
        <v>51.68</v>
      </c>
      <c r="AK33">
        <v>59.332999999999998</v>
      </c>
      <c r="AL33">
        <v>52.6</v>
      </c>
      <c r="AM33">
        <v>53.7</v>
      </c>
      <c r="AN33">
        <v>63.66</v>
      </c>
      <c r="AO33">
        <v>64.7</v>
      </c>
      <c r="AP33">
        <v>70.66</v>
      </c>
      <c r="AR33">
        <v>71.456999999999994</v>
      </c>
      <c r="AS33">
        <v>70.349999999999994</v>
      </c>
      <c r="AT33">
        <v>67.8</v>
      </c>
      <c r="AU33">
        <v>72.3</v>
      </c>
      <c r="AV33">
        <v>73.099999999999994</v>
      </c>
      <c r="AW33">
        <v>73.099999999999994</v>
      </c>
      <c r="AX33">
        <v>69.975999999999999</v>
      </c>
      <c r="AY33">
        <v>72.72</v>
      </c>
      <c r="AZ33">
        <v>49.76</v>
      </c>
      <c r="BA33">
        <v>71.813999999999993</v>
      </c>
      <c r="BB33">
        <v>72.117999999999995</v>
      </c>
      <c r="BD33">
        <v>71.975999999999999</v>
      </c>
      <c r="BE33">
        <v>68.622</v>
      </c>
      <c r="BF33">
        <v>69.302999999999997</v>
      </c>
      <c r="BG33">
        <v>71.373999999999995</v>
      </c>
      <c r="BH33">
        <v>67.075000000000003</v>
      </c>
      <c r="BI33">
        <v>67.358999999999995</v>
      </c>
      <c r="BJ33">
        <v>68.634</v>
      </c>
      <c r="BK33">
        <v>71.798000000000002</v>
      </c>
      <c r="BL33">
        <v>74.158000000000001</v>
      </c>
      <c r="BM33">
        <v>69.683999999999997</v>
      </c>
      <c r="BN33">
        <v>77.665000000000006</v>
      </c>
      <c r="BO33">
        <v>78.186000000000007</v>
      </c>
      <c r="BP33">
        <v>78.317999999999998</v>
      </c>
      <c r="BQ33">
        <v>79.552999999999997</v>
      </c>
    </row>
    <row r="34" spans="1:69" x14ac:dyDescent="0.2">
      <c r="A34" t="s">
        <v>214</v>
      </c>
      <c r="B34" t="s">
        <v>215</v>
      </c>
      <c r="C34" t="s">
        <v>827</v>
      </c>
      <c r="D34" t="s">
        <v>828</v>
      </c>
      <c r="E34">
        <v>53.16</v>
      </c>
      <c r="O34">
        <v>51.93</v>
      </c>
      <c r="R34">
        <v>61.58</v>
      </c>
      <c r="Y34">
        <v>55.98</v>
      </c>
      <c r="AD34">
        <v>62.53</v>
      </c>
      <c r="AE34">
        <v>62.37</v>
      </c>
      <c r="AF34">
        <v>63.79</v>
      </c>
      <c r="AG34">
        <v>63.61</v>
      </c>
      <c r="AH34">
        <v>64.231999999999999</v>
      </c>
      <c r="AI34">
        <v>64.349999999999994</v>
      </c>
      <c r="AJ34">
        <v>63.63</v>
      </c>
      <c r="AK34">
        <v>68.942999999999998</v>
      </c>
      <c r="AL34">
        <v>68.17</v>
      </c>
      <c r="AN34">
        <v>66.472999999999999</v>
      </c>
      <c r="AO34">
        <v>64.721000000000004</v>
      </c>
      <c r="AP34">
        <v>65.635999999999996</v>
      </c>
      <c r="AQ34">
        <v>65.756</v>
      </c>
      <c r="AR34">
        <v>66.378</v>
      </c>
      <c r="AT34">
        <v>67.033000000000001</v>
      </c>
      <c r="AU34">
        <v>67.903999999999996</v>
      </c>
      <c r="AV34">
        <v>67.760999999999996</v>
      </c>
      <c r="AW34">
        <v>68.293000000000006</v>
      </c>
      <c r="AX34">
        <v>68.971999999999994</v>
      </c>
      <c r="AY34">
        <v>68.641999999999996</v>
      </c>
      <c r="AZ34">
        <v>68.251000000000005</v>
      </c>
      <c r="BA34">
        <v>68.031000000000006</v>
      </c>
      <c r="BB34">
        <v>68.213999999999999</v>
      </c>
      <c r="BD34">
        <v>65.680999999999997</v>
      </c>
      <c r="BE34">
        <v>63.786999999999999</v>
      </c>
      <c r="BF34">
        <v>63.722999999999999</v>
      </c>
      <c r="BG34">
        <v>63.515000000000001</v>
      </c>
      <c r="BH34">
        <v>63.805999999999997</v>
      </c>
      <c r="BI34">
        <v>63.875999999999998</v>
      </c>
      <c r="BJ34">
        <v>64.183000000000007</v>
      </c>
      <c r="BK34">
        <v>64.225999999999999</v>
      </c>
      <c r="BL34">
        <v>64.671999999999997</v>
      </c>
      <c r="BM34">
        <v>60.287999999999997</v>
      </c>
      <c r="BN34">
        <v>62.268999999999998</v>
      </c>
      <c r="BO34">
        <v>63.347000000000001</v>
      </c>
      <c r="BP34">
        <v>62.753999999999998</v>
      </c>
      <c r="BQ34">
        <v>63.207999999999998</v>
      </c>
    </row>
    <row r="35" spans="1:69" x14ac:dyDescent="0.2">
      <c r="A35" t="s">
        <v>216</v>
      </c>
      <c r="B35" t="s">
        <v>217</v>
      </c>
      <c r="C35" t="s">
        <v>827</v>
      </c>
      <c r="D35" t="s">
        <v>828</v>
      </c>
      <c r="E35">
        <v>39.69</v>
      </c>
      <c r="K35">
        <v>38.04</v>
      </c>
      <c r="O35">
        <v>61.16</v>
      </c>
      <c r="W35">
        <v>41.33</v>
      </c>
      <c r="Y35">
        <v>64.3</v>
      </c>
      <c r="AB35">
        <v>64.010000000000005</v>
      </c>
      <c r="AE35">
        <v>65.45</v>
      </c>
      <c r="AF35">
        <v>66.540000000000006</v>
      </c>
      <c r="AG35">
        <v>67.45</v>
      </c>
      <c r="AH35">
        <v>68.599999999999994</v>
      </c>
      <c r="AI35">
        <v>67.34</v>
      </c>
      <c r="AJ35">
        <v>65.19</v>
      </c>
      <c r="AK35">
        <v>66.12</v>
      </c>
      <c r="AM35">
        <v>67.47</v>
      </c>
      <c r="AN35">
        <v>68.16</v>
      </c>
      <c r="AO35">
        <v>67</v>
      </c>
      <c r="AP35">
        <v>67.72</v>
      </c>
      <c r="AV35">
        <v>69.25</v>
      </c>
      <c r="AW35">
        <v>69.680000000000007</v>
      </c>
      <c r="BB35">
        <v>66.959999999999994</v>
      </c>
      <c r="BC35">
        <v>66.599999999999994</v>
      </c>
      <c r="BD35">
        <v>67.59</v>
      </c>
      <c r="BE35">
        <v>66.19</v>
      </c>
      <c r="BF35">
        <v>66.709999999999994</v>
      </c>
      <c r="BG35">
        <v>63.88</v>
      </c>
      <c r="BH35">
        <v>63.963000000000001</v>
      </c>
      <c r="BI35">
        <v>65.436000000000007</v>
      </c>
      <c r="BJ35">
        <v>64.391000000000005</v>
      </c>
      <c r="BK35">
        <v>63.576999999999998</v>
      </c>
      <c r="BL35">
        <v>62.314999999999998</v>
      </c>
      <c r="BN35">
        <v>59.823</v>
      </c>
      <c r="BO35">
        <v>62.26</v>
      </c>
      <c r="BP35">
        <v>61.521999999999998</v>
      </c>
    </row>
    <row r="36" spans="1:69" x14ac:dyDescent="0.2">
      <c r="A36" t="s">
        <v>218</v>
      </c>
      <c r="B36" t="s">
        <v>219</v>
      </c>
      <c r="C36" t="s">
        <v>827</v>
      </c>
      <c r="D36" t="s">
        <v>828</v>
      </c>
      <c r="E36">
        <v>55.46</v>
      </c>
      <c r="P36">
        <v>53.14</v>
      </c>
      <c r="W36">
        <v>60.34</v>
      </c>
      <c r="Z36">
        <v>59.61</v>
      </c>
      <c r="AE36">
        <v>60.3</v>
      </c>
      <c r="AJ36">
        <v>65.569999999999993</v>
      </c>
      <c r="AT36">
        <v>67.95</v>
      </c>
      <c r="BD36">
        <v>66.400000000000006</v>
      </c>
      <c r="BG36">
        <v>65.986999999999995</v>
      </c>
      <c r="BJ36">
        <v>62.728000000000002</v>
      </c>
      <c r="BK36">
        <v>65.394999999999996</v>
      </c>
      <c r="BL36">
        <v>64.183999999999997</v>
      </c>
      <c r="BM36">
        <v>65.215999999999994</v>
      </c>
      <c r="BN36">
        <v>63.75</v>
      </c>
      <c r="BO36">
        <v>62.787999999999997</v>
      </c>
      <c r="BP36">
        <v>63.868000000000002</v>
      </c>
      <c r="BQ36">
        <v>64.251999999999995</v>
      </c>
    </row>
    <row r="37" spans="1:69" x14ac:dyDescent="0.2">
      <c r="A37" t="s">
        <v>220</v>
      </c>
      <c r="B37" t="s">
        <v>221</v>
      </c>
      <c r="C37" t="s">
        <v>827</v>
      </c>
      <c r="D37" t="s">
        <v>828</v>
      </c>
      <c r="AX37">
        <v>60.44</v>
      </c>
      <c r="AY37">
        <v>61.8</v>
      </c>
      <c r="BB37">
        <v>69.7</v>
      </c>
      <c r="BC37">
        <v>68.150000000000006</v>
      </c>
      <c r="BD37">
        <v>67.39</v>
      </c>
      <c r="BE37">
        <v>64.36</v>
      </c>
      <c r="BF37">
        <v>65.3</v>
      </c>
      <c r="BG37">
        <v>62.61</v>
      </c>
      <c r="BH37">
        <v>63.14</v>
      </c>
      <c r="BK37">
        <v>62.603000000000002</v>
      </c>
      <c r="BL37">
        <v>66.364000000000004</v>
      </c>
      <c r="BM37">
        <v>67.826999999999998</v>
      </c>
      <c r="BN37">
        <v>69.093999999999994</v>
      </c>
      <c r="BO37">
        <v>63.094000000000001</v>
      </c>
      <c r="BP37">
        <v>64.994</v>
      </c>
      <c r="BQ37">
        <v>63.953000000000003</v>
      </c>
    </row>
    <row r="38" spans="1:69" x14ac:dyDescent="0.2">
      <c r="A38" t="s">
        <v>222</v>
      </c>
      <c r="B38" t="s">
        <v>223</v>
      </c>
      <c r="C38" t="s">
        <v>827</v>
      </c>
      <c r="D38" t="s">
        <v>828</v>
      </c>
      <c r="I38">
        <v>46.16</v>
      </c>
      <c r="P38">
        <v>47.41</v>
      </c>
      <c r="Z38">
        <v>60.78</v>
      </c>
      <c r="AD38">
        <v>70.28</v>
      </c>
      <c r="AJ38">
        <v>57.38</v>
      </c>
      <c r="AM38">
        <v>60.6</v>
      </c>
      <c r="AO38">
        <v>52.375</v>
      </c>
      <c r="AQ38">
        <v>57.85</v>
      </c>
      <c r="AS38">
        <v>57.44</v>
      </c>
      <c r="AT38">
        <v>55.04</v>
      </c>
      <c r="AV38">
        <v>53.5</v>
      </c>
      <c r="AY38">
        <v>58.851999999999997</v>
      </c>
      <c r="BB38">
        <v>62.186</v>
      </c>
      <c r="BC38">
        <v>59.13</v>
      </c>
      <c r="BD38">
        <v>58.677999999999997</v>
      </c>
      <c r="BF38">
        <v>69.58</v>
      </c>
      <c r="BL38">
        <v>63.895000000000003</v>
      </c>
      <c r="BM38">
        <v>66.287999999999997</v>
      </c>
      <c r="BN38">
        <v>64.180000000000007</v>
      </c>
      <c r="BO38">
        <v>64.603999999999999</v>
      </c>
      <c r="BP38">
        <v>67.828000000000003</v>
      </c>
      <c r="BQ38">
        <v>69.055000000000007</v>
      </c>
    </row>
    <row r="39" spans="1:69" x14ac:dyDescent="0.2">
      <c r="A39" t="s">
        <v>224</v>
      </c>
      <c r="B39" t="s">
        <v>225</v>
      </c>
      <c r="C39" t="s">
        <v>827</v>
      </c>
      <c r="D39" t="s">
        <v>828</v>
      </c>
      <c r="T39">
        <v>61.48</v>
      </c>
      <c r="AG39">
        <v>77.72</v>
      </c>
    </row>
    <row r="40" spans="1:69" x14ac:dyDescent="0.2">
      <c r="A40" t="s">
        <v>226</v>
      </c>
      <c r="B40" t="s">
        <v>227</v>
      </c>
      <c r="C40" t="s">
        <v>827</v>
      </c>
      <c r="D40" t="s">
        <v>828</v>
      </c>
      <c r="F40">
        <v>54.04</v>
      </c>
      <c r="P40">
        <v>58.02</v>
      </c>
      <c r="U40">
        <v>61.503</v>
      </c>
      <c r="V40">
        <v>61.857999999999997</v>
      </c>
      <c r="W40">
        <v>62.741</v>
      </c>
      <c r="X40">
        <v>63.670999999999999</v>
      </c>
      <c r="Y40">
        <v>64.27</v>
      </c>
      <c r="Z40">
        <v>65.034000000000006</v>
      </c>
      <c r="AA40">
        <v>64.396000000000001</v>
      </c>
      <c r="AB40">
        <v>64.725999999999999</v>
      </c>
      <c r="AC40">
        <v>65.046999999999997</v>
      </c>
      <c r="AD40">
        <v>65.646000000000001</v>
      </c>
      <c r="AE40">
        <v>66.105999999999995</v>
      </c>
      <c r="AF40">
        <v>66.472999999999999</v>
      </c>
      <c r="AG40">
        <v>66.849000000000004</v>
      </c>
      <c r="AH40">
        <v>67.263000000000005</v>
      </c>
      <c r="AI40">
        <v>67.144999999999996</v>
      </c>
      <c r="AJ40">
        <v>66.576999999999998</v>
      </c>
      <c r="AK40">
        <v>65.700999999999993</v>
      </c>
      <c r="AL40">
        <v>65.337999999999994</v>
      </c>
      <c r="AM40">
        <v>65.155000000000001</v>
      </c>
      <c r="AN40">
        <v>64.823999999999998</v>
      </c>
      <c r="AO40">
        <v>64.673000000000002</v>
      </c>
      <c r="AP40">
        <v>64.872</v>
      </c>
      <c r="AQ40">
        <v>65.126000000000005</v>
      </c>
      <c r="AR40">
        <v>65.528999999999996</v>
      </c>
      <c r="AS40">
        <v>65.762</v>
      </c>
      <c r="AT40">
        <v>65.906999999999996</v>
      </c>
      <c r="AU40">
        <v>66.861999999999995</v>
      </c>
      <c r="AV40">
        <v>67.561000000000007</v>
      </c>
      <c r="AW40">
        <v>67.486999999999995</v>
      </c>
      <c r="AX40">
        <v>67.141999999999996</v>
      </c>
      <c r="AY40">
        <v>67.191999999999993</v>
      </c>
      <c r="AZ40">
        <v>67.459999999999994</v>
      </c>
      <c r="BA40">
        <v>67.596000000000004</v>
      </c>
      <c r="BB40">
        <v>67.275000000000006</v>
      </c>
      <c r="BC40">
        <v>67.052000000000007</v>
      </c>
      <c r="BD40">
        <v>66.906000000000006</v>
      </c>
      <c r="BE40">
        <v>66.843999999999994</v>
      </c>
      <c r="BF40">
        <v>66.819999999999993</v>
      </c>
      <c r="BG40">
        <v>66.31</v>
      </c>
      <c r="BH40">
        <v>66.177999999999997</v>
      </c>
      <c r="BI40">
        <v>65.923000000000002</v>
      </c>
      <c r="BJ40">
        <v>66.046000000000006</v>
      </c>
      <c r="BK40">
        <v>65.795000000000002</v>
      </c>
      <c r="BL40">
        <v>66.052999999999997</v>
      </c>
      <c r="BM40">
        <v>64.319000000000003</v>
      </c>
      <c r="BN40">
        <v>65.39</v>
      </c>
      <c r="BO40">
        <v>65.436999999999998</v>
      </c>
      <c r="BP40">
        <v>65.614000000000004</v>
      </c>
      <c r="BQ40">
        <v>65.22</v>
      </c>
    </row>
    <row r="41" spans="1:69" x14ac:dyDescent="0.2">
      <c r="A41" t="s">
        <v>228</v>
      </c>
      <c r="B41" t="s">
        <v>229</v>
      </c>
      <c r="C41" t="s">
        <v>827</v>
      </c>
      <c r="D41" t="s">
        <v>828</v>
      </c>
      <c r="AK41">
        <v>63.770927032416395</v>
      </c>
      <c r="AO41">
        <v>62.877239794591084</v>
      </c>
      <c r="AP41">
        <v>58.667062144382285</v>
      </c>
      <c r="AQ41">
        <v>57.973528886536506</v>
      </c>
      <c r="AR41">
        <v>58.681365288600048</v>
      </c>
      <c r="AS41">
        <v>57.179515222882131</v>
      </c>
      <c r="AT41">
        <v>57.100966191193301</v>
      </c>
      <c r="AU41">
        <v>55.683362253254806</v>
      </c>
      <c r="AV41">
        <v>55.056976822486682</v>
      </c>
      <c r="AW41">
        <v>54.871097605168977</v>
      </c>
      <c r="AX41">
        <v>54.512554895012492</v>
      </c>
      <c r="AY41">
        <v>54.675094038685891</v>
      </c>
      <c r="AZ41">
        <v>54.743935604036956</v>
      </c>
      <c r="BA41">
        <v>54.98567809508593</v>
      </c>
      <c r="BB41">
        <v>55.125784370924755</v>
      </c>
      <c r="BC41">
        <v>55.394113326556678</v>
      </c>
      <c r="BD41">
        <v>55.234063892132873</v>
      </c>
      <c r="BE41">
        <v>55.661484406590411</v>
      </c>
      <c r="BF41">
        <v>55.769858636253907</v>
      </c>
      <c r="BG41">
        <v>56.198711722534995</v>
      </c>
      <c r="BH41">
        <v>56.301805217078694</v>
      </c>
      <c r="BI41">
        <v>56.271566109491765</v>
      </c>
      <c r="BJ41">
        <v>56.870560067119342</v>
      </c>
      <c r="BK41">
        <v>56.965039092786085</v>
      </c>
      <c r="BL41">
        <v>56.996853866729076</v>
      </c>
      <c r="BM41">
        <v>56.797102924828565</v>
      </c>
      <c r="BN41">
        <v>57.021012339143553</v>
      </c>
      <c r="BO41">
        <v>57.545711736326759</v>
      </c>
      <c r="BP41">
        <v>57.766509082896818</v>
      </c>
      <c r="BQ41">
        <v>57.999846673010602</v>
      </c>
    </row>
    <row r="42" spans="1:69" x14ac:dyDescent="0.2">
      <c r="A42" t="s">
        <v>230</v>
      </c>
      <c r="B42" t="s">
        <v>231</v>
      </c>
      <c r="C42" t="s">
        <v>827</v>
      </c>
      <c r="D42" t="s">
        <v>828</v>
      </c>
      <c r="E42">
        <v>60.45</v>
      </c>
      <c r="O42">
        <v>62.35</v>
      </c>
      <c r="W42">
        <v>46.93</v>
      </c>
      <c r="X42">
        <v>47.21</v>
      </c>
      <c r="Y42">
        <v>60.1</v>
      </c>
      <c r="AD42">
        <v>51.52</v>
      </c>
      <c r="AE42">
        <v>51.7</v>
      </c>
      <c r="AG42">
        <v>52.17</v>
      </c>
      <c r="AH42">
        <v>52.59</v>
      </c>
      <c r="AI42">
        <v>63.98</v>
      </c>
      <c r="AJ42">
        <v>64.863</v>
      </c>
      <c r="AK42">
        <v>64.739999999999995</v>
      </c>
      <c r="AL42">
        <v>65.058999999999997</v>
      </c>
      <c r="AM42">
        <v>64.122</v>
      </c>
      <c r="AN42">
        <v>64.168000000000006</v>
      </c>
      <c r="AO42">
        <v>67.498000000000005</v>
      </c>
      <c r="AP42">
        <v>67.361999999999995</v>
      </c>
      <c r="AQ42">
        <v>67.97</v>
      </c>
      <c r="AR42">
        <v>67.795000000000002</v>
      </c>
      <c r="AS42">
        <v>67.36</v>
      </c>
      <c r="AT42">
        <v>67.801000000000002</v>
      </c>
      <c r="AU42">
        <v>67.72</v>
      </c>
      <c r="AV42">
        <v>67.846000000000004</v>
      </c>
      <c r="AW42">
        <v>67.274000000000001</v>
      </c>
      <c r="AX42">
        <v>66.975999999999999</v>
      </c>
      <c r="AY42">
        <v>67.350999999999999</v>
      </c>
      <c r="AZ42">
        <v>67.622</v>
      </c>
      <c r="BA42">
        <v>68.186999999999998</v>
      </c>
      <c r="BB42">
        <v>68.233000000000004</v>
      </c>
      <c r="BC42">
        <v>66.998999999999995</v>
      </c>
      <c r="BD42">
        <v>67.456000000000003</v>
      </c>
      <c r="BE42">
        <v>67.524000000000001</v>
      </c>
      <c r="BF42">
        <v>67.537000000000006</v>
      </c>
      <c r="BG42">
        <v>67.909000000000006</v>
      </c>
      <c r="BH42">
        <v>68.147000000000006</v>
      </c>
      <c r="BI42">
        <v>68.569000000000003</v>
      </c>
      <c r="BJ42">
        <v>68.444000000000003</v>
      </c>
      <c r="BK42">
        <v>68.483999999999995</v>
      </c>
      <c r="BL42">
        <v>68.230999999999995</v>
      </c>
      <c r="BM42">
        <v>67.866</v>
      </c>
      <c r="BN42">
        <v>67.641999999999996</v>
      </c>
      <c r="BO42">
        <v>67.076999999999998</v>
      </c>
      <c r="BP42">
        <v>67.650999999999996</v>
      </c>
      <c r="BQ42">
        <v>67.507999999999996</v>
      </c>
    </row>
    <row r="43" spans="1:69" x14ac:dyDescent="0.2">
      <c r="A43" t="s">
        <v>232</v>
      </c>
      <c r="B43" t="s">
        <v>233</v>
      </c>
      <c r="C43" t="s">
        <v>827</v>
      </c>
      <c r="D43" t="s">
        <v>828</v>
      </c>
    </row>
    <row r="44" spans="1:69" x14ac:dyDescent="0.2">
      <c r="A44" t="s">
        <v>234</v>
      </c>
      <c r="B44" t="s">
        <v>235</v>
      </c>
      <c r="C44" t="s">
        <v>827</v>
      </c>
      <c r="D44" t="s">
        <v>828</v>
      </c>
      <c r="E44">
        <v>52.78</v>
      </c>
      <c r="O44">
        <v>49.4</v>
      </c>
      <c r="Y44">
        <v>47.12</v>
      </c>
      <c r="Z44">
        <v>47.78</v>
      </c>
      <c r="AA44">
        <v>47.18</v>
      </c>
      <c r="AB44">
        <v>47.54</v>
      </c>
      <c r="AC44">
        <v>48.14</v>
      </c>
      <c r="AD44">
        <v>51.32</v>
      </c>
      <c r="AE44">
        <v>50.89</v>
      </c>
      <c r="AG44">
        <v>52.52</v>
      </c>
      <c r="AH44">
        <v>53.04</v>
      </c>
      <c r="AI44">
        <v>52.75</v>
      </c>
      <c r="AJ44">
        <v>52.57</v>
      </c>
      <c r="AK44">
        <v>53.81</v>
      </c>
      <c r="AL44">
        <v>55.32</v>
      </c>
      <c r="AM44">
        <v>55.17</v>
      </c>
      <c r="AN44">
        <v>53.92</v>
      </c>
      <c r="AO44">
        <v>54.218000000000004</v>
      </c>
      <c r="AP44">
        <v>54.206000000000003</v>
      </c>
      <c r="AQ44">
        <v>54.518999999999998</v>
      </c>
      <c r="AR44">
        <v>54.774000000000001</v>
      </c>
      <c r="AS44">
        <v>54.383000000000003</v>
      </c>
      <c r="AT44">
        <v>53.860999999999997</v>
      </c>
      <c r="AU44">
        <v>53.692</v>
      </c>
      <c r="AV44">
        <v>54.445999999999998</v>
      </c>
      <c r="AW44">
        <v>55.036999999999999</v>
      </c>
      <c r="AX44">
        <v>55.548999999999999</v>
      </c>
      <c r="AY44">
        <v>54.765999999999998</v>
      </c>
      <c r="AZ44">
        <v>54.941000000000003</v>
      </c>
      <c r="BA44">
        <v>56.040999999999997</v>
      </c>
      <c r="BB44">
        <v>55.866999999999997</v>
      </c>
      <c r="BC44">
        <v>60.369</v>
      </c>
      <c r="BD44">
        <v>61.715000000000003</v>
      </c>
      <c r="BE44">
        <v>61.688000000000002</v>
      </c>
      <c r="BF44">
        <v>61.811</v>
      </c>
      <c r="BG44">
        <v>62.118000000000002</v>
      </c>
      <c r="BH44">
        <v>62.262</v>
      </c>
      <c r="BI44">
        <v>62.323999999999998</v>
      </c>
      <c r="BJ44">
        <v>62.98</v>
      </c>
      <c r="BK44">
        <v>63.241999999999997</v>
      </c>
      <c r="BL44">
        <v>63.116999999999997</v>
      </c>
      <c r="BM44">
        <v>56.514000000000003</v>
      </c>
      <c r="BN44">
        <v>57.637999999999998</v>
      </c>
      <c r="BO44">
        <v>60.191000000000003</v>
      </c>
      <c r="BP44">
        <v>61.573999999999998</v>
      </c>
      <c r="BQ44">
        <v>62.320999999999998</v>
      </c>
    </row>
    <row r="45" spans="1:69" x14ac:dyDescent="0.2">
      <c r="A45" t="s">
        <v>236</v>
      </c>
      <c r="B45" t="s">
        <v>237</v>
      </c>
      <c r="C45" t="s">
        <v>827</v>
      </c>
      <c r="D45" t="s">
        <v>828</v>
      </c>
      <c r="AA45">
        <v>78.739999999999995</v>
      </c>
      <c r="AI45">
        <v>79.17</v>
      </c>
      <c r="AS45">
        <v>74.19</v>
      </c>
      <c r="AT45">
        <v>76.459999999999994</v>
      </c>
      <c r="AU45">
        <v>75.66</v>
      </c>
      <c r="AV45">
        <v>74.989999999999995</v>
      </c>
      <c r="AW45">
        <v>74.239999999999995</v>
      </c>
      <c r="AX45">
        <v>74.239999999999995</v>
      </c>
      <c r="AY45">
        <v>73.73</v>
      </c>
      <c r="AZ45">
        <v>73.180000000000007</v>
      </c>
      <c r="BA45">
        <v>72.83</v>
      </c>
      <c r="BB45">
        <v>72.459999999999994</v>
      </c>
      <c r="BC45">
        <v>70.959999999999994</v>
      </c>
      <c r="BD45">
        <v>70.84</v>
      </c>
      <c r="BE45">
        <v>70.7</v>
      </c>
      <c r="BF45">
        <v>70.680000000000007</v>
      </c>
      <c r="BG45">
        <v>70.63</v>
      </c>
      <c r="BH45">
        <v>70.69</v>
      </c>
      <c r="BI45">
        <v>70.89</v>
      </c>
    </row>
    <row r="46" spans="1:69" x14ac:dyDescent="0.2">
      <c r="A46" t="s">
        <v>238</v>
      </c>
      <c r="B46" t="s">
        <v>239</v>
      </c>
      <c r="C46" t="s">
        <v>827</v>
      </c>
      <c r="D46" t="s">
        <v>828</v>
      </c>
      <c r="I46">
        <v>81.42</v>
      </c>
      <c r="O46">
        <v>57.2</v>
      </c>
      <c r="T46">
        <v>68.930000000000007</v>
      </c>
      <c r="W46">
        <v>77.680000000000007</v>
      </c>
      <c r="AG46">
        <v>65.91</v>
      </c>
      <c r="AN46">
        <v>46.3</v>
      </c>
      <c r="AQ46">
        <v>63.912999999999997</v>
      </c>
      <c r="BE46">
        <v>67.269000000000005</v>
      </c>
      <c r="BF46">
        <v>75.347999999999999</v>
      </c>
      <c r="BI46">
        <v>66.828999999999994</v>
      </c>
      <c r="BJ46">
        <v>56.061999999999998</v>
      </c>
      <c r="BL46">
        <v>64.683999999999997</v>
      </c>
      <c r="BO46">
        <v>67.149000000000001</v>
      </c>
    </row>
    <row r="47" spans="1:69" x14ac:dyDescent="0.2">
      <c r="A47" t="s">
        <v>240</v>
      </c>
      <c r="B47" t="s">
        <v>241</v>
      </c>
      <c r="C47" t="s">
        <v>827</v>
      </c>
      <c r="D47" t="s">
        <v>828</v>
      </c>
      <c r="U47">
        <v>64.05</v>
      </c>
      <c r="Y47">
        <v>65.88</v>
      </c>
      <c r="AA47">
        <v>65.61</v>
      </c>
      <c r="AD47">
        <v>65.430000000000007</v>
      </c>
      <c r="AF47">
        <v>39.450000000000003</v>
      </c>
      <c r="AO47">
        <v>68.3</v>
      </c>
      <c r="AS47">
        <v>38.47</v>
      </c>
      <c r="AT47">
        <v>70.7</v>
      </c>
      <c r="AX47">
        <v>54.908999999999999</v>
      </c>
      <c r="AZ47">
        <v>81.727000000000004</v>
      </c>
      <c r="BC47">
        <v>76.23</v>
      </c>
      <c r="BG47">
        <v>72.099000000000004</v>
      </c>
      <c r="BN47">
        <v>65.314999999999998</v>
      </c>
    </row>
    <row r="48" spans="1:69" x14ac:dyDescent="0.2">
      <c r="A48" t="s">
        <v>242</v>
      </c>
      <c r="B48" t="s">
        <v>243</v>
      </c>
      <c r="C48" t="s">
        <v>827</v>
      </c>
      <c r="D48" t="s">
        <v>828</v>
      </c>
      <c r="AX48">
        <v>72.581000000000003</v>
      </c>
      <c r="BE48">
        <v>66.025000000000006</v>
      </c>
      <c r="BI48">
        <v>63.51</v>
      </c>
      <c r="BM48">
        <v>63.44</v>
      </c>
    </row>
    <row r="49" spans="1:69" x14ac:dyDescent="0.2">
      <c r="A49" t="s">
        <v>244</v>
      </c>
      <c r="B49" t="s">
        <v>245</v>
      </c>
      <c r="C49" t="s">
        <v>827</v>
      </c>
      <c r="D49" t="s">
        <v>828</v>
      </c>
      <c r="S49">
        <v>67.989999999999995</v>
      </c>
      <c r="AC49">
        <v>58.89</v>
      </c>
      <c r="AX49">
        <v>67.918000000000006</v>
      </c>
      <c r="BB49">
        <v>44.924999999999997</v>
      </c>
      <c r="BE49">
        <v>53.1</v>
      </c>
    </row>
    <row r="50" spans="1:69" x14ac:dyDescent="0.2">
      <c r="A50" t="s">
        <v>246</v>
      </c>
      <c r="B50" t="s">
        <v>247</v>
      </c>
      <c r="C50" t="s">
        <v>827</v>
      </c>
      <c r="D50" t="s">
        <v>828</v>
      </c>
      <c r="I50">
        <v>52.59</v>
      </c>
      <c r="R50">
        <v>49.77</v>
      </c>
      <c r="Y50">
        <v>47.5</v>
      </c>
      <c r="AD50">
        <v>49.43</v>
      </c>
      <c r="AE50">
        <v>42.3</v>
      </c>
      <c r="AF50">
        <v>44</v>
      </c>
      <c r="AH50">
        <v>61.17</v>
      </c>
      <c r="AI50">
        <v>61.46</v>
      </c>
      <c r="AL50">
        <v>71.28</v>
      </c>
      <c r="AO50">
        <v>45.9</v>
      </c>
      <c r="AP50">
        <v>63.8</v>
      </c>
      <c r="AQ50">
        <v>65.459999999999994</v>
      </c>
      <c r="AR50">
        <v>67.98</v>
      </c>
      <c r="AS50">
        <v>64.849999999999994</v>
      </c>
      <c r="AT50">
        <v>67.635000000000005</v>
      </c>
      <c r="AU50">
        <v>66.596000000000004</v>
      </c>
      <c r="AV50">
        <v>67.436000000000007</v>
      </c>
      <c r="AW50">
        <v>66.69</v>
      </c>
      <c r="AX50">
        <v>65.338999999999999</v>
      </c>
      <c r="AZ50">
        <v>63.66</v>
      </c>
      <c r="BA50">
        <v>63.811999999999998</v>
      </c>
      <c r="BB50">
        <v>66.622</v>
      </c>
      <c r="BC50">
        <v>67.078999999999994</v>
      </c>
      <c r="BD50">
        <v>67.513999999999996</v>
      </c>
      <c r="BE50">
        <v>68.072000000000003</v>
      </c>
      <c r="BF50">
        <v>67.272999999999996</v>
      </c>
      <c r="BG50">
        <v>66.991</v>
      </c>
      <c r="BH50">
        <v>67.019000000000005</v>
      </c>
      <c r="BI50">
        <v>66.418000000000006</v>
      </c>
      <c r="BJ50">
        <v>66.013000000000005</v>
      </c>
      <c r="BK50">
        <v>65.236999999999995</v>
      </c>
      <c r="BL50">
        <v>64.322000000000003</v>
      </c>
      <c r="BM50">
        <v>63.377000000000002</v>
      </c>
      <c r="BN50">
        <v>64.33</v>
      </c>
      <c r="BO50">
        <v>63.155000000000001</v>
      </c>
      <c r="BP50">
        <v>63.735999999999997</v>
      </c>
      <c r="BQ50">
        <v>63.527999999999999</v>
      </c>
    </row>
    <row r="51" spans="1:69" x14ac:dyDescent="0.2">
      <c r="A51" t="s">
        <v>248</v>
      </c>
      <c r="B51" t="s">
        <v>249</v>
      </c>
      <c r="C51" t="s">
        <v>827</v>
      </c>
      <c r="D51" t="s">
        <v>828</v>
      </c>
      <c r="Y51">
        <v>53.54</v>
      </c>
      <c r="AJ51">
        <v>44.97</v>
      </c>
      <c r="AW51">
        <v>41.375999999999998</v>
      </c>
      <c r="BG51">
        <v>44.466999999999999</v>
      </c>
      <c r="BN51">
        <v>55.195</v>
      </c>
    </row>
    <row r="52" spans="1:69" x14ac:dyDescent="0.2">
      <c r="A52" t="s">
        <v>250</v>
      </c>
      <c r="B52" t="s">
        <v>251</v>
      </c>
      <c r="C52" t="s">
        <v>827</v>
      </c>
      <c r="D52" t="s">
        <v>828</v>
      </c>
      <c r="E52">
        <v>52.81</v>
      </c>
      <c r="Y52">
        <v>38.69</v>
      </c>
      <c r="AI52">
        <v>60.89</v>
      </c>
      <c r="BB52">
        <v>55.841000000000001</v>
      </c>
      <c r="BC52">
        <v>59.12</v>
      </c>
      <c r="BH52">
        <v>63.52</v>
      </c>
      <c r="BJ52">
        <v>59.18</v>
      </c>
      <c r="BK52">
        <v>55.56</v>
      </c>
      <c r="BL52">
        <v>57.43</v>
      </c>
    </row>
    <row r="53" spans="1:69" x14ac:dyDescent="0.2">
      <c r="A53" t="s">
        <v>252</v>
      </c>
      <c r="B53" t="s">
        <v>253</v>
      </c>
      <c r="C53" t="s">
        <v>827</v>
      </c>
      <c r="D53" t="s">
        <v>828</v>
      </c>
      <c r="H53">
        <v>53.81</v>
      </c>
      <c r="R53">
        <v>50.31</v>
      </c>
      <c r="AC53">
        <v>50.58</v>
      </c>
      <c r="AS53">
        <v>56.27</v>
      </c>
      <c r="AT53">
        <v>60.231000000000002</v>
      </c>
      <c r="AU53">
        <v>59.76</v>
      </c>
      <c r="AV53">
        <v>60.04</v>
      </c>
      <c r="AW53">
        <v>58.866999999999997</v>
      </c>
      <c r="AX53">
        <v>61.308999999999997</v>
      </c>
      <c r="AY53">
        <v>60.646999999999998</v>
      </c>
      <c r="AZ53">
        <v>61.427999999999997</v>
      </c>
      <c r="BA53">
        <v>60.908999999999999</v>
      </c>
      <c r="BB53">
        <v>60.484999999999999</v>
      </c>
      <c r="BC53">
        <v>59.213999999999999</v>
      </c>
      <c r="BD53">
        <v>60.62</v>
      </c>
      <c r="BE53">
        <v>64.331999999999994</v>
      </c>
      <c r="BF53">
        <v>63.661000000000001</v>
      </c>
      <c r="BG53">
        <v>64.188999999999993</v>
      </c>
      <c r="BH53">
        <v>62.808</v>
      </c>
      <c r="BI53">
        <v>59.686999999999998</v>
      </c>
      <c r="BJ53">
        <v>59.847999999999999</v>
      </c>
      <c r="BK53">
        <v>62.21</v>
      </c>
      <c r="BL53">
        <v>64.263000000000005</v>
      </c>
      <c r="BM53">
        <v>60.628999999999998</v>
      </c>
      <c r="BN53">
        <v>61.765999999999998</v>
      </c>
      <c r="BO53">
        <v>61.491</v>
      </c>
      <c r="BP53">
        <v>56.831000000000003</v>
      </c>
      <c r="BQ53">
        <v>57.686999999999998</v>
      </c>
    </row>
    <row r="54" spans="1:69" x14ac:dyDescent="0.2">
      <c r="A54" t="s">
        <v>254</v>
      </c>
      <c r="B54" t="s">
        <v>255</v>
      </c>
      <c r="C54" t="s">
        <v>827</v>
      </c>
      <c r="D54" t="s">
        <v>828</v>
      </c>
      <c r="E54">
        <v>44.615210282835363</v>
      </c>
      <c r="Y54">
        <v>54.559697819518313</v>
      </c>
      <c r="AF54">
        <v>59.38471679545485</v>
      </c>
      <c r="AL54">
        <v>59.829326663700286</v>
      </c>
      <c r="AM54">
        <v>60.644006211338436</v>
      </c>
      <c r="BE54">
        <v>64.37364442100332</v>
      </c>
      <c r="BF54">
        <v>63.75972422361771</v>
      </c>
      <c r="BL54">
        <v>60.661578830533578</v>
      </c>
    </row>
    <row r="55" spans="1:69" x14ac:dyDescent="0.2">
      <c r="A55" t="s">
        <v>256</v>
      </c>
      <c r="B55" t="s">
        <v>257</v>
      </c>
      <c r="C55" t="s">
        <v>827</v>
      </c>
      <c r="D55" t="s">
        <v>828</v>
      </c>
      <c r="AE55">
        <v>56.37</v>
      </c>
      <c r="AG55">
        <v>56.93</v>
      </c>
      <c r="AU55">
        <v>49.819000000000003</v>
      </c>
      <c r="AW55">
        <v>52.3</v>
      </c>
      <c r="AY55">
        <v>52.86</v>
      </c>
      <c r="AZ55">
        <v>53.77</v>
      </c>
      <c r="BA55">
        <v>54.33</v>
      </c>
      <c r="BB55">
        <v>55.6</v>
      </c>
      <c r="BC55">
        <v>55</v>
      </c>
      <c r="BD55">
        <v>55.58</v>
      </c>
      <c r="BE55">
        <v>54.337000000000003</v>
      </c>
      <c r="BF55">
        <v>72.900000000000006</v>
      </c>
    </row>
    <row r="56" spans="1:69" x14ac:dyDescent="0.2">
      <c r="A56" t="s">
        <v>258</v>
      </c>
      <c r="B56" t="s">
        <v>259</v>
      </c>
      <c r="C56" t="s">
        <v>827</v>
      </c>
      <c r="D56" t="s">
        <v>828</v>
      </c>
      <c r="BD56">
        <v>57.88</v>
      </c>
      <c r="BF56">
        <v>59.94</v>
      </c>
      <c r="BG56">
        <v>54.84</v>
      </c>
      <c r="BH56">
        <v>55.71</v>
      </c>
      <c r="BK56">
        <v>55.8</v>
      </c>
      <c r="BM56">
        <v>56.37</v>
      </c>
    </row>
    <row r="57" spans="1:69" x14ac:dyDescent="0.2">
      <c r="A57" t="s">
        <v>260</v>
      </c>
      <c r="B57" t="s">
        <v>261</v>
      </c>
      <c r="C57" t="s">
        <v>827</v>
      </c>
      <c r="D57" t="s">
        <v>828</v>
      </c>
      <c r="E57">
        <v>57.51</v>
      </c>
      <c r="O57">
        <v>34.68</v>
      </c>
      <c r="X57">
        <v>48.68</v>
      </c>
      <c r="AH57">
        <v>80.86</v>
      </c>
      <c r="AJ57">
        <v>81.540000000000006</v>
      </c>
      <c r="AR57">
        <v>85.61</v>
      </c>
      <c r="AX57">
        <v>83.99</v>
      </c>
      <c r="AY57">
        <v>83.16</v>
      </c>
      <c r="AZ57">
        <v>82</v>
      </c>
      <c r="BA57">
        <v>84.09</v>
      </c>
      <c r="BB57">
        <v>84.17</v>
      </c>
      <c r="BC57">
        <v>81.77</v>
      </c>
      <c r="BD57">
        <v>80.8</v>
      </c>
      <c r="BE57">
        <v>83.69</v>
      </c>
      <c r="BF57">
        <v>83.05</v>
      </c>
      <c r="BG57">
        <v>82.64</v>
      </c>
      <c r="BH57">
        <v>82.78</v>
      </c>
    </row>
    <row r="58" spans="1:69" x14ac:dyDescent="0.2">
      <c r="A58" t="s">
        <v>262</v>
      </c>
      <c r="B58" t="s">
        <v>263</v>
      </c>
      <c r="C58" t="s">
        <v>827</v>
      </c>
      <c r="D58" t="s">
        <v>828</v>
      </c>
      <c r="E58">
        <v>64.66</v>
      </c>
      <c r="U58">
        <v>44.01</v>
      </c>
      <c r="V58">
        <v>33.39</v>
      </c>
      <c r="W58">
        <v>32.72</v>
      </c>
      <c r="AC58">
        <v>37.03</v>
      </c>
      <c r="AD58">
        <v>46.04</v>
      </c>
      <c r="AF58">
        <v>46.72</v>
      </c>
      <c r="AG58">
        <v>63.94</v>
      </c>
      <c r="AH58">
        <v>64.8</v>
      </c>
      <c r="AI58">
        <v>65.010000000000005</v>
      </c>
      <c r="AJ58">
        <v>65.180000000000007</v>
      </c>
      <c r="AK58">
        <v>59.28</v>
      </c>
      <c r="AN58">
        <v>62.53</v>
      </c>
      <c r="AR58">
        <v>58.703000000000003</v>
      </c>
      <c r="AS58">
        <v>60.152000000000001</v>
      </c>
      <c r="AT58">
        <v>61.728999999999999</v>
      </c>
      <c r="AU58">
        <v>61.887999999999998</v>
      </c>
      <c r="AV58">
        <v>63.180999999999997</v>
      </c>
      <c r="AW58">
        <v>62.997</v>
      </c>
      <c r="AX58">
        <v>63.316000000000003</v>
      </c>
      <c r="AY58">
        <v>63.572000000000003</v>
      </c>
      <c r="AZ58">
        <v>64.403999999999996</v>
      </c>
      <c r="BA58">
        <v>64.274000000000001</v>
      </c>
      <c r="BB58">
        <v>63.881</v>
      </c>
      <c r="BC58">
        <v>64.337999999999994</v>
      </c>
      <c r="BD58">
        <v>63.795999999999999</v>
      </c>
      <c r="BE58">
        <v>63.645000000000003</v>
      </c>
      <c r="BF58">
        <v>63.494</v>
      </c>
      <c r="BG58">
        <v>63.893000000000001</v>
      </c>
      <c r="BH58">
        <v>62.377000000000002</v>
      </c>
      <c r="BI58">
        <v>61.298999999999999</v>
      </c>
      <c r="BJ58">
        <v>61.704999999999998</v>
      </c>
      <c r="BK58">
        <v>62.488</v>
      </c>
      <c r="BL58">
        <v>63.015000000000001</v>
      </c>
      <c r="BM58">
        <v>62.805999999999997</v>
      </c>
      <c r="BN58">
        <v>63.83</v>
      </c>
      <c r="BO58">
        <v>65.11</v>
      </c>
      <c r="BP58">
        <v>65.540000000000006</v>
      </c>
      <c r="BQ58">
        <v>65.087999999999994</v>
      </c>
    </row>
    <row r="59" spans="1:69" x14ac:dyDescent="0.2">
      <c r="A59" t="s">
        <v>264</v>
      </c>
      <c r="B59" t="s">
        <v>265</v>
      </c>
      <c r="C59" t="s">
        <v>827</v>
      </c>
      <c r="D59" t="s">
        <v>828</v>
      </c>
      <c r="AJ59">
        <v>66.62</v>
      </c>
      <c r="AL59">
        <v>61.381</v>
      </c>
      <c r="AM59">
        <v>61.636000000000003</v>
      </c>
      <c r="AN59">
        <v>61.515999999999998</v>
      </c>
      <c r="AO59">
        <v>61.261000000000003</v>
      </c>
      <c r="AP59">
        <v>61.106000000000002</v>
      </c>
      <c r="AQ59">
        <v>61.027000000000001</v>
      </c>
      <c r="AR59">
        <v>60.994</v>
      </c>
      <c r="AS59">
        <v>60.399000000000001</v>
      </c>
      <c r="AT59">
        <v>59.994999999999997</v>
      </c>
      <c r="AU59">
        <v>59.762999999999998</v>
      </c>
      <c r="AV59">
        <v>59.423000000000002</v>
      </c>
      <c r="AW59">
        <v>59.176000000000002</v>
      </c>
      <c r="AX59">
        <v>59.363999999999997</v>
      </c>
      <c r="AY59">
        <v>59.262999999999998</v>
      </c>
      <c r="AZ59">
        <v>58.771000000000001</v>
      </c>
      <c r="BA59">
        <v>58.502000000000002</v>
      </c>
      <c r="BB59">
        <v>58.677999999999997</v>
      </c>
      <c r="BC59">
        <v>58.442999999999998</v>
      </c>
      <c r="BD59">
        <v>58.261000000000003</v>
      </c>
      <c r="BE59">
        <v>58.640999999999998</v>
      </c>
      <c r="BF59">
        <v>59.274999999999999</v>
      </c>
      <c r="BG59">
        <v>59.31</v>
      </c>
      <c r="BH59">
        <v>59.423999999999999</v>
      </c>
      <c r="BI59">
        <v>59.918999999999997</v>
      </c>
      <c r="BJ59">
        <v>60.22</v>
      </c>
      <c r="BK59">
        <v>60.563000000000002</v>
      </c>
      <c r="BL59">
        <v>60.38</v>
      </c>
      <c r="BM59">
        <v>59.792999999999999</v>
      </c>
      <c r="BN59">
        <v>59.83</v>
      </c>
      <c r="BO59">
        <v>59.86</v>
      </c>
      <c r="BP59">
        <v>59.951000000000001</v>
      </c>
      <c r="BQ59">
        <v>60.57</v>
      </c>
    </row>
    <row r="60" spans="1:69" x14ac:dyDescent="0.2">
      <c r="A60" t="s">
        <v>266</v>
      </c>
      <c r="B60" t="s">
        <v>267</v>
      </c>
      <c r="C60" t="s">
        <v>827</v>
      </c>
      <c r="D60" t="s">
        <v>828</v>
      </c>
      <c r="AB60">
        <v>54.332999999999998</v>
      </c>
      <c r="AC60">
        <v>54.911000000000001</v>
      </c>
      <c r="AD60">
        <v>55.014000000000003</v>
      </c>
      <c r="AE60">
        <v>55.41</v>
      </c>
      <c r="AF60">
        <v>55.332000000000001</v>
      </c>
      <c r="AG60">
        <v>55.816000000000003</v>
      </c>
      <c r="AH60">
        <v>56.116</v>
      </c>
      <c r="AI60">
        <v>58.034999999999997</v>
      </c>
      <c r="AJ60">
        <v>59.417000000000002</v>
      </c>
      <c r="AK60">
        <v>58.720999999999997</v>
      </c>
      <c r="AL60">
        <v>58.314</v>
      </c>
      <c r="AM60">
        <v>58.158999999999999</v>
      </c>
      <c r="AN60">
        <v>57.715000000000003</v>
      </c>
      <c r="AO60">
        <v>57.606000000000002</v>
      </c>
      <c r="AP60">
        <v>57.668999999999997</v>
      </c>
      <c r="AQ60">
        <v>57.68</v>
      </c>
      <c r="AR60">
        <v>57.86</v>
      </c>
      <c r="AS60">
        <v>57.457999999999998</v>
      </c>
      <c r="AT60">
        <v>57.478999999999999</v>
      </c>
      <c r="AU60">
        <v>57.271999999999998</v>
      </c>
      <c r="AV60">
        <v>57.317</v>
      </c>
      <c r="AW60">
        <v>56.872</v>
      </c>
      <c r="AX60">
        <v>58.412999999999997</v>
      </c>
      <c r="AY60">
        <v>59.2</v>
      </c>
      <c r="AZ60">
        <v>59.177999999999997</v>
      </c>
      <c r="BA60">
        <v>59.37</v>
      </c>
      <c r="BB60">
        <v>59.652000000000001</v>
      </c>
      <c r="BC60">
        <v>59.328000000000003</v>
      </c>
      <c r="BD60">
        <v>60.139000000000003</v>
      </c>
      <c r="BE60">
        <v>60.073999999999998</v>
      </c>
      <c r="BF60">
        <v>60.368000000000002</v>
      </c>
      <c r="BG60">
        <v>60.436</v>
      </c>
      <c r="BH60">
        <v>60.215000000000003</v>
      </c>
      <c r="BI60">
        <v>61.027999999999999</v>
      </c>
      <c r="BJ60">
        <v>61.241999999999997</v>
      </c>
      <c r="BK60">
        <v>61.264000000000003</v>
      </c>
      <c r="BL60">
        <v>61.966000000000001</v>
      </c>
      <c r="BM60">
        <v>60.558</v>
      </c>
      <c r="BN60">
        <v>60.588000000000001</v>
      </c>
      <c r="BO60">
        <v>60.999000000000002</v>
      </c>
      <c r="BP60">
        <v>61.514000000000003</v>
      </c>
      <c r="BQ60">
        <v>61.655999999999999</v>
      </c>
    </row>
    <row r="61" spans="1:69" x14ac:dyDescent="0.2">
      <c r="A61" t="s">
        <v>268</v>
      </c>
      <c r="B61" t="s">
        <v>269</v>
      </c>
      <c r="C61" t="s">
        <v>827</v>
      </c>
      <c r="D61" t="s">
        <v>828</v>
      </c>
      <c r="AO61">
        <v>62</v>
      </c>
      <c r="BJ61">
        <v>32.271999999999998</v>
      </c>
    </row>
    <row r="62" spans="1:69" x14ac:dyDescent="0.2">
      <c r="A62" t="s">
        <v>270</v>
      </c>
      <c r="B62" t="s">
        <v>271</v>
      </c>
      <c r="C62" t="s">
        <v>827</v>
      </c>
      <c r="D62" t="s">
        <v>828</v>
      </c>
      <c r="E62">
        <v>39.07</v>
      </c>
      <c r="O62">
        <v>30.44</v>
      </c>
      <c r="Z62">
        <v>57.15</v>
      </c>
      <c r="AH62">
        <v>57.8</v>
      </c>
      <c r="AJ62">
        <v>37.15</v>
      </c>
      <c r="AP62">
        <v>67</v>
      </c>
      <c r="AR62">
        <v>65.23</v>
      </c>
      <c r="AT62">
        <v>57.69</v>
      </c>
    </row>
    <row r="63" spans="1:69" x14ac:dyDescent="0.2">
      <c r="A63" t="s">
        <v>272</v>
      </c>
      <c r="B63" t="s">
        <v>273</v>
      </c>
      <c r="C63" t="s">
        <v>827</v>
      </c>
      <c r="D63" t="s">
        <v>828</v>
      </c>
      <c r="E63">
        <v>60.38</v>
      </c>
      <c r="J63">
        <v>61.77</v>
      </c>
      <c r="O63">
        <v>60.95</v>
      </c>
      <c r="S63">
        <v>63.42</v>
      </c>
      <c r="U63">
        <v>64.16</v>
      </c>
      <c r="V63">
        <v>64.900000000000006</v>
      </c>
      <c r="W63">
        <v>65.53</v>
      </c>
      <c r="X63">
        <v>65.069999999999993</v>
      </c>
      <c r="Z63">
        <v>65.64</v>
      </c>
      <c r="AB63">
        <v>65.497</v>
      </c>
      <c r="AC63">
        <v>66.494</v>
      </c>
      <c r="AD63">
        <v>66.724999999999994</v>
      </c>
      <c r="AE63">
        <v>67.518000000000001</v>
      </c>
      <c r="AF63">
        <v>66.742999999999995</v>
      </c>
      <c r="AG63">
        <v>67.882000000000005</v>
      </c>
      <c r="AH63">
        <v>67.668000000000006</v>
      </c>
      <c r="AI63">
        <v>68.123999999999995</v>
      </c>
      <c r="AJ63">
        <v>67.825999999999993</v>
      </c>
      <c r="AK63">
        <v>68.108000000000004</v>
      </c>
      <c r="AL63">
        <v>67.367000000000004</v>
      </c>
      <c r="AM63">
        <v>64.375</v>
      </c>
      <c r="AN63">
        <v>64.605000000000004</v>
      </c>
      <c r="AO63">
        <v>65.195999999999998</v>
      </c>
      <c r="AP63">
        <v>65.441000000000003</v>
      </c>
      <c r="AQ63">
        <v>65.179000000000002</v>
      </c>
      <c r="AR63">
        <v>65.801000000000002</v>
      </c>
      <c r="AS63">
        <v>65.536000000000001</v>
      </c>
      <c r="AT63">
        <v>65.150000000000006</v>
      </c>
      <c r="AU63">
        <v>65.638000000000005</v>
      </c>
      <c r="AV63">
        <v>65.477999999999994</v>
      </c>
      <c r="AW63">
        <v>65.932000000000002</v>
      </c>
      <c r="AX63">
        <v>65.649000000000001</v>
      </c>
      <c r="AY63">
        <v>65.933000000000007</v>
      </c>
      <c r="AZ63">
        <v>65.712999999999994</v>
      </c>
      <c r="BA63">
        <v>65.084999999999994</v>
      </c>
      <c r="BB63">
        <v>64.394999999999996</v>
      </c>
      <c r="BC63">
        <v>63.496000000000002</v>
      </c>
      <c r="BD63">
        <v>63.048000000000002</v>
      </c>
      <c r="BE63">
        <v>62.311999999999998</v>
      </c>
      <c r="BF63">
        <v>61.418999999999997</v>
      </c>
      <c r="BG63">
        <v>61.258000000000003</v>
      </c>
      <c r="BH63">
        <v>61.317</v>
      </c>
      <c r="BI63">
        <v>61.652000000000001</v>
      </c>
      <c r="BJ63">
        <v>61.716000000000001</v>
      </c>
      <c r="BK63">
        <v>61.816000000000003</v>
      </c>
      <c r="BL63">
        <v>62.375</v>
      </c>
      <c r="BM63">
        <v>62.036999999999999</v>
      </c>
      <c r="BN63">
        <v>62.533000000000001</v>
      </c>
      <c r="BO63">
        <v>63.37</v>
      </c>
      <c r="BP63">
        <v>63.65</v>
      </c>
      <c r="BQ63">
        <v>65.224000000000004</v>
      </c>
    </row>
    <row r="64" spans="1:69" x14ac:dyDescent="0.2">
      <c r="A64" t="s">
        <v>274</v>
      </c>
      <c r="B64" t="s">
        <v>275</v>
      </c>
      <c r="C64" t="s">
        <v>827</v>
      </c>
      <c r="D64" t="s">
        <v>828</v>
      </c>
      <c r="E64">
        <v>51.1</v>
      </c>
      <c r="O64">
        <v>54.03</v>
      </c>
      <c r="X64">
        <v>52.66</v>
      </c>
      <c r="Z64">
        <v>53.69</v>
      </c>
      <c r="AJ64">
        <v>54.1</v>
      </c>
      <c r="AK64">
        <v>57.3</v>
      </c>
      <c r="AL64">
        <v>52.9</v>
      </c>
      <c r="AM64">
        <v>52.5</v>
      </c>
      <c r="AO64">
        <v>62.35</v>
      </c>
      <c r="AP64">
        <v>62.24</v>
      </c>
      <c r="AQ64">
        <v>64.34</v>
      </c>
      <c r="AS64">
        <v>58.514000000000003</v>
      </c>
      <c r="AT64">
        <v>57.276000000000003</v>
      </c>
      <c r="AU64">
        <v>57.567999999999998</v>
      </c>
      <c r="AV64">
        <v>56.633000000000003</v>
      </c>
      <c r="AW64">
        <v>56.853000000000002</v>
      </c>
      <c r="AX64">
        <v>56.622999999999998</v>
      </c>
      <c r="AY64">
        <v>57.304000000000002</v>
      </c>
      <c r="AZ64">
        <v>57.21</v>
      </c>
      <c r="BA64">
        <v>57.585000000000001</v>
      </c>
      <c r="BB64">
        <v>55.47</v>
      </c>
      <c r="BC64">
        <v>56.706000000000003</v>
      </c>
      <c r="BD64">
        <v>58.156999999999996</v>
      </c>
      <c r="BE64">
        <v>59.430999999999997</v>
      </c>
      <c r="BF64">
        <v>59.268999999999998</v>
      </c>
      <c r="BG64">
        <v>59.529000000000003</v>
      </c>
      <c r="BH64">
        <v>62.006999999999998</v>
      </c>
      <c r="BI64">
        <v>62.451000000000001</v>
      </c>
      <c r="BJ64">
        <v>62.366999999999997</v>
      </c>
      <c r="BK64">
        <v>63.771000000000001</v>
      </c>
      <c r="BL64">
        <v>65.188999999999993</v>
      </c>
      <c r="BM64">
        <v>60.365000000000002</v>
      </c>
      <c r="BN64">
        <v>63.173999999999999</v>
      </c>
      <c r="BO64">
        <v>63.223999999999997</v>
      </c>
      <c r="BP64">
        <v>64.281999999999996</v>
      </c>
      <c r="BQ64">
        <v>65.415999999999997</v>
      </c>
    </row>
    <row r="65" spans="1:69" x14ac:dyDescent="0.2">
      <c r="A65" t="s">
        <v>276</v>
      </c>
      <c r="B65" t="s">
        <v>277</v>
      </c>
      <c r="C65" t="s">
        <v>827</v>
      </c>
      <c r="D65" t="s">
        <v>828</v>
      </c>
      <c r="K65">
        <v>40.68</v>
      </c>
      <c r="T65">
        <v>41.2</v>
      </c>
      <c r="V65">
        <v>36.71</v>
      </c>
      <c r="Y65">
        <v>20.03</v>
      </c>
      <c r="AB65">
        <v>17.989999999999998</v>
      </c>
      <c r="AC65">
        <v>36.43</v>
      </c>
      <c r="AD65">
        <v>38.08</v>
      </c>
      <c r="AF65">
        <v>42.14</v>
      </c>
      <c r="AO65">
        <v>44.92</v>
      </c>
      <c r="AP65">
        <v>27.52</v>
      </c>
      <c r="AS65">
        <v>27.02</v>
      </c>
      <c r="AT65">
        <v>27.79</v>
      </c>
      <c r="BA65">
        <v>41.7</v>
      </c>
      <c r="BB65">
        <v>41.43</v>
      </c>
      <c r="BC65">
        <v>41.71</v>
      </c>
      <c r="BD65">
        <v>40.15</v>
      </c>
      <c r="BE65">
        <v>42</v>
      </c>
      <c r="BF65">
        <v>43.2</v>
      </c>
      <c r="BG65">
        <v>41.151000000000003</v>
      </c>
      <c r="BH65">
        <v>41.707999999999998</v>
      </c>
      <c r="BI65">
        <v>41.871000000000002</v>
      </c>
      <c r="BJ65">
        <v>41.77</v>
      </c>
    </row>
    <row r="66" spans="1:69" x14ac:dyDescent="0.2">
      <c r="A66" t="s">
        <v>278</v>
      </c>
      <c r="B66" t="s">
        <v>279</v>
      </c>
      <c r="C66" t="s">
        <v>827</v>
      </c>
      <c r="D66" t="s">
        <v>828</v>
      </c>
      <c r="AA66">
        <v>77.186974937295204</v>
      </c>
      <c r="AI66">
        <v>76.247261486484817</v>
      </c>
      <c r="AS66">
        <v>72.871477183629793</v>
      </c>
      <c r="AT66">
        <v>74.37955137244947</v>
      </c>
      <c r="AU66">
        <v>73.759429132672736</v>
      </c>
      <c r="AV66">
        <v>73.06104003397688</v>
      </c>
      <c r="AW66">
        <v>72.426752887845012</v>
      </c>
      <c r="AX66">
        <v>72.23622137635094</v>
      </c>
      <c r="AY66">
        <v>71.907090803096821</v>
      </c>
      <c r="AZ66">
        <v>71.776685579860811</v>
      </c>
      <c r="BA66">
        <v>71.350034726111048</v>
      </c>
      <c r="BB66">
        <v>71.235835111040288</v>
      </c>
      <c r="BC66">
        <v>70.079401803921982</v>
      </c>
      <c r="BD66">
        <v>70.242615154389895</v>
      </c>
      <c r="BE66">
        <v>70.038059026044536</v>
      </c>
      <c r="BF66">
        <v>69.970304307253713</v>
      </c>
      <c r="BG66">
        <v>69.781012239545092</v>
      </c>
      <c r="BH66">
        <v>69.817281704377478</v>
      </c>
      <c r="BI66">
        <v>69.974124657912668</v>
      </c>
    </row>
    <row r="67" spans="1:69" x14ac:dyDescent="0.2">
      <c r="A67" t="s">
        <v>280</v>
      </c>
      <c r="B67" t="s">
        <v>281</v>
      </c>
      <c r="C67" t="s">
        <v>827</v>
      </c>
      <c r="D67" t="s">
        <v>828</v>
      </c>
      <c r="F67">
        <v>62.605198401042905</v>
      </c>
      <c r="AJ67">
        <v>58.378650927084294</v>
      </c>
      <c r="AM67">
        <v>58.423454806900246</v>
      </c>
      <c r="AS67">
        <v>58.018700529185217</v>
      </c>
      <c r="AT67">
        <v>58.733724817742505</v>
      </c>
      <c r="AX67">
        <v>58.813091395119464</v>
      </c>
      <c r="BC67">
        <v>56.147118386942275</v>
      </c>
      <c r="BE67">
        <v>55.412722287991258</v>
      </c>
      <c r="BK67">
        <v>52.708920938177457</v>
      </c>
      <c r="BL67">
        <v>53.88555660480101</v>
      </c>
      <c r="BM67">
        <v>52.86344389574851</v>
      </c>
      <c r="BN67">
        <v>54.445682082293914</v>
      </c>
      <c r="BO67">
        <v>55.560515174296505</v>
      </c>
      <c r="BP67">
        <v>57.741142766413503</v>
      </c>
      <c r="BQ67">
        <v>56.24537276205249</v>
      </c>
    </row>
    <row r="68" spans="1:69" x14ac:dyDescent="0.2">
      <c r="A68" t="s">
        <v>282</v>
      </c>
      <c r="B68" t="s">
        <v>283</v>
      </c>
      <c r="C68" t="s">
        <v>827</v>
      </c>
      <c r="D68" t="s">
        <v>828</v>
      </c>
      <c r="AA68">
        <v>74.787676546702045</v>
      </c>
      <c r="AI68">
        <v>74.327966936262811</v>
      </c>
      <c r="AS68">
        <v>71.416298580792358</v>
      </c>
      <c r="AT68">
        <v>72.747889030939731</v>
      </c>
      <c r="AU68">
        <v>72.123633506575771</v>
      </c>
      <c r="AV68">
        <v>71.548400584210469</v>
      </c>
      <c r="AW68">
        <v>71.005275273773094</v>
      </c>
      <c r="AX68">
        <v>70.803906524755035</v>
      </c>
      <c r="AY68">
        <v>70.520433843520138</v>
      </c>
      <c r="AZ68">
        <v>70.492029399008757</v>
      </c>
      <c r="BA68">
        <v>70.0510507643463</v>
      </c>
      <c r="BB68">
        <v>69.963224712523299</v>
      </c>
      <c r="BC68">
        <v>68.939523845735152</v>
      </c>
      <c r="BD68">
        <v>69.068267606140182</v>
      </c>
      <c r="BE68">
        <v>68.883871607955541</v>
      </c>
      <c r="BF68">
        <v>68.85849696020874</v>
      </c>
      <c r="BG68">
        <v>68.751077406540048</v>
      </c>
      <c r="BH68">
        <v>68.809462952577604</v>
      </c>
      <c r="BI68">
        <v>68.959319655838385</v>
      </c>
    </row>
    <row r="69" spans="1:69" x14ac:dyDescent="0.2">
      <c r="A69" t="s">
        <v>284</v>
      </c>
      <c r="B69" t="s">
        <v>285</v>
      </c>
      <c r="C69" t="s">
        <v>827</v>
      </c>
      <c r="D69" t="s">
        <v>828</v>
      </c>
      <c r="AQ69">
        <v>57.782999988426027</v>
      </c>
      <c r="AR69">
        <v>56.841478119181957</v>
      </c>
      <c r="AU69">
        <v>55.83183414999904</v>
      </c>
      <c r="AV69">
        <v>54.587906268639848</v>
      </c>
      <c r="AW69">
        <v>54.229435577535732</v>
      </c>
      <c r="AX69">
        <v>53.015341048878732</v>
      </c>
      <c r="AY69">
        <v>52.978440072295626</v>
      </c>
      <c r="AZ69">
        <v>56.908179267576152</v>
      </c>
      <c r="BA69">
        <v>57.598792266822187</v>
      </c>
      <c r="BB69">
        <v>58.092318508928024</v>
      </c>
      <c r="BC69">
        <v>58.801730173868393</v>
      </c>
      <c r="BD69">
        <v>59.296455562597835</v>
      </c>
      <c r="BE69">
        <v>59.202644494413803</v>
      </c>
      <c r="BF69">
        <v>59.591465423204632</v>
      </c>
      <c r="BG69">
        <v>59.202209955078899</v>
      </c>
      <c r="BH69">
        <v>60.594079508556945</v>
      </c>
      <c r="BI69">
        <v>59.627310933752319</v>
      </c>
      <c r="BJ69">
        <v>60.574179695161114</v>
      </c>
      <c r="BK69">
        <v>61.005992001552499</v>
      </c>
      <c r="BL69">
        <v>59.637423595582206</v>
      </c>
      <c r="BM69">
        <v>55.652114664586747</v>
      </c>
      <c r="BN69">
        <v>55.309913349416583</v>
      </c>
    </row>
    <row r="70" spans="1:69" x14ac:dyDescent="0.2">
      <c r="A70" t="s">
        <v>286</v>
      </c>
      <c r="B70" t="s">
        <v>287</v>
      </c>
      <c r="C70" t="s">
        <v>827</v>
      </c>
      <c r="D70" t="s">
        <v>828</v>
      </c>
      <c r="AH70">
        <v>59.87303474085823</v>
      </c>
      <c r="AK70">
        <v>60.296300465692241</v>
      </c>
      <c r="AL70">
        <v>59.373718806927521</v>
      </c>
      <c r="AM70">
        <v>58.368712062400313</v>
      </c>
      <c r="AN70">
        <v>59.105553931705039</v>
      </c>
      <c r="AO70">
        <v>57.904382435443488</v>
      </c>
      <c r="AP70">
        <v>56.971488101808596</v>
      </c>
      <c r="AQ70">
        <v>57.644528882901319</v>
      </c>
      <c r="AR70">
        <v>58.505331159529639</v>
      </c>
      <c r="AS70">
        <v>58.446337907596629</v>
      </c>
      <c r="AT70">
        <v>56.985243376211365</v>
      </c>
      <c r="AU70">
        <v>57.967878073010951</v>
      </c>
      <c r="AV70">
        <v>57.748934675266028</v>
      </c>
      <c r="AW70">
        <v>57.743571533528886</v>
      </c>
      <c r="AX70">
        <v>57.722797557880341</v>
      </c>
      <c r="AY70">
        <v>57.857745721249294</v>
      </c>
      <c r="AZ70">
        <v>58.951738926454766</v>
      </c>
      <c r="BA70">
        <v>59.316826401767734</v>
      </c>
      <c r="BB70">
        <v>59.441391335793547</v>
      </c>
      <c r="BC70">
        <v>59.638437331135947</v>
      </c>
      <c r="BD70">
        <v>59.86239151251322</v>
      </c>
      <c r="BE70">
        <v>60.034967189736896</v>
      </c>
      <c r="BF70">
        <v>60.10432922058267</v>
      </c>
      <c r="BG70">
        <v>60.097490200399562</v>
      </c>
      <c r="BH70">
        <v>60.44301358478792</v>
      </c>
      <c r="BI70">
        <v>60.373241428531664</v>
      </c>
      <c r="BJ70">
        <v>59.59449340785492</v>
      </c>
      <c r="BK70">
        <v>59.753650885832634</v>
      </c>
      <c r="BL70">
        <v>59.378370353508558</v>
      </c>
      <c r="BM70">
        <v>57.894511527496213</v>
      </c>
      <c r="BN70">
        <v>58.190475113225773</v>
      </c>
      <c r="BO70">
        <v>59.00842469313227</v>
      </c>
      <c r="BP70">
        <v>59.064565907730284</v>
      </c>
      <c r="BQ70">
        <v>59.242626929421832</v>
      </c>
    </row>
    <row r="71" spans="1:69" x14ac:dyDescent="0.2">
      <c r="A71" t="s">
        <v>288</v>
      </c>
      <c r="B71" t="s">
        <v>289</v>
      </c>
      <c r="C71" t="s">
        <v>827</v>
      </c>
      <c r="D71" t="s">
        <v>828</v>
      </c>
      <c r="G71">
        <v>55.05</v>
      </c>
      <c r="S71">
        <v>51.46</v>
      </c>
      <c r="Y71">
        <v>57.64</v>
      </c>
      <c r="Z71">
        <v>57.46</v>
      </c>
      <c r="AA71">
        <v>48.59</v>
      </c>
      <c r="AF71">
        <v>33.659999999999997</v>
      </c>
      <c r="AG71">
        <v>55.54</v>
      </c>
      <c r="AH71">
        <v>55.52</v>
      </c>
      <c r="AI71">
        <v>54.49</v>
      </c>
      <c r="AO71">
        <v>63.48</v>
      </c>
      <c r="AP71">
        <v>64.25</v>
      </c>
      <c r="AQ71">
        <v>66.38</v>
      </c>
      <c r="AS71">
        <v>63.448999999999998</v>
      </c>
      <c r="AT71">
        <v>69.343999999999994</v>
      </c>
      <c r="AU71">
        <v>66.63</v>
      </c>
      <c r="AV71">
        <v>65.334999999999994</v>
      </c>
      <c r="AW71">
        <v>67.468000000000004</v>
      </c>
      <c r="AX71">
        <v>66.977000000000004</v>
      </c>
      <c r="AY71">
        <v>67.947999999999993</v>
      </c>
      <c r="AZ71">
        <v>66.766999999999996</v>
      </c>
      <c r="BA71">
        <v>66.549000000000007</v>
      </c>
      <c r="BB71">
        <v>64.013000000000005</v>
      </c>
      <c r="BC71">
        <v>62.683999999999997</v>
      </c>
      <c r="BD71">
        <v>61.779000000000003</v>
      </c>
      <c r="BE71">
        <v>62.451999999999998</v>
      </c>
      <c r="BF71">
        <v>62.152000000000001</v>
      </c>
      <c r="BG71">
        <v>62.488999999999997</v>
      </c>
      <c r="BH71">
        <v>65.524000000000001</v>
      </c>
      <c r="BI71">
        <v>67.522000000000006</v>
      </c>
      <c r="BJ71">
        <v>68.063000000000002</v>
      </c>
      <c r="BK71">
        <v>66.567999999999998</v>
      </c>
      <c r="BL71">
        <v>66.103999999999999</v>
      </c>
      <c r="BM71">
        <v>60.012</v>
      </c>
      <c r="BN71">
        <v>65.638999999999996</v>
      </c>
      <c r="BO71">
        <v>65.804000000000002</v>
      </c>
      <c r="BP71">
        <v>64.456999999999994</v>
      </c>
      <c r="BQ71">
        <v>64.495000000000005</v>
      </c>
    </row>
    <row r="72" spans="1:69" x14ac:dyDescent="0.2">
      <c r="A72" t="s">
        <v>290</v>
      </c>
      <c r="B72" t="s">
        <v>291</v>
      </c>
      <c r="C72" t="s">
        <v>827</v>
      </c>
      <c r="D72" t="s">
        <v>828</v>
      </c>
      <c r="E72">
        <v>46.52</v>
      </c>
      <c r="K72">
        <v>43</v>
      </c>
      <c r="R72">
        <v>40.51</v>
      </c>
      <c r="T72">
        <v>40.74</v>
      </c>
      <c r="U72">
        <v>43.87</v>
      </c>
      <c r="V72">
        <v>42.91</v>
      </c>
      <c r="W72">
        <v>43.4</v>
      </c>
      <c r="X72">
        <v>40.94</v>
      </c>
      <c r="Y72">
        <v>40.770000000000003</v>
      </c>
      <c r="Z72">
        <v>27.77</v>
      </c>
      <c r="AA72">
        <v>27.35</v>
      </c>
      <c r="AB72">
        <v>47.48</v>
      </c>
      <c r="AC72">
        <v>47.24</v>
      </c>
      <c r="AE72">
        <v>44.4</v>
      </c>
      <c r="AH72">
        <v>51.25</v>
      </c>
      <c r="AI72">
        <v>50.38</v>
      </c>
      <c r="AJ72">
        <v>46.72</v>
      </c>
      <c r="AK72">
        <v>47.19</v>
      </c>
      <c r="AL72">
        <v>47.89</v>
      </c>
      <c r="AM72">
        <v>48.88</v>
      </c>
      <c r="AN72">
        <v>47.92</v>
      </c>
      <c r="AO72">
        <v>46.6</v>
      </c>
      <c r="AQ72">
        <v>46</v>
      </c>
      <c r="AR72">
        <v>47.52</v>
      </c>
      <c r="AS72">
        <v>29.6</v>
      </c>
      <c r="AT72">
        <v>44.93</v>
      </c>
      <c r="AU72">
        <v>43.19</v>
      </c>
      <c r="AX72">
        <v>49.52</v>
      </c>
      <c r="AY72">
        <v>46.97</v>
      </c>
      <c r="AZ72">
        <v>47.93</v>
      </c>
      <c r="BA72">
        <v>47.551000000000002</v>
      </c>
      <c r="BB72">
        <v>47.902000000000001</v>
      </c>
      <c r="BC72">
        <v>49.368000000000002</v>
      </c>
      <c r="BD72">
        <v>48.784999999999997</v>
      </c>
      <c r="BE72">
        <v>48.494</v>
      </c>
      <c r="BF72">
        <v>48.436</v>
      </c>
      <c r="BG72">
        <v>48.116999999999997</v>
      </c>
      <c r="BH72">
        <v>46.978000000000002</v>
      </c>
      <c r="BI72">
        <v>46.63</v>
      </c>
      <c r="BJ72">
        <v>44.95</v>
      </c>
      <c r="BK72">
        <v>43.298999999999999</v>
      </c>
      <c r="BL72">
        <v>42.198999999999998</v>
      </c>
      <c r="BM72">
        <v>41.616</v>
      </c>
      <c r="BN72">
        <v>42.987000000000002</v>
      </c>
      <c r="BO72">
        <v>42.837000000000003</v>
      </c>
      <c r="BP72">
        <v>44.668999999999997</v>
      </c>
      <c r="BQ72">
        <v>47.954999999999998</v>
      </c>
    </row>
    <row r="73" spans="1:69" x14ac:dyDescent="0.2">
      <c r="A73" t="s">
        <v>292</v>
      </c>
      <c r="B73" t="s">
        <v>293</v>
      </c>
      <c r="C73" t="s">
        <v>827</v>
      </c>
      <c r="D73" t="s">
        <v>828</v>
      </c>
      <c r="Z73">
        <v>51.553274928905523</v>
      </c>
      <c r="AB73">
        <v>52.855898524590941</v>
      </c>
      <c r="AC73">
        <v>53.438925450687364</v>
      </c>
      <c r="AD73">
        <v>53.218210832275567</v>
      </c>
      <c r="AE73">
        <v>53.397547183723283</v>
      </c>
      <c r="AF73">
        <v>53.486353428753787</v>
      </c>
      <c r="AG73">
        <v>53.578320435619617</v>
      </c>
      <c r="AH73">
        <v>53.967160106205647</v>
      </c>
      <c r="AI73">
        <v>54.299486865438652</v>
      </c>
      <c r="AJ73">
        <v>55.026600428956762</v>
      </c>
      <c r="AK73">
        <v>54.416529023059717</v>
      </c>
      <c r="AL73">
        <v>54.273660821432905</v>
      </c>
      <c r="AM73">
        <v>53.971967899969506</v>
      </c>
      <c r="AN73">
        <v>54.028803655600008</v>
      </c>
      <c r="AO73">
        <v>54.102585220210663</v>
      </c>
      <c r="AP73">
        <v>54.242068533981154</v>
      </c>
      <c r="AQ73">
        <v>54.393007167071822</v>
      </c>
      <c r="AR73">
        <v>54.935507640459271</v>
      </c>
      <c r="AS73">
        <v>55.008292274446156</v>
      </c>
      <c r="AT73">
        <v>54.891284496867513</v>
      </c>
      <c r="AU73">
        <v>55.284438125316569</v>
      </c>
      <c r="AV73">
        <v>55.67265950496494</v>
      </c>
      <c r="AW73">
        <v>55.7220857596947</v>
      </c>
      <c r="AX73">
        <v>56.092507787063951</v>
      </c>
      <c r="AY73">
        <v>56.434743478721437</v>
      </c>
      <c r="AZ73">
        <v>56.645500449826798</v>
      </c>
      <c r="BA73">
        <v>56.93451067218929</v>
      </c>
      <c r="BB73">
        <v>56.911736172077134</v>
      </c>
      <c r="BC73">
        <v>56.734457546733921</v>
      </c>
      <c r="BD73">
        <v>56.75671267377794</v>
      </c>
      <c r="BE73">
        <v>56.982785036016239</v>
      </c>
      <c r="BF73">
        <v>56.953705697463043</v>
      </c>
      <c r="BG73">
        <v>56.877775956480178</v>
      </c>
      <c r="BH73">
        <v>56.797827095789749</v>
      </c>
      <c r="BI73">
        <v>57.020709064286706</v>
      </c>
      <c r="BJ73">
        <v>57.08035498512411</v>
      </c>
      <c r="BK73">
        <v>57.108985382421693</v>
      </c>
      <c r="BL73">
        <v>57.258321921356945</v>
      </c>
      <c r="BM73">
        <v>56.227135598970527</v>
      </c>
      <c r="BN73">
        <v>56.905314091604197</v>
      </c>
      <c r="BO73">
        <v>57.404303133932217</v>
      </c>
      <c r="BP73">
        <v>57.821545638950219</v>
      </c>
      <c r="BQ73">
        <v>57.907631144542613</v>
      </c>
    </row>
    <row r="74" spans="1:69" x14ac:dyDescent="0.2">
      <c r="A74" t="s">
        <v>294</v>
      </c>
      <c r="B74" t="s">
        <v>295</v>
      </c>
      <c r="C74" t="s">
        <v>827</v>
      </c>
      <c r="D74" t="s">
        <v>828</v>
      </c>
    </row>
    <row r="75" spans="1:69" x14ac:dyDescent="0.2">
      <c r="A75" t="s">
        <v>296</v>
      </c>
      <c r="B75" t="s">
        <v>297</v>
      </c>
      <c r="C75" t="s">
        <v>827</v>
      </c>
      <c r="D75" t="s">
        <v>828</v>
      </c>
      <c r="E75">
        <v>51.6</v>
      </c>
      <c r="O75">
        <v>47.81</v>
      </c>
      <c r="V75">
        <v>50.55</v>
      </c>
      <c r="W75">
        <v>49.96</v>
      </c>
      <c r="X75">
        <v>49.42</v>
      </c>
      <c r="Y75">
        <v>48.77</v>
      </c>
      <c r="Z75">
        <v>48.25</v>
      </c>
      <c r="AA75">
        <v>48.16</v>
      </c>
      <c r="AB75">
        <v>48.08</v>
      </c>
      <c r="AC75">
        <v>47.77</v>
      </c>
      <c r="AD75">
        <v>47.51</v>
      </c>
      <c r="AE75">
        <v>47.018999999999998</v>
      </c>
      <c r="AF75">
        <v>47.953000000000003</v>
      </c>
      <c r="AG75">
        <v>48.316000000000003</v>
      </c>
      <c r="AH75">
        <v>48.238</v>
      </c>
      <c r="AI75">
        <v>48.566000000000003</v>
      </c>
      <c r="AJ75">
        <v>48.207000000000001</v>
      </c>
      <c r="AK75">
        <v>49.814</v>
      </c>
      <c r="AL75">
        <v>49.853999999999999</v>
      </c>
      <c r="AM75">
        <v>50.231000000000002</v>
      </c>
      <c r="AN75">
        <v>50.045000000000002</v>
      </c>
      <c r="AO75">
        <v>50.354999999999997</v>
      </c>
      <c r="AP75">
        <v>50.811</v>
      </c>
      <c r="AQ75">
        <v>51.101999999999997</v>
      </c>
      <c r="AR75">
        <v>51.613999999999997</v>
      </c>
      <c r="AS75">
        <v>52.771000000000001</v>
      </c>
      <c r="AT75">
        <v>52.091999999999999</v>
      </c>
      <c r="AU75">
        <v>53.773000000000003</v>
      </c>
      <c r="AV75">
        <v>54.935000000000002</v>
      </c>
      <c r="AW75">
        <v>55.850999999999999</v>
      </c>
      <c r="AX75">
        <v>57.091000000000001</v>
      </c>
      <c r="AY75">
        <v>57.98</v>
      </c>
      <c r="AZ75">
        <v>58.578000000000003</v>
      </c>
      <c r="BA75">
        <v>59.372999999999998</v>
      </c>
      <c r="BB75">
        <v>59.505000000000003</v>
      </c>
      <c r="BC75">
        <v>59.625999999999998</v>
      </c>
      <c r="BD75">
        <v>59.674999999999997</v>
      </c>
      <c r="BE75">
        <v>59.731999999999999</v>
      </c>
      <c r="BF75">
        <v>59.377000000000002</v>
      </c>
      <c r="BG75">
        <v>58.960999999999999</v>
      </c>
      <c r="BH75">
        <v>58.829000000000001</v>
      </c>
      <c r="BI75">
        <v>58.523000000000003</v>
      </c>
      <c r="BJ75">
        <v>58.116999999999997</v>
      </c>
      <c r="BK75">
        <v>57.923999999999999</v>
      </c>
      <c r="BL75">
        <v>57.92</v>
      </c>
      <c r="BM75">
        <v>56.72</v>
      </c>
      <c r="BN75">
        <v>57.648000000000003</v>
      </c>
      <c r="BO75">
        <v>57.781999999999996</v>
      </c>
      <c r="BP75">
        <v>58.064</v>
      </c>
      <c r="BQ75">
        <v>58.02</v>
      </c>
    </row>
    <row r="76" spans="1:69" x14ac:dyDescent="0.2">
      <c r="A76" t="s">
        <v>298</v>
      </c>
      <c r="B76" t="s">
        <v>299</v>
      </c>
      <c r="C76" t="s">
        <v>827</v>
      </c>
      <c r="D76" t="s">
        <v>828</v>
      </c>
      <c r="AH76">
        <v>70.34</v>
      </c>
      <c r="AI76">
        <v>73.593999999999994</v>
      </c>
      <c r="AJ76">
        <v>72.200999999999993</v>
      </c>
      <c r="AK76">
        <v>69.725999999999999</v>
      </c>
      <c r="AL76">
        <v>67.516999999999996</v>
      </c>
      <c r="AM76">
        <v>67.192999999999998</v>
      </c>
      <c r="AN76">
        <v>65.450999999999993</v>
      </c>
      <c r="AO76">
        <v>64.730999999999995</v>
      </c>
      <c r="AP76">
        <v>65.016000000000005</v>
      </c>
      <c r="AQ76">
        <v>60.066000000000003</v>
      </c>
      <c r="AR76">
        <v>58.615000000000002</v>
      </c>
      <c r="AS76">
        <v>58.933999999999997</v>
      </c>
      <c r="AT76">
        <v>58.237000000000002</v>
      </c>
      <c r="AU76">
        <v>57.216000000000001</v>
      </c>
      <c r="AV76">
        <v>58.97</v>
      </c>
      <c r="AW76">
        <v>59.066000000000003</v>
      </c>
      <c r="AX76">
        <v>58.738999999999997</v>
      </c>
      <c r="AY76">
        <v>60.637</v>
      </c>
      <c r="AZ76">
        <v>60.552999999999997</v>
      </c>
      <c r="BA76">
        <v>61.106000000000002</v>
      </c>
      <c r="BB76">
        <v>60.72</v>
      </c>
      <c r="BC76">
        <v>60.499000000000002</v>
      </c>
      <c r="BD76">
        <v>61.305</v>
      </c>
      <c r="BE76">
        <v>61.311</v>
      </c>
      <c r="BF76">
        <v>61.325000000000003</v>
      </c>
      <c r="BG76">
        <v>61.12</v>
      </c>
      <c r="BH76">
        <v>62.122</v>
      </c>
      <c r="BI76">
        <v>62.988</v>
      </c>
      <c r="BJ76">
        <v>63.581000000000003</v>
      </c>
      <c r="BK76">
        <v>63.853000000000002</v>
      </c>
      <c r="BL76">
        <v>63.576000000000001</v>
      </c>
      <c r="BM76">
        <v>63.515999999999998</v>
      </c>
      <c r="BN76">
        <v>63.688000000000002</v>
      </c>
      <c r="BO76">
        <v>65.644000000000005</v>
      </c>
      <c r="BP76">
        <v>66.457999999999998</v>
      </c>
      <c r="BQ76">
        <v>66.977000000000004</v>
      </c>
    </row>
    <row r="77" spans="1:69" x14ac:dyDescent="0.2">
      <c r="A77" t="s">
        <v>300</v>
      </c>
      <c r="B77" t="s">
        <v>301</v>
      </c>
      <c r="C77" t="s">
        <v>827</v>
      </c>
      <c r="D77" t="s">
        <v>828</v>
      </c>
      <c r="Z77">
        <v>51.6</v>
      </c>
      <c r="AF77">
        <v>57.9</v>
      </c>
      <c r="AM77">
        <v>77.930000000000007</v>
      </c>
      <c r="AR77">
        <v>66.63</v>
      </c>
      <c r="AX77">
        <v>82.019000000000005</v>
      </c>
      <c r="BF77">
        <v>81.238</v>
      </c>
      <c r="BN77">
        <v>68.253</v>
      </c>
    </row>
    <row r="78" spans="1:69" x14ac:dyDescent="0.2">
      <c r="A78" t="s">
        <v>302</v>
      </c>
      <c r="B78" t="s">
        <v>303</v>
      </c>
      <c r="C78" t="s">
        <v>827</v>
      </c>
      <c r="D78" t="s">
        <v>828</v>
      </c>
      <c r="AB78">
        <v>54.628525161833252</v>
      </c>
      <c r="AC78">
        <v>55.168389337020706</v>
      </c>
      <c r="AD78">
        <v>54.886617453486252</v>
      </c>
      <c r="AE78">
        <v>55.360338193260795</v>
      </c>
      <c r="AF78">
        <v>55.434570043501473</v>
      </c>
      <c r="AG78">
        <v>55.790848128706429</v>
      </c>
      <c r="AH78">
        <v>55.816878408214436</v>
      </c>
      <c r="AI78">
        <v>55.047622227233511</v>
      </c>
      <c r="AJ78">
        <v>55.700289617516461</v>
      </c>
      <c r="AK78">
        <v>56.758895264517029</v>
      </c>
      <c r="AL78">
        <v>56.399930676651074</v>
      </c>
      <c r="AM78">
        <v>54.785922077103393</v>
      </c>
      <c r="AN78">
        <v>55.564021052611871</v>
      </c>
      <c r="AO78">
        <v>56.160025257064405</v>
      </c>
      <c r="AP78">
        <v>55.391124598003671</v>
      </c>
      <c r="AQ78">
        <v>55.476492531997167</v>
      </c>
      <c r="AR78">
        <v>55.897190556756009</v>
      </c>
      <c r="AS78">
        <v>55.703014606914174</v>
      </c>
      <c r="AT78">
        <v>55.644692353847333</v>
      </c>
      <c r="AU78">
        <v>55.585458723393934</v>
      </c>
      <c r="AV78">
        <v>55.726288789556762</v>
      </c>
      <c r="AW78">
        <v>55.722374967300524</v>
      </c>
      <c r="AX78">
        <v>55.959807419133213</v>
      </c>
      <c r="AY78">
        <v>56.270296292136806</v>
      </c>
      <c r="AZ78">
        <v>56.413466002951843</v>
      </c>
      <c r="BA78">
        <v>56.679000630927035</v>
      </c>
      <c r="BB78">
        <v>56.68538904964177</v>
      </c>
      <c r="BC78">
        <v>56.765972688331978</v>
      </c>
      <c r="BD78">
        <v>56.763044355071898</v>
      </c>
      <c r="BE78">
        <v>57.026708293439931</v>
      </c>
      <c r="BF78">
        <v>57.035275249026995</v>
      </c>
      <c r="BG78">
        <v>57.062807786643148</v>
      </c>
      <c r="BH78">
        <v>57.020258261867987</v>
      </c>
      <c r="BI78">
        <v>57.196606306440756</v>
      </c>
      <c r="BJ78">
        <v>57.385723636666604</v>
      </c>
      <c r="BK78">
        <v>57.43449939090673</v>
      </c>
      <c r="BL78">
        <v>57.580169435282123</v>
      </c>
      <c r="BM78">
        <v>56.732850247408564</v>
      </c>
      <c r="BN78">
        <v>57.144679786707179</v>
      </c>
      <c r="BO78">
        <v>57.638161739830061</v>
      </c>
      <c r="BP78">
        <v>58.028356381013062</v>
      </c>
      <c r="BQ78">
        <v>58.149009313341111</v>
      </c>
    </row>
    <row r="79" spans="1:69" x14ac:dyDescent="0.2">
      <c r="A79" t="s">
        <v>304</v>
      </c>
      <c r="B79" t="s">
        <v>305</v>
      </c>
      <c r="C79" t="s">
        <v>827</v>
      </c>
      <c r="D79" t="s">
        <v>828</v>
      </c>
    </row>
    <row r="80" spans="1:69" x14ac:dyDescent="0.2">
      <c r="A80" t="s">
        <v>306</v>
      </c>
      <c r="B80" t="s">
        <v>307</v>
      </c>
      <c r="C80" t="s">
        <v>827</v>
      </c>
      <c r="D80" t="s">
        <v>828</v>
      </c>
      <c r="E80">
        <v>65.3</v>
      </c>
      <c r="O80">
        <v>60.86</v>
      </c>
      <c r="U80">
        <v>57.51</v>
      </c>
      <c r="V80">
        <v>47.32</v>
      </c>
      <c r="X80">
        <v>61.25</v>
      </c>
      <c r="Y80">
        <v>49.05</v>
      </c>
      <c r="Z80">
        <v>62.28</v>
      </c>
      <c r="AA80">
        <v>69.64</v>
      </c>
      <c r="AC80">
        <v>65.92</v>
      </c>
      <c r="AD80">
        <v>65.72</v>
      </c>
      <c r="AE80">
        <v>65.42</v>
      </c>
      <c r="AF80">
        <v>64.900000000000006</v>
      </c>
      <c r="AG80">
        <v>64.53</v>
      </c>
      <c r="AH80">
        <v>64.56</v>
      </c>
      <c r="AI80">
        <v>69.724999999999994</v>
      </c>
      <c r="AJ80">
        <v>68.242999999999995</v>
      </c>
      <c r="AK80">
        <v>66.763999999999996</v>
      </c>
      <c r="AL80">
        <v>65.894999999999996</v>
      </c>
      <c r="AN80">
        <v>61.106000000000002</v>
      </c>
      <c r="AO80">
        <v>59.357999999999997</v>
      </c>
      <c r="AP80">
        <v>60.137999999999998</v>
      </c>
      <c r="AQ80">
        <v>60.265999999999998</v>
      </c>
      <c r="AR80">
        <v>62.97</v>
      </c>
      <c r="AS80">
        <v>63.213999999999999</v>
      </c>
      <c r="AT80">
        <v>63.284999999999997</v>
      </c>
      <c r="AU80">
        <v>63.22</v>
      </c>
      <c r="AV80">
        <v>62.829000000000001</v>
      </c>
      <c r="AW80">
        <v>62.104999999999997</v>
      </c>
      <c r="AX80">
        <v>62.225999999999999</v>
      </c>
      <c r="AY80">
        <v>62.348999999999997</v>
      </c>
      <c r="AZ80">
        <v>61.201999999999998</v>
      </c>
      <c r="BA80">
        <v>61.478000000000002</v>
      </c>
      <c r="BB80">
        <v>60.491</v>
      </c>
      <c r="BC80">
        <v>59.927</v>
      </c>
      <c r="BD80">
        <v>59.924999999999997</v>
      </c>
      <c r="BE80">
        <v>59.728000000000002</v>
      </c>
      <c r="BF80">
        <v>59.140999999999998</v>
      </c>
      <c r="BG80">
        <v>58.904000000000003</v>
      </c>
      <c r="BH80">
        <v>58.957999999999998</v>
      </c>
      <c r="BI80">
        <v>58.607999999999997</v>
      </c>
      <c r="BJ80">
        <v>58.856000000000002</v>
      </c>
      <c r="BK80">
        <v>59.424999999999997</v>
      </c>
      <c r="BL80">
        <v>59.348999999999997</v>
      </c>
      <c r="BM80">
        <v>58.987000000000002</v>
      </c>
      <c r="BN80">
        <v>60.412999999999997</v>
      </c>
      <c r="BO80">
        <v>61.128999999999998</v>
      </c>
      <c r="BP80">
        <v>61.104999999999997</v>
      </c>
      <c r="BQ80">
        <v>60.67</v>
      </c>
    </row>
    <row r="81" spans="1:69" x14ac:dyDescent="0.2">
      <c r="A81" t="s">
        <v>308</v>
      </c>
      <c r="B81" t="s">
        <v>309</v>
      </c>
      <c r="C81" t="s">
        <v>827</v>
      </c>
      <c r="D81" t="s">
        <v>828</v>
      </c>
      <c r="K81">
        <v>49.54</v>
      </c>
      <c r="U81">
        <v>50.79</v>
      </c>
      <c r="AA81">
        <v>54.33</v>
      </c>
      <c r="AE81">
        <v>54.63</v>
      </c>
      <c r="AJ81">
        <v>34.1</v>
      </c>
      <c r="AK81">
        <v>35.22</v>
      </c>
      <c r="AL81">
        <v>35.15</v>
      </c>
      <c r="AO81">
        <v>59.45</v>
      </c>
      <c r="AW81">
        <v>58.2</v>
      </c>
      <c r="AX81">
        <v>56.726999999999997</v>
      </c>
      <c r="AZ81">
        <v>52.886000000000003</v>
      </c>
      <c r="BA81">
        <v>39.299999999999997</v>
      </c>
      <c r="BB81">
        <v>39.299999999999997</v>
      </c>
      <c r="BC81">
        <v>56.99</v>
      </c>
      <c r="BD81">
        <v>63.055999999999997</v>
      </c>
      <c r="BG81">
        <v>58.89</v>
      </c>
      <c r="BI81">
        <v>57.584000000000003</v>
      </c>
      <c r="BQ81">
        <v>54.83</v>
      </c>
    </row>
    <row r="82" spans="1:69" x14ac:dyDescent="0.2">
      <c r="A82" t="s">
        <v>310</v>
      </c>
      <c r="B82" t="s">
        <v>311</v>
      </c>
      <c r="C82" t="s">
        <v>827</v>
      </c>
      <c r="D82" t="s">
        <v>828</v>
      </c>
      <c r="G82">
        <v>55.09</v>
      </c>
      <c r="M82">
        <v>53.87</v>
      </c>
      <c r="T82">
        <v>53.51</v>
      </c>
      <c r="X82">
        <v>54.73</v>
      </c>
      <c r="Y82">
        <v>54.89</v>
      </c>
      <c r="Z82">
        <v>54.77</v>
      </c>
      <c r="AA82">
        <v>54.78</v>
      </c>
      <c r="AB82">
        <v>57.463000000000001</v>
      </c>
      <c r="AC82">
        <v>57.308</v>
      </c>
      <c r="AD82">
        <v>57.146000000000001</v>
      </c>
      <c r="AE82">
        <v>57.343000000000004</v>
      </c>
      <c r="AF82">
        <v>56.838999999999999</v>
      </c>
      <c r="AG82">
        <v>56.305999999999997</v>
      </c>
      <c r="AH82">
        <v>56.17</v>
      </c>
      <c r="AI82">
        <v>55.853999999999999</v>
      </c>
      <c r="AJ82">
        <v>55.405999999999999</v>
      </c>
      <c r="AK82">
        <v>55.558</v>
      </c>
      <c r="AL82">
        <v>55.552</v>
      </c>
      <c r="AM82">
        <v>55.48</v>
      </c>
      <c r="AN82">
        <v>55.444000000000003</v>
      </c>
      <c r="AO82">
        <v>55.77</v>
      </c>
      <c r="AP82">
        <v>55.445</v>
      </c>
      <c r="AQ82">
        <v>55.459000000000003</v>
      </c>
      <c r="AR82">
        <v>55.747</v>
      </c>
      <c r="AS82">
        <v>55.701000000000001</v>
      </c>
      <c r="AT82">
        <v>55.499000000000002</v>
      </c>
      <c r="AU82">
        <v>55.713999999999999</v>
      </c>
      <c r="AV82">
        <v>56.405999999999999</v>
      </c>
      <c r="AW82">
        <v>56.253999999999998</v>
      </c>
      <c r="AX82">
        <v>55.948999999999998</v>
      </c>
      <c r="AY82">
        <v>55.88</v>
      </c>
      <c r="AZ82">
        <v>55.981999999999999</v>
      </c>
      <c r="BA82">
        <v>56.07</v>
      </c>
      <c r="BB82">
        <v>56.332000000000001</v>
      </c>
      <c r="BC82">
        <v>56.25</v>
      </c>
      <c r="BD82">
        <v>56.029000000000003</v>
      </c>
      <c r="BE82">
        <v>56.262999999999998</v>
      </c>
      <c r="BF82">
        <v>56.432000000000002</v>
      </c>
      <c r="BG82">
        <v>56.097999999999999</v>
      </c>
      <c r="BH82">
        <v>56.06</v>
      </c>
      <c r="BI82">
        <v>55.933</v>
      </c>
      <c r="BJ82">
        <v>55.637999999999998</v>
      </c>
      <c r="BK82">
        <v>55.624000000000002</v>
      </c>
      <c r="BL82">
        <v>55.271999999999998</v>
      </c>
      <c r="BM82">
        <v>54.534999999999997</v>
      </c>
      <c r="BN82">
        <v>55.938000000000002</v>
      </c>
      <c r="BO82">
        <v>56.22</v>
      </c>
      <c r="BP82">
        <v>56.317</v>
      </c>
      <c r="BQ82">
        <v>56.558</v>
      </c>
    </row>
    <row r="83" spans="1:69" x14ac:dyDescent="0.2">
      <c r="A83" t="s">
        <v>312</v>
      </c>
      <c r="B83" t="s">
        <v>313</v>
      </c>
      <c r="C83" t="s">
        <v>827</v>
      </c>
      <c r="D83" t="s">
        <v>828</v>
      </c>
      <c r="E83">
        <v>60.25</v>
      </c>
      <c r="K83">
        <v>40.18</v>
      </c>
      <c r="O83">
        <v>57.36</v>
      </c>
      <c r="V83">
        <v>57.88</v>
      </c>
    </row>
    <row r="84" spans="1:69" x14ac:dyDescent="0.2">
      <c r="A84" t="s">
        <v>314</v>
      </c>
      <c r="B84" t="s">
        <v>315</v>
      </c>
      <c r="C84" t="s">
        <v>827</v>
      </c>
      <c r="D84" t="s">
        <v>828</v>
      </c>
      <c r="BG84">
        <v>56.893999999999998</v>
      </c>
    </row>
    <row r="85" spans="1:69" x14ac:dyDescent="0.2">
      <c r="A85" t="s">
        <v>316</v>
      </c>
      <c r="B85" t="s">
        <v>317</v>
      </c>
      <c r="C85" t="s">
        <v>827</v>
      </c>
      <c r="D85" t="s">
        <v>828</v>
      </c>
      <c r="H85">
        <v>56.33</v>
      </c>
      <c r="AL85">
        <v>62.62</v>
      </c>
      <c r="AX85">
        <v>60.62</v>
      </c>
      <c r="BC85">
        <v>48.74</v>
      </c>
    </row>
    <row r="86" spans="1:69" x14ac:dyDescent="0.2">
      <c r="A86" t="s">
        <v>318</v>
      </c>
      <c r="B86" t="s">
        <v>319</v>
      </c>
      <c r="C86" t="s">
        <v>827</v>
      </c>
      <c r="D86" t="s">
        <v>828</v>
      </c>
      <c r="F86">
        <v>60.97</v>
      </c>
      <c r="K86">
        <v>61.85</v>
      </c>
      <c r="P86">
        <v>61.04</v>
      </c>
      <c r="W86">
        <v>47.1</v>
      </c>
      <c r="X86">
        <v>47.13</v>
      </c>
      <c r="Y86">
        <v>47.05</v>
      </c>
      <c r="Z86">
        <v>59.63</v>
      </c>
      <c r="AB86">
        <v>58.941000000000003</v>
      </c>
      <c r="AC86">
        <v>59.79</v>
      </c>
      <c r="AD86">
        <v>61.045000000000002</v>
      </c>
      <c r="AE86">
        <v>61.063000000000002</v>
      </c>
      <c r="AF86">
        <v>61.460999999999999</v>
      </c>
      <c r="AG86">
        <v>61.948999999999998</v>
      </c>
      <c r="AH86">
        <v>62.884999999999998</v>
      </c>
      <c r="AI86">
        <v>63.023000000000003</v>
      </c>
      <c r="AJ86">
        <v>62.656999999999996</v>
      </c>
      <c r="AK86">
        <v>62.387</v>
      </c>
      <c r="AL86">
        <v>61.887</v>
      </c>
      <c r="AM86">
        <v>61.741</v>
      </c>
      <c r="AN86">
        <v>61.573</v>
      </c>
      <c r="AO86">
        <v>61.685000000000002</v>
      </c>
      <c r="AP86">
        <v>61.860999999999997</v>
      </c>
      <c r="AQ86">
        <v>61.756999999999998</v>
      </c>
      <c r="AR86">
        <v>61.671999999999997</v>
      </c>
      <c r="AS86">
        <v>61.91</v>
      </c>
      <c r="AT86">
        <v>61.545999999999999</v>
      </c>
      <c r="AU86">
        <v>61.790999999999997</v>
      </c>
      <c r="AV86">
        <v>61.874000000000002</v>
      </c>
      <c r="AW86">
        <v>61.881999999999998</v>
      </c>
      <c r="AX86">
        <v>62.128</v>
      </c>
      <c r="AY86">
        <v>62.548000000000002</v>
      </c>
      <c r="AZ86">
        <v>62.369</v>
      </c>
      <c r="BA86">
        <v>62.584000000000003</v>
      </c>
      <c r="BB86">
        <v>62.366</v>
      </c>
      <c r="BC86">
        <v>62.136000000000003</v>
      </c>
      <c r="BD86">
        <v>62.115000000000002</v>
      </c>
      <c r="BE86">
        <v>62.295999999999999</v>
      </c>
      <c r="BF86">
        <v>62.351999999999997</v>
      </c>
      <c r="BG86">
        <v>62.484999999999999</v>
      </c>
      <c r="BH86">
        <v>62.57</v>
      </c>
      <c r="BI86">
        <v>62.720999999999997</v>
      </c>
      <c r="BJ86">
        <v>62.695</v>
      </c>
      <c r="BK86">
        <v>62.892000000000003</v>
      </c>
      <c r="BL86">
        <v>62.941000000000003</v>
      </c>
      <c r="BM86">
        <v>62.83</v>
      </c>
      <c r="BN86">
        <v>62.195999999999998</v>
      </c>
      <c r="BO86">
        <v>62.216999999999999</v>
      </c>
      <c r="BP86">
        <v>62.226999999999997</v>
      </c>
      <c r="BQ86">
        <v>62.043999999999997</v>
      </c>
    </row>
    <row r="87" spans="1:69" x14ac:dyDescent="0.2">
      <c r="A87" t="s">
        <v>320</v>
      </c>
      <c r="B87" t="s">
        <v>321</v>
      </c>
      <c r="C87" t="s">
        <v>827</v>
      </c>
      <c r="D87" t="s">
        <v>828</v>
      </c>
      <c r="AQ87">
        <v>65.400000000000006</v>
      </c>
      <c r="AR87">
        <v>66</v>
      </c>
      <c r="AS87">
        <v>64.099999999999994</v>
      </c>
      <c r="AT87">
        <v>66.209999999999994</v>
      </c>
      <c r="AU87">
        <v>64.95</v>
      </c>
      <c r="AV87">
        <v>66.02</v>
      </c>
      <c r="AW87">
        <v>64.77</v>
      </c>
      <c r="AX87">
        <v>64.05</v>
      </c>
      <c r="AY87">
        <v>62.2</v>
      </c>
      <c r="AZ87">
        <v>63.3</v>
      </c>
      <c r="BA87">
        <v>63.49</v>
      </c>
      <c r="BB87">
        <v>64.587999999999994</v>
      </c>
      <c r="BC87">
        <v>65.494</v>
      </c>
      <c r="BD87">
        <v>66.218000000000004</v>
      </c>
      <c r="BE87">
        <v>67.554000000000002</v>
      </c>
      <c r="BF87">
        <v>67.152000000000001</v>
      </c>
      <c r="BG87">
        <v>67.697000000000003</v>
      </c>
      <c r="BH87">
        <v>68.781000000000006</v>
      </c>
      <c r="BI87">
        <v>68.424999999999997</v>
      </c>
      <c r="BJ87">
        <v>65.831999999999994</v>
      </c>
      <c r="BK87">
        <v>63.933999999999997</v>
      </c>
      <c r="BL87">
        <v>62.927999999999997</v>
      </c>
      <c r="BM87">
        <v>63.399000000000001</v>
      </c>
      <c r="BN87">
        <v>64.454999999999998</v>
      </c>
      <c r="BO87">
        <v>64.727000000000004</v>
      </c>
      <c r="BP87">
        <v>65.554000000000002</v>
      </c>
      <c r="BQ87">
        <v>66.548000000000002</v>
      </c>
    </row>
    <row r="88" spans="1:69" x14ac:dyDescent="0.2">
      <c r="A88" t="s">
        <v>322</v>
      </c>
      <c r="B88" t="s">
        <v>323</v>
      </c>
      <c r="C88" t="s">
        <v>827</v>
      </c>
      <c r="D88" t="s">
        <v>828</v>
      </c>
      <c r="E88">
        <v>73</v>
      </c>
      <c r="O88">
        <v>73.33</v>
      </c>
      <c r="AC88">
        <v>45.38</v>
      </c>
      <c r="AH88">
        <v>63.8</v>
      </c>
      <c r="AJ88">
        <v>77.539000000000001</v>
      </c>
      <c r="AK88">
        <v>76.5</v>
      </c>
      <c r="AQ88">
        <v>79.94</v>
      </c>
      <c r="AR88">
        <v>79.900000000000006</v>
      </c>
      <c r="AS88">
        <v>74.614999999999995</v>
      </c>
      <c r="AY88">
        <v>68.650000000000006</v>
      </c>
      <c r="BC88">
        <v>70.89</v>
      </c>
      <c r="BF88">
        <v>76.135000000000005</v>
      </c>
      <c r="BH88">
        <v>69.253</v>
      </c>
      <c r="BJ88">
        <v>71.34</v>
      </c>
      <c r="BN88">
        <v>57.408000000000001</v>
      </c>
      <c r="BO88">
        <v>63.585000000000001</v>
      </c>
    </row>
    <row r="89" spans="1:69" x14ac:dyDescent="0.2">
      <c r="A89" t="s">
        <v>324</v>
      </c>
      <c r="B89" t="s">
        <v>325</v>
      </c>
      <c r="C89" t="s">
        <v>827</v>
      </c>
      <c r="D89" t="s">
        <v>828</v>
      </c>
      <c r="F89">
        <v>41.35</v>
      </c>
      <c r="O89">
        <v>61.74</v>
      </c>
      <c r="Z89">
        <v>63.96</v>
      </c>
      <c r="AB89">
        <v>78.569999999999993</v>
      </c>
      <c r="AD89">
        <v>42.24</v>
      </c>
      <c r="AF89">
        <v>45.02</v>
      </c>
      <c r="AH89">
        <v>47.23</v>
      </c>
      <c r="AI89">
        <v>46.07</v>
      </c>
      <c r="AJ89">
        <v>49.28</v>
      </c>
      <c r="AK89">
        <v>50.99</v>
      </c>
      <c r="AL89">
        <v>50.92</v>
      </c>
      <c r="AM89">
        <v>47.47</v>
      </c>
      <c r="AT89">
        <v>68.37</v>
      </c>
    </row>
    <row r="90" spans="1:69" x14ac:dyDescent="0.2">
      <c r="A90" t="s">
        <v>326</v>
      </c>
      <c r="B90" t="s">
        <v>327</v>
      </c>
      <c r="C90" t="s">
        <v>827</v>
      </c>
      <c r="D90" t="s">
        <v>828</v>
      </c>
      <c r="AB90">
        <v>61.23</v>
      </c>
      <c r="AO90">
        <v>45.82</v>
      </c>
      <c r="AU90">
        <v>64.415999999999997</v>
      </c>
      <c r="BG90">
        <v>60.603000000000002</v>
      </c>
      <c r="BL90">
        <v>52.878999999999998</v>
      </c>
    </row>
    <row r="91" spans="1:69" x14ac:dyDescent="0.2">
      <c r="A91" t="s">
        <v>328</v>
      </c>
      <c r="B91" t="s">
        <v>329</v>
      </c>
      <c r="C91" t="s">
        <v>827</v>
      </c>
      <c r="D91" t="s">
        <v>828</v>
      </c>
      <c r="AB91">
        <v>78.010000000000005</v>
      </c>
      <c r="AL91">
        <v>57.46</v>
      </c>
      <c r="BE91">
        <v>62.201000000000001</v>
      </c>
      <c r="BK91">
        <v>61.987000000000002</v>
      </c>
      <c r="BP91">
        <v>47.548999999999999</v>
      </c>
    </row>
    <row r="92" spans="1:69" x14ac:dyDescent="0.2">
      <c r="A92" t="s">
        <v>330</v>
      </c>
      <c r="B92" t="s">
        <v>331</v>
      </c>
      <c r="C92" t="s">
        <v>827</v>
      </c>
      <c r="D92" t="s">
        <v>828</v>
      </c>
      <c r="X92">
        <v>42.04</v>
      </c>
      <c r="AG92">
        <v>30</v>
      </c>
      <c r="BK92">
        <v>62.901000000000003</v>
      </c>
      <c r="BL92">
        <v>44.262999999999998</v>
      </c>
      <c r="BO92">
        <v>64.837999999999994</v>
      </c>
    </row>
    <row r="93" spans="1:69" x14ac:dyDescent="0.2">
      <c r="A93" t="s">
        <v>332</v>
      </c>
      <c r="B93" t="s">
        <v>333</v>
      </c>
      <c r="C93" t="s">
        <v>827</v>
      </c>
      <c r="D93" t="s">
        <v>828</v>
      </c>
      <c r="AB93">
        <v>64.180000000000007</v>
      </c>
      <c r="AM93">
        <v>71.7</v>
      </c>
    </row>
    <row r="94" spans="1:69" x14ac:dyDescent="0.2">
      <c r="A94" t="s">
        <v>334</v>
      </c>
      <c r="B94" t="s">
        <v>335</v>
      </c>
      <c r="C94" t="s">
        <v>827</v>
      </c>
      <c r="D94" t="s">
        <v>828</v>
      </c>
      <c r="F94">
        <v>57.04</v>
      </c>
      <c r="P94">
        <v>48.44</v>
      </c>
      <c r="Z94">
        <v>48.53</v>
      </c>
      <c r="AA94">
        <v>48.43</v>
      </c>
      <c r="AB94">
        <v>51.895000000000003</v>
      </c>
      <c r="AC94">
        <v>51.665999999999997</v>
      </c>
      <c r="AD94">
        <v>51.509</v>
      </c>
      <c r="AE94">
        <v>50.988</v>
      </c>
      <c r="AF94">
        <v>50.026000000000003</v>
      </c>
      <c r="AG94">
        <v>50.463999999999999</v>
      </c>
      <c r="AH94">
        <v>50.332000000000001</v>
      </c>
      <c r="AI94">
        <v>49.712000000000003</v>
      </c>
      <c r="AJ94">
        <v>48.046999999999997</v>
      </c>
      <c r="AK94">
        <v>48.906999999999996</v>
      </c>
      <c r="AL94">
        <v>49.023000000000003</v>
      </c>
      <c r="AM94">
        <v>49.338999999999999</v>
      </c>
      <c r="AN94">
        <v>49.268999999999998</v>
      </c>
      <c r="AO94">
        <v>50.029000000000003</v>
      </c>
      <c r="AP94">
        <v>49.09</v>
      </c>
      <c r="AQ94">
        <v>52.146999999999998</v>
      </c>
      <c r="AR94">
        <v>51.844000000000001</v>
      </c>
      <c r="AS94">
        <v>51.677999999999997</v>
      </c>
      <c r="AT94">
        <v>50.96</v>
      </c>
      <c r="AU94">
        <v>51.087000000000003</v>
      </c>
      <c r="AV94">
        <v>51.478999999999999</v>
      </c>
      <c r="AW94">
        <v>52.081000000000003</v>
      </c>
      <c r="AX94">
        <v>52.220999999999997</v>
      </c>
      <c r="AY94">
        <v>52.488999999999997</v>
      </c>
      <c r="AZ94">
        <v>52.356999999999999</v>
      </c>
      <c r="BA94">
        <v>52.454999999999998</v>
      </c>
      <c r="BB94">
        <v>52.874000000000002</v>
      </c>
      <c r="BC94">
        <v>53.003</v>
      </c>
      <c r="BD94">
        <v>52.23</v>
      </c>
      <c r="BE94">
        <v>51.963999999999999</v>
      </c>
      <c r="BF94">
        <v>51.716000000000001</v>
      </c>
      <c r="BG94">
        <v>51.527000000000001</v>
      </c>
      <c r="BH94">
        <v>51.622</v>
      </c>
      <c r="BI94">
        <v>51.664000000000001</v>
      </c>
      <c r="BJ94">
        <v>51.606999999999999</v>
      </c>
      <c r="BK94">
        <v>51.448999999999998</v>
      </c>
      <c r="BL94">
        <v>51.421999999999997</v>
      </c>
      <c r="BM94">
        <v>50.488999999999997</v>
      </c>
      <c r="BN94">
        <v>50.771000000000001</v>
      </c>
      <c r="BO94">
        <v>52.246000000000002</v>
      </c>
      <c r="BP94">
        <v>52.152000000000001</v>
      </c>
      <c r="BQ94">
        <v>52.703000000000003</v>
      </c>
    </row>
    <row r="95" spans="1:69" x14ac:dyDescent="0.2">
      <c r="A95" t="s">
        <v>336</v>
      </c>
      <c r="B95" t="s">
        <v>337</v>
      </c>
      <c r="C95" t="s">
        <v>827</v>
      </c>
      <c r="D95" t="s">
        <v>828</v>
      </c>
      <c r="E95">
        <v>30.8</v>
      </c>
      <c r="O95">
        <v>30.92</v>
      </c>
      <c r="AG95">
        <v>63.49</v>
      </c>
      <c r="AQ95">
        <v>64.8</v>
      </c>
      <c r="BF95">
        <v>67.3</v>
      </c>
      <c r="BG95">
        <v>70.400000000000006</v>
      </c>
      <c r="BH95">
        <v>71.2</v>
      </c>
      <c r="BK95">
        <v>61.02</v>
      </c>
      <c r="BL95">
        <v>64.183999999999997</v>
      </c>
      <c r="BM95">
        <v>54.341999999999999</v>
      </c>
      <c r="BN95">
        <v>60.695</v>
      </c>
      <c r="BP95">
        <v>62.375999999999998</v>
      </c>
    </row>
    <row r="96" spans="1:69" x14ac:dyDescent="0.2">
      <c r="A96" t="s">
        <v>338</v>
      </c>
      <c r="B96" t="s">
        <v>339</v>
      </c>
      <c r="C96" t="s">
        <v>827</v>
      </c>
      <c r="D96" t="s">
        <v>828</v>
      </c>
      <c r="E96">
        <v>35.61</v>
      </c>
      <c r="O96">
        <v>70.45</v>
      </c>
      <c r="U96">
        <v>63.52</v>
      </c>
      <c r="BC96">
        <v>73.593999999999994</v>
      </c>
      <c r="BD96">
        <v>73.847999999999999</v>
      </c>
      <c r="BE96">
        <v>74.093999999999994</v>
      </c>
      <c r="BF96">
        <v>74.010000000000005</v>
      </c>
      <c r="BG96">
        <v>73.724000000000004</v>
      </c>
      <c r="BH96">
        <v>74.064999999999998</v>
      </c>
    </row>
    <row r="97" spans="1:69" x14ac:dyDescent="0.2">
      <c r="A97" t="s">
        <v>340</v>
      </c>
      <c r="B97" t="s">
        <v>341</v>
      </c>
      <c r="C97" t="s">
        <v>827</v>
      </c>
      <c r="D97" t="s">
        <v>828</v>
      </c>
      <c r="I97">
        <v>52.78</v>
      </c>
      <c r="R97">
        <v>50.82</v>
      </c>
      <c r="W97">
        <v>49.4</v>
      </c>
      <c r="X97">
        <v>50.65</v>
      </c>
      <c r="Y97">
        <v>52.26</v>
      </c>
      <c r="Z97">
        <v>48.4</v>
      </c>
      <c r="AD97">
        <v>49.87</v>
      </c>
      <c r="AF97">
        <v>57.74</v>
      </c>
      <c r="AH97">
        <v>57.67</v>
      </c>
      <c r="AM97">
        <v>49.85</v>
      </c>
      <c r="AR97">
        <v>48.37</v>
      </c>
      <c r="AS97">
        <v>65.400000000000006</v>
      </c>
      <c r="AU97">
        <v>66.953000000000003</v>
      </c>
      <c r="AV97">
        <v>67.775999999999996</v>
      </c>
      <c r="AW97">
        <v>63.112000000000002</v>
      </c>
      <c r="AY97">
        <v>66.150000000000006</v>
      </c>
      <c r="BC97">
        <v>60.457999999999998</v>
      </c>
      <c r="BD97">
        <v>61.4</v>
      </c>
      <c r="BE97">
        <v>65.117999999999995</v>
      </c>
      <c r="BF97">
        <v>60.22</v>
      </c>
      <c r="BG97">
        <v>60.731999999999999</v>
      </c>
      <c r="BH97">
        <v>60.595999999999997</v>
      </c>
      <c r="BI97">
        <v>60.689</v>
      </c>
      <c r="BJ97">
        <v>60.942999999999998</v>
      </c>
      <c r="BK97">
        <v>60.503</v>
      </c>
      <c r="BL97">
        <v>59.168999999999997</v>
      </c>
      <c r="BN97">
        <v>62.936999999999998</v>
      </c>
      <c r="BO97">
        <v>60.24</v>
      </c>
      <c r="BP97">
        <v>68.248000000000005</v>
      </c>
      <c r="BQ97">
        <v>64.631</v>
      </c>
    </row>
    <row r="98" spans="1:69" x14ac:dyDescent="0.2">
      <c r="A98" t="s">
        <v>342</v>
      </c>
      <c r="B98" t="s">
        <v>343</v>
      </c>
      <c r="C98" t="s">
        <v>827</v>
      </c>
      <c r="D98" t="s">
        <v>828</v>
      </c>
      <c r="E98">
        <v>64.12</v>
      </c>
      <c r="O98">
        <v>63.35</v>
      </c>
      <c r="Y98">
        <v>66.62</v>
      </c>
      <c r="AB98">
        <v>54.99</v>
      </c>
      <c r="AE98">
        <v>60.27</v>
      </c>
      <c r="AG98">
        <v>62.31</v>
      </c>
      <c r="AI98">
        <v>72.69</v>
      </c>
      <c r="AS98">
        <v>67.8</v>
      </c>
      <c r="AT98">
        <v>65.599999999999994</v>
      </c>
      <c r="AU98">
        <v>62.4</v>
      </c>
      <c r="AW98">
        <v>61.7</v>
      </c>
      <c r="AX98">
        <v>61.1</v>
      </c>
      <c r="AY98">
        <v>62.7</v>
      </c>
      <c r="AZ98">
        <v>57.8</v>
      </c>
      <c r="BB98">
        <v>61.7</v>
      </c>
      <c r="BC98">
        <v>61.4</v>
      </c>
      <c r="BD98">
        <v>62.6</v>
      </c>
    </row>
    <row r="99" spans="1:69" x14ac:dyDescent="0.2">
      <c r="A99" t="s">
        <v>344</v>
      </c>
      <c r="B99" t="s">
        <v>345</v>
      </c>
      <c r="C99" t="s">
        <v>827</v>
      </c>
      <c r="D99" t="s">
        <v>828</v>
      </c>
      <c r="E99">
        <v>31.18</v>
      </c>
      <c r="Y99">
        <v>57.32</v>
      </c>
      <c r="AF99">
        <v>60.38</v>
      </c>
      <c r="AL99">
        <v>59.53</v>
      </c>
      <c r="AU99">
        <v>56.15</v>
      </c>
      <c r="BK99">
        <v>55.008000000000003</v>
      </c>
      <c r="BL99">
        <v>50.871000000000002</v>
      </c>
    </row>
    <row r="100" spans="1:69" x14ac:dyDescent="0.2">
      <c r="A100" t="s">
        <v>346</v>
      </c>
      <c r="B100" t="s">
        <v>347</v>
      </c>
      <c r="C100" t="s">
        <v>827</v>
      </c>
      <c r="D100" t="s">
        <v>828</v>
      </c>
      <c r="Y100">
        <v>58.236074088912744</v>
      </c>
      <c r="Z100">
        <v>59.551657219958955</v>
      </c>
      <c r="AB100">
        <v>59.488681701872103</v>
      </c>
      <c r="AC100">
        <v>59.751463737044489</v>
      </c>
      <c r="AD100">
        <v>59.735848400548662</v>
      </c>
      <c r="AE100">
        <v>60.125079927493488</v>
      </c>
      <c r="AF100">
        <v>60.50045818160595</v>
      </c>
      <c r="AG100">
        <v>60.457427361188621</v>
      </c>
      <c r="AH100">
        <v>61.970995475825646</v>
      </c>
      <c r="AI100">
        <v>60.819705729630115</v>
      </c>
      <c r="AJ100">
        <v>60.909748187824732</v>
      </c>
      <c r="AK100">
        <v>62.324814229974635</v>
      </c>
      <c r="AL100">
        <v>61.949448801723584</v>
      </c>
      <c r="AM100">
        <v>61.575034269466904</v>
      </c>
      <c r="AN100">
        <v>61.459339780918796</v>
      </c>
      <c r="AO100">
        <v>61.326785826229795</v>
      </c>
      <c r="AP100">
        <v>60.935386762408427</v>
      </c>
      <c r="AQ100">
        <v>60.712893111115022</v>
      </c>
      <c r="AR100">
        <v>61.273938665332537</v>
      </c>
      <c r="AS100">
        <v>61.054645435397354</v>
      </c>
      <c r="AT100">
        <v>60.918269453356636</v>
      </c>
      <c r="AU100">
        <v>60.848890399704715</v>
      </c>
      <c r="AV100">
        <v>60.907784060560267</v>
      </c>
      <c r="AW100">
        <v>60.951909562239344</v>
      </c>
      <c r="AX100">
        <v>61.200334098936104</v>
      </c>
      <c r="AY100">
        <v>61.25598122989809</v>
      </c>
      <c r="AZ100">
        <v>61.379427422867337</v>
      </c>
      <c r="BA100">
        <v>61.536170375093242</v>
      </c>
      <c r="BB100">
        <v>61.353657306117867</v>
      </c>
      <c r="BC100">
        <v>61.365812085980501</v>
      </c>
      <c r="BD100">
        <v>61.174243328706808</v>
      </c>
      <c r="BE100">
        <v>61.225963861006193</v>
      </c>
      <c r="BF100">
        <v>61.175666394547129</v>
      </c>
      <c r="BG100">
        <v>61.237793366401164</v>
      </c>
      <c r="BH100">
        <v>61.213580540681754</v>
      </c>
      <c r="BI100">
        <v>61.611944854460141</v>
      </c>
      <c r="BJ100">
        <v>61.009563454608312</v>
      </c>
      <c r="BK100">
        <v>61.191002663646422</v>
      </c>
      <c r="BL100">
        <v>61.338138062025344</v>
      </c>
      <c r="BM100">
        <v>60.450645575177056</v>
      </c>
      <c r="BN100">
        <v>60.741213248670967</v>
      </c>
      <c r="BO100">
        <v>61.218128951695526</v>
      </c>
      <c r="BP100">
        <v>61.627250532834381</v>
      </c>
      <c r="BQ100">
        <v>61.735213263853375</v>
      </c>
    </row>
    <row r="101" spans="1:69" x14ac:dyDescent="0.2">
      <c r="A101" t="s">
        <v>348</v>
      </c>
      <c r="B101" t="s">
        <v>349</v>
      </c>
      <c r="C101" t="s">
        <v>827</v>
      </c>
      <c r="D101" t="s">
        <v>828</v>
      </c>
      <c r="F101">
        <v>64.099999999999994</v>
      </c>
      <c r="K101">
        <v>63.56</v>
      </c>
      <c r="P101">
        <v>64.02</v>
      </c>
      <c r="T101">
        <v>65.260000000000005</v>
      </c>
      <c r="U101">
        <v>64.209999999999994</v>
      </c>
      <c r="X101">
        <v>62.45</v>
      </c>
      <c r="Y101">
        <v>63.8</v>
      </c>
      <c r="Z101">
        <v>65.97</v>
      </c>
      <c r="AA101">
        <v>64.790000000000006</v>
      </c>
      <c r="AB101">
        <v>65.17</v>
      </c>
      <c r="AC101">
        <v>66.2</v>
      </c>
      <c r="AD101">
        <v>64.849999999999994</v>
      </c>
      <c r="AE101">
        <v>65.09</v>
      </c>
      <c r="AF101">
        <v>64.760000000000005</v>
      </c>
      <c r="AG101">
        <v>64.489999999999995</v>
      </c>
      <c r="AH101">
        <v>63.55</v>
      </c>
      <c r="AI101">
        <v>62.99</v>
      </c>
      <c r="AJ101">
        <v>63.44</v>
      </c>
      <c r="AK101">
        <v>62.28</v>
      </c>
      <c r="AL101">
        <v>62.45</v>
      </c>
      <c r="AM101">
        <v>62.49</v>
      </c>
      <c r="AN101">
        <v>61.97</v>
      </c>
      <c r="AO101">
        <v>61.78</v>
      </c>
      <c r="AP101">
        <v>61.77</v>
      </c>
      <c r="AQ101">
        <v>62</v>
      </c>
      <c r="AR101">
        <v>61.3</v>
      </c>
      <c r="AS101">
        <v>60.68</v>
      </c>
      <c r="AT101">
        <v>61.43</v>
      </c>
      <c r="AU101">
        <v>61.83</v>
      </c>
      <c r="AV101">
        <v>61.35</v>
      </c>
      <c r="AW101">
        <v>61.27</v>
      </c>
      <c r="AX101">
        <v>60.99</v>
      </c>
      <c r="AY101">
        <v>61.26</v>
      </c>
      <c r="AZ101">
        <v>61.22</v>
      </c>
      <c r="BA101">
        <v>60.88</v>
      </c>
      <c r="BB101">
        <v>60.77</v>
      </c>
      <c r="BC101">
        <v>59.59</v>
      </c>
      <c r="BD101">
        <v>60.073</v>
      </c>
      <c r="BE101">
        <v>60.500999999999998</v>
      </c>
      <c r="BF101">
        <v>61.216999999999999</v>
      </c>
      <c r="BG101">
        <v>61.057000000000002</v>
      </c>
      <c r="BH101">
        <v>61.143999999999998</v>
      </c>
      <c r="BI101">
        <v>61.052</v>
      </c>
      <c r="BJ101">
        <v>61.12</v>
      </c>
      <c r="BK101">
        <v>61.274999999999999</v>
      </c>
      <c r="BL101">
        <v>60.671999999999997</v>
      </c>
      <c r="BM101">
        <v>59.712000000000003</v>
      </c>
      <c r="BN101">
        <v>59.375</v>
      </c>
      <c r="BO101">
        <v>58.213000000000001</v>
      </c>
      <c r="BP101">
        <v>57.328000000000003</v>
      </c>
      <c r="BQ101">
        <v>56.970999999999997</v>
      </c>
    </row>
    <row r="102" spans="1:69" x14ac:dyDescent="0.2">
      <c r="A102" t="s">
        <v>350</v>
      </c>
      <c r="B102" t="s">
        <v>351</v>
      </c>
      <c r="C102" t="s">
        <v>827</v>
      </c>
      <c r="D102" t="s">
        <v>828</v>
      </c>
      <c r="F102">
        <v>30.14</v>
      </c>
      <c r="S102">
        <v>51.03</v>
      </c>
      <c r="AF102">
        <v>54.8</v>
      </c>
      <c r="AJ102">
        <v>57.94</v>
      </c>
      <c r="AK102">
        <v>60.81</v>
      </c>
      <c r="AN102">
        <v>59.45</v>
      </c>
      <c r="AQ102">
        <v>63.8</v>
      </c>
      <c r="AR102">
        <v>65.88</v>
      </c>
      <c r="AS102">
        <v>64.38</v>
      </c>
      <c r="AT102">
        <v>62.5</v>
      </c>
      <c r="AU102">
        <v>60.1</v>
      </c>
      <c r="AW102">
        <v>59.59</v>
      </c>
      <c r="AX102">
        <v>61.667000000000002</v>
      </c>
      <c r="AY102">
        <v>59.856000000000002</v>
      </c>
      <c r="AZ102">
        <v>58.957999999999998</v>
      </c>
      <c r="BA102">
        <v>59.576000000000001</v>
      </c>
      <c r="BB102">
        <v>60.807000000000002</v>
      </c>
      <c r="BC102">
        <v>61.914000000000001</v>
      </c>
      <c r="BD102">
        <v>59.726999999999997</v>
      </c>
      <c r="BE102">
        <v>58.4</v>
      </c>
      <c r="BF102">
        <v>62.661000000000001</v>
      </c>
      <c r="BG102">
        <v>64.152000000000001</v>
      </c>
      <c r="BH102">
        <v>64.091999999999999</v>
      </c>
      <c r="BI102">
        <v>63.322000000000003</v>
      </c>
      <c r="BJ102">
        <v>64.358999999999995</v>
      </c>
      <c r="BK102">
        <v>66.492000000000004</v>
      </c>
      <c r="BL102">
        <v>63.177999999999997</v>
      </c>
      <c r="BM102">
        <v>59.494999999999997</v>
      </c>
      <c r="BN102">
        <v>60.688000000000002</v>
      </c>
      <c r="BO102">
        <v>58.637</v>
      </c>
      <c r="BP102">
        <v>56.484999999999999</v>
      </c>
      <c r="BQ102">
        <v>56.575000000000003</v>
      </c>
    </row>
    <row r="103" spans="1:69" x14ac:dyDescent="0.2">
      <c r="A103" t="s">
        <v>352</v>
      </c>
      <c r="B103" t="s">
        <v>353</v>
      </c>
      <c r="C103" t="s">
        <v>827</v>
      </c>
      <c r="D103" t="s">
        <v>828</v>
      </c>
    </row>
    <row r="104" spans="1:69" x14ac:dyDescent="0.2">
      <c r="A104" t="s">
        <v>354</v>
      </c>
      <c r="B104" t="s">
        <v>355</v>
      </c>
      <c r="C104" t="s">
        <v>827</v>
      </c>
      <c r="D104" t="s">
        <v>828</v>
      </c>
      <c r="AJ104">
        <v>56.74</v>
      </c>
      <c r="AQ104">
        <v>38.9</v>
      </c>
      <c r="AS104">
        <v>50.738</v>
      </c>
      <c r="AT104">
        <v>49.677999999999997</v>
      </c>
      <c r="AU104">
        <v>51.174999999999997</v>
      </c>
      <c r="AV104">
        <v>50.286000000000001</v>
      </c>
      <c r="AW104">
        <v>51.152999999999999</v>
      </c>
      <c r="AX104">
        <v>49.624000000000002</v>
      </c>
      <c r="AY104">
        <v>49.188000000000002</v>
      </c>
      <c r="AZ104">
        <v>52.929000000000002</v>
      </c>
      <c r="BA104">
        <v>53.118000000000002</v>
      </c>
      <c r="BB104">
        <v>53.116</v>
      </c>
      <c r="BC104">
        <v>52.584000000000003</v>
      </c>
      <c r="BD104">
        <v>51.838000000000001</v>
      </c>
      <c r="BE104">
        <v>51.688000000000002</v>
      </c>
      <c r="BF104">
        <v>51.110999999999997</v>
      </c>
      <c r="BG104">
        <v>52.496000000000002</v>
      </c>
      <c r="BH104">
        <v>52.869</v>
      </c>
      <c r="BI104">
        <v>51.383000000000003</v>
      </c>
      <c r="BJ104">
        <v>51.518000000000001</v>
      </c>
      <c r="BK104">
        <v>51.027999999999999</v>
      </c>
      <c r="BL104">
        <v>50.956000000000003</v>
      </c>
      <c r="BM104">
        <v>51.066000000000003</v>
      </c>
      <c r="BN104">
        <v>52.213000000000001</v>
      </c>
      <c r="BO104">
        <v>52.820999999999998</v>
      </c>
      <c r="BP104">
        <v>52.732999999999997</v>
      </c>
      <c r="BQ104">
        <v>53.890999999999998</v>
      </c>
    </row>
    <row r="105" spans="1:69" x14ac:dyDescent="0.2">
      <c r="A105" t="s">
        <v>356</v>
      </c>
      <c r="B105" t="s">
        <v>357</v>
      </c>
      <c r="C105" t="s">
        <v>827</v>
      </c>
      <c r="D105" t="s">
        <v>828</v>
      </c>
      <c r="P105">
        <v>79.39</v>
      </c>
      <c r="Y105">
        <v>70.06</v>
      </c>
      <c r="AA105">
        <v>64.81</v>
      </c>
      <c r="AD105">
        <v>68.2</v>
      </c>
      <c r="AI105">
        <v>66.75</v>
      </c>
      <c r="AN105">
        <v>65.08</v>
      </c>
      <c r="AS105">
        <v>62.77</v>
      </c>
      <c r="AV105">
        <v>50.9</v>
      </c>
      <c r="AX105">
        <v>63.83</v>
      </c>
      <c r="AZ105">
        <v>47.7</v>
      </c>
      <c r="BC105">
        <v>65.62</v>
      </c>
      <c r="BE105">
        <v>56.9</v>
      </c>
    </row>
    <row r="106" spans="1:69" x14ac:dyDescent="0.2">
      <c r="A106" t="s">
        <v>358</v>
      </c>
      <c r="B106" t="s">
        <v>359</v>
      </c>
      <c r="C106" t="s">
        <v>827</v>
      </c>
      <c r="D106" t="s">
        <v>828</v>
      </c>
      <c r="E106">
        <v>63.75</v>
      </c>
      <c r="O106">
        <v>61.08</v>
      </c>
      <c r="W106">
        <v>47.5</v>
      </c>
      <c r="X106">
        <v>47.54</v>
      </c>
      <c r="Y106">
        <v>60.53</v>
      </c>
      <c r="Z106">
        <v>81.2</v>
      </c>
      <c r="AA106">
        <v>81.7</v>
      </c>
      <c r="AB106">
        <v>81.8</v>
      </c>
      <c r="AC106">
        <v>81.599999999999994</v>
      </c>
      <c r="AD106">
        <v>81.5</v>
      </c>
      <c r="AE106">
        <v>81.599999999999994</v>
      </c>
      <c r="AF106">
        <v>82</v>
      </c>
      <c r="AG106">
        <v>80.900000000000006</v>
      </c>
      <c r="AH106">
        <v>80.599999999999994</v>
      </c>
      <c r="AI106">
        <v>54.89</v>
      </c>
      <c r="AJ106">
        <v>45.09</v>
      </c>
      <c r="AK106">
        <v>58.304000000000002</v>
      </c>
      <c r="AL106">
        <v>55.66</v>
      </c>
      <c r="AO106">
        <v>48.316000000000003</v>
      </c>
      <c r="AP106">
        <v>47.606000000000002</v>
      </c>
      <c r="AQ106">
        <v>48.37</v>
      </c>
      <c r="AR106">
        <v>49.305</v>
      </c>
      <c r="AS106">
        <v>49.555999999999997</v>
      </c>
      <c r="AT106">
        <v>48.866999999999997</v>
      </c>
      <c r="AU106">
        <v>48.915999999999997</v>
      </c>
      <c r="AV106">
        <v>49.734000000000002</v>
      </c>
      <c r="AW106">
        <v>49.487000000000002</v>
      </c>
      <c r="AX106">
        <v>50.171999999999997</v>
      </c>
      <c r="AY106">
        <v>50.655000000000001</v>
      </c>
      <c r="AZ106">
        <v>50.323999999999998</v>
      </c>
      <c r="BA106">
        <v>49.908999999999999</v>
      </c>
      <c r="BB106">
        <v>49.854999999999997</v>
      </c>
      <c r="BC106">
        <v>50.344000000000001</v>
      </c>
      <c r="BD106">
        <v>50.677</v>
      </c>
      <c r="BE106">
        <v>51.66</v>
      </c>
      <c r="BF106">
        <v>52.18</v>
      </c>
      <c r="BG106">
        <v>53.680999999999997</v>
      </c>
      <c r="BH106">
        <v>54.756999999999998</v>
      </c>
      <c r="BI106">
        <v>55.695999999999998</v>
      </c>
      <c r="BJ106">
        <v>56.274000000000001</v>
      </c>
      <c r="BK106">
        <v>56.978000000000002</v>
      </c>
      <c r="BL106">
        <v>57.371000000000002</v>
      </c>
      <c r="BM106">
        <v>57.155000000000001</v>
      </c>
      <c r="BN106">
        <v>59.743000000000002</v>
      </c>
      <c r="BO106">
        <v>60.460999999999999</v>
      </c>
      <c r="BP106">
        <v>61.228000000000002</v>
      </c>
      <c r="BQ106">
        <v>61.582999999999998</v>
      </c>
    </row>
    <row r="107" spans="1:69" x14ac:dyDescent="0.2">
      <c r="A107" t="s">
        <v>360</v>
      </c>
      <c r="B107" t="s">
        <v>361</v>
      </c>
      <c r="C107" t="s">
        <v>827</v>
      </c>
      <c r="D107" t="s">
        <v>828</v>
      </c>
      <c r="AS107">
        <v>64.843224109842112</v>
      </c>
      <c r="AT107">
        <v>66.040881742327386</v>
      </c>
      <c r="AX107">
        <v>65.566819235771803</v>
      </c>
      <c r="AZ107">
        <v>66.873157578788337</v>
      </c>
      <c r="BA107">
        <v>66.42885600004071</v>
      </c>
      <c r="BB107">
        <v>66.395740745542852</v>
      </c>
      <c r="BC107">
        <v>62.742981391156157</v>
      </c>
      <c r="BD107">
        <v>65.892677084947763</v>
      </c>
      <c r="BE107">
        <v>62.28592189132182</v>
      </c>
      <c r="BF107">
        <v>65.59605088740193</v>
      </c>
      <c r="BG107">
        <v>65.123430732768867</v>
      </c>
      <c r="BH107">
        <v>65.711174797884823</v>
      </c>
      <c r="BI107">
        <v>65.48053385328403</v>
      </c>
      <c r="BL107">
        <v>56.426399576193681</v>
      </c>
      <c r="BM107">
        <v>55.465012725812869</v>
      </c>
      <c r="BN107">
        <v>56.022863090091704</v>
      </c>
      <c r="BO107">
        <v>57.243921310863875</v>
      </c>
    </row>
    <row r="108" spans="1:69" x14ac:dyDescent="0.2">
      <c r="A108" t="s">
        <v>362</v>
      </c>
      <c r="B108" t="s">
        <v>363</v>
      </c>
      <c r="C108" t="s">
        <v>827</v>
      </c>
      <c r="D108" t="s">
        <v>828</v>
      </c>
      <c r="AS108">
        <v>64.507035363830852</v>
      </c>
      <c r="AT108">
        <v>66.134782476971367</v>
      </c>
      <c r="AX108">
        <v>65.062119610401339</v>
      </c>
      <c r="BC108">
        <v>62.412806585543912</v>
      </c>
      <c r="BD108">
        <v>64.460045907167711</v>
      </c>
      <c r="BE108">
        <v>62.051934538564531</v>
      </c>
      <c r="BF108">
        <v>65.270325246783585</v>
      </c>
    </row>
    <row r="109" spans="1:69" x14ac:dyDescent="0.2">
      <c r="A109" t="s">
        <v>364</v>
      </c>
      <c r="B109" t="s">
        <v>365</v>
      </c>
      <c r="C109" t="s">
        <v>827</v>
      </c>
      <c r="D109" t="s">
        <v>828</v>
      </c>
    </row>
    <row r="110" spans="1:69" x14ac:dyDescent="0.2">
      <c r="A110" t="s">
        <v>366</v>
      </c>
      <c r="B110" t="s">
        <v>367</v>
      </c>
      <c r="C110" t="s">
        <v>827</v>
      </c>
      <c r="D110" t="s">
        <v>828</v>
      </c>
      <c r="AB110">
        <v>53.4579533481132</v>
      </c>
      <c r="AE110">
        <v>52.644444071856192</v>
      </c>
      <c r="AJ110">
        <v>52.184951406578925</v>
      </c>
      <c r="AW110">
        <v>52.897987253061373</v>
      </c>
      <c r="BD110">
        <v>57.068710379290621</v>
      </c>
      <c r="BF110">
        <v>57.429215508773225</v>
      </c>
      <c r="BH110">
        <v>61.903529241812684</v>
      </c>
      <c r="BI110">
        <v>62.818574960923947</v>
      </c>
      <c r="BL110">
        <v>58.191967345733374</v>
      </c>
    </row>
    <row r="111" spans="1:69" x14ac:dyDescent="0.2">
      <c r="A111" t="s">
        <v>368</v>
      </c>
      <c r="B111" t="s">
        <v>369</v>
      </c>
      <c r="C111" t="s">
        <v>827</v>
      </c>
      <c r="D111" t="s">
        <v>828</v>
      </c>
      <c r="F111">
        <v>59.15</v>
      </c>
      <c r="P111">
        <v>58.77</v>
      </c>
      <c r="U111">
        <v>74.680000000000007</v>
      </c>
      <c r="V111">
        <v>64.819999999999993</v>
      </c>
      <c r="W111">
        <v>68.34</v>
      </c>
      <c r="Y111">
        <v>58.15</v>
      </c>
      <c r="AA111">
        <v>65.55</v>
      </c>
      <c r="AE111">
        <v>69.11</v>
      </c>
      <c r="AG111">
        <v>69.459999999999994</v>
      </c>
      <c r="AI111">
        <v>66.364999999999995</v>
      </c>
      <c r="AJ111">
        <v>65.945999999999998</v>
      </c>
      <c r="AK111">
        <v>66.316000000000003</v>
      </c>
      <c r="AL111">
        <v>65.625</v>
      </c>
      <c r="AM111">
        <v>66.798000000000002</v>
      </c>
      <c r="AO111">
        <v>66.87</v>
      </c>
      <c r="AP111">
        <v>66.337999999999994</v>
      </c>
      <c r="AQ111">
        <v>66.930000000000007</v>
      </c>
      <c r="AR111">
        <v>67.221999999999994</v>
      </c>
      <c r="AS111">
        <v>67.756</v>
      </c>
      <c r="AT111">
        <v>67.129000000000005</v>
      </c>
      <c r="AU111">
        <v>65.977000000000004</v>
      </c>
      <c r="AV111">
        <v>65.671000000000006</v>
      </c>
      <c r="AW111">
        <v>65.674999999999997</v>
      </c>
      <c r="AX111">
        <v>64.399000000000001</v>
      </c>
      <c r="AY111">
        <v>64.207999999999998</v>
      </c>
      <c r="AZ111">
        <v>66.227000000000004</v>
      </c>
      <c r="BA111">
        <v>66.373000000000005</v>
      </c>
      <c r="BB111">
        <v>66.046999999999997</v>
      </c>
      <c r="BC111">
        <v>66.581999999999994</v>
      </c>
      <c r="BD111">
        <v>66.912999999999997</v>
      </c>
      <c r="BE111">
        <v>67.415999999999997</v>
      </c>
      <c r="BF111">
        <v>66.757000000000005</v>
      </c>
      <c r="BG111">
        <v>66.623999999999995</v>
      </c>
      <c r="BH111">
        <v>66.578999999999994</v>
      </c>
      <c r="BI111">
        <v>66.313999999999993</v>
      </c>
      <c r="BJ111">
        <v>66.694000000000003</v>
      </c>
      <c r="BK111">
        <v>67.652000000000001</v>
      </c>
      <c r="BL111">
        <v>68.238</v>
      </c>
      <c r="BM111">
        <v>67.400999999999996</v>
      </c>
      <c r="BN111">
        <v>65.867999999999995</v>
      </c>
      <c r="BO111">
        <v>67.018000000000001</v>
      </c>
      <c r="BP111">
        <v>67.899000000000001</v>
      </c>
    </row>
    <row r="112" spans="1:69" x14ac:dyDescent="0.2">
      <c r="A112" t="s">
        <v>370</v>
      </c>
      <c r="B112" t="s">
        <v>371</v>
      </c>
      <c r="C112" t="s">
        <v>827</v>
      </c>
      <c r="D112" t="s">
        <v>828</v>
      </c>
    </row>
    <row r="113" spans="1:69" x14ac:dyDescent="0.2">
      <c r="A113" t="s">
        <v>372</v>
      </c>
      <c r="B113" t="s">
        <v>373</v>
      </c>
      <c r="C113" t="s">
        <v>827</v>
      </c>
      <c r="D113" t="s">
        <v>828</v>
      </c>
      <c r="K113">
        <v>40.840000000000003</v>
      </c>
      <c r="P113">
        <v>53.77</v>
      </c>
      <c r="U113">
        <v>48.39</v>
      </c>
      <c r="Z113">
        <v>52.7</v>
      </c>
      <c r="AJ113">
        <v>57.53</v>
      </c>
      <c r="AO113">
        <v>58.91</v>
      </c>
      <c r="AT113">
        <v>63.29</v>
      </c>
      <c r="AY113">
        <v>62.83</v>
      </c>
      <c r="BD113">
        <v>63.31</v>
      </c>
      <c r="BI113">
        <v>84.18</v>
      </c>
    </row>
    <row r="114" spans="1:69" x14ac:dyDescent="0.2">
      <c r="A114" t="s">
        <v>374</v>
      </c>
      <c r="B114" t="s">
        <v>375</v>
      </c>
      <c r="C114" t="s">
        <v>827</v>
      </c>
      <c r="D114" t="s">
        <v>828</v>
      </c>
      <c r="F114">
        <v>67.319999999999993</v>
      </c>
      <c r="P114">
        <v>53.42</v>
      </c>
      <c r="Z114">
        <v>60.77</v>
      </c>
      <c r="AJ114">
        <v>57.95</v>
      </c>
      <c r="AM114">
        <v>58.081000000000003</v>
      </c>
      <c r="AS114">
        <v>57.2</v>
      </c>
      <c r="AT114">
        <v>58.7</v>
      </c>
      <c r="AX114">
        <v>60.241999999999997</v>
      </c>
      <c r="BC114">
        <v>54.731999999999999</v>
      </c>
      <c r="BE114">
        <v>53.423000000000002</v>
      </c>
      <c r="BK114">
        <v>47.56</v>
      </c>
      <c r="BL114">
        <v>49.350999999999999</v>
      </c>
      <c r="BM114">
        <v>50.454999999999998</v>
      </c>
      <c r="BN114">
        <v>51.145000000000003</v>
      </c>
      <c r="BO114">
        <v>52.353999999999999</v>
      </c>
      <c r="BP114">
        <v>55.753999999999998</v>
      </c>
      <c r="BQ114">
        <v>55.802</v>
      </c>
    </row>
    <row r="115" spans="1:69" x14ac:dyDescent="0.2">
      <c r="A115" t="s">
        <v>376</v>
      </c>
      <c r="B115" t="s">
        <v>377</v>
      </c>
      <c r="C115" t="s">
        <v>827</v>
      </c>
      <c r="D115" t="s">
        <v>828</v>
      </c>
    </row>
    <row r="116" spans="1:69" x14ac:dyDescent="0.2">
      <c r="A116" t="s">
        <v>378</v>
      </c>
      <c r="B116" t="s">
        <v>379</v>
      </c>
      <c r="C116" t="s">
        <v>827</v>
      </c>
      <c r="D116" t="s">
        <v>828</v>
      </c>
      <c r="F116">
        <v>57.29</v>
      </c>
      <c r="K116">
        <v>56.66</v>
      </c>
      <c r="P116">
        <v>54.97</v>
      </c>
      <c r="T116">
        <v>54.09</v>
      </c>
      <c r="V116">
        <v>52.4</v>
      </c>
      <c r="Z116">
        <v>52.97</v>
      </c>
      <c r="AB116">
        <v>54.97</v>
      </c>
      <c r="AC116">
        <v>54.009</v>
      </c>
      <c r="AD116">
        <v>53.33</v>
      </c>
      <c r="AE116">
        <v>53.414000000000001</v>
      </c>
      <c r="AF116">
        <v>53.585999999999999</v>
      </c>
      <c r="AG116">
        <v>53.170999999999999</v>
      </c>
      <c r="AH116">
        <v>52.710999999999999</v>
      </c>
      <c r="AI116">
        <v>52.951000000000001</v>
      </c>
      <c r="AJ116">
        <v>53.197000000000003</v>
      </c>
      <c r="AK116">
        <v>52.575000000000003</v>
      </c>
      <c r="AL116">
        <v>53.326999999999998</v>
      </c>
      <c r="AM116">
        <v>53.915999999999997</v>
      </c>
      <c r="AN116">
        <v>53.921999999999997</v>
      </c>
      <c r="AO116">
        <v>54.85</v>
      </c>
      <c r="AP116">
        <v>55.435000000000002</v>
      </c>
      <c r="AQ116">
        <v>56.448999999999998</v>
      </c>
      <c r="AR116">
        <v>57.948999999999998</v>
      </c>
      <c r="AS116">
        <v>58.981000000000002</v>
      </c>
      <c r="AT116">
        <v>59.18</v>
      </c>
      <c r="AU116">
        <v>59.597000000000001</v>
      </c>
      <c r="AV116">
        <v>59.694000000000003</v>
      </c>
      <c r="AW116">
        <v>60.066000000000003</v>
      </c>
      <c r="AX116">
        <v>61.466000000000001</v>
      </c>
      <c r="AY116">
        <v>62.741</v>
      </c>
      <c r="AZ116">
        <v>66.625</v>
      </c>
      <c r="BA116">
        <v>65.938999999999993</v>
      </c>
      <c r="BB116">
        <v>64.087000000000003</v>
      </c>
      <c r="BC116">
        <v>62.6</v>
      </c>
      <c r="BD116">
        <v>61.963000000000001</v>
      </c>
      <c r="BE116">
        <v>61.637999999999998</v>
      </c>
      <c r="BF116">
        <v>61.963000000000001</v>
      </c>
      <c r="BG116">
        <v>61.753</v>
      </c>
      <c r="BH116">
        <v>61.814999999999998</v>
      </c>
      <c r="BI116">
        <v>62.177999999999997</v>
      </c>
      <c r="BJ116">
        <v>61.978000000000002</v>
      </c>
      <c r="BK116">
        <v>62.162999999999997</v>
      </c>
      <c r="BL116">
        <v>62.338000000000001</v>
      </c>
      <c r="BM116">
        <v>61.12</v>
      </c>
      <c r="BN116">
        <v>63.676000000000002</v>
      </c>
      <c r="BO116">
        <v>64.680000000000007</v>
      </c>
      <c r="BP116">
        <v>66.522000000000006</v>
      </c>
      <c r="BQ116">
        <v>65.802000000000007</v>
      </c>
    </row>
    <row r="117" spans="1:69" x14ac:dyDescent="0.2">
      <c r="A117" t="s">
        <v>380</v>
      </c>
      <c r="B117" t="s">
        <v>381</v>
      </c>
      <c r="C117" t="s">
        <v>827</v>
      </c>
      <c r="D117" t="s">
        <v>828</v>
      </c>
      <c r="K117">
        <v>50.38</v>
      </c>
      <c r="Q117">
        <v>44.62</v>
      </c>
      <c r="U117">
        <v>48.99</v>
      </c>
      <c r="AE117">
        <v>45.79</v>
      </c>
      <c r="AJ117">
        <v>46.11</v>
      </c>
      <c r="AO117">
        <v>43.12</v>
      </c>
      <c r="AX117">
        <v>45.444000000000003</v>
      </c>
      <c r="AY117">
        <v>44.569000000000003</v>
      </c>
      <c r="AZ117">
        <v>43.658999999999999</v>
      </c>
      <c r="BA117">
        <v>41.441000000000003</v>
      </c>
      <c r="BB117">
        <v>42.369</v>
      </c>
      <c r="BC117">
        <v>41.594999999999999</v>
      </c>
      <c r="BD117">
        <v>39.988</v>
      </c>
      <c r="BE117">
        <v>40.558999999999997</v>
      </c>
      <c r="BF117">
        <v>40.537999999999997</v>
      </c>
      <c r="BG117">
        <v>40.226999999999997</v>
      </c>
      <c r="BH117">
        <v>41.353999999999999</v>
      </c>
      <c r="BI117">
        <v>42.585999999999999</v>
      </c>
      <c r="BJ117">
        <v>43.734999999999999</v>
      </c>
      <c r="BK117">
        <v>44.024999999999999</v>
      </c>
      <c r="BL117">
        <v>43.692999999999998</v>
      </c>
      <c r="BM117">
        <v>40.948999999999998</v>
      </c>
      <c r="BN117">
        <v>40.573999999999998</v>
      </c>
      <c r="BO117">
        <v>40.533999999999999</v>
      </c>
      <c r="BP117">
        <v>40.936</v>
      </c>
      <c r="BQ117">
        <v>40.707000000000001</v>
      </c>
    </row>
    <row r="118" spans="1:69" x14ac:dyDescent="0.2">
      <c r="A118" t="s">
        <v>382</v>
      </c>
      <c r="B118" t="s">
        <v>383</v>
      </c>
      <c r="C118" t="s">
        <v>827</v>
      </c>
      <c r="D118" t="s">
        <v>828</v>
      </c>
      <c r="V118">
        <v>48.62</v>
      </c>
      <c r="AF118">
        <v>43.91</v>
      </c>
      <c r="AP118">
        <v>42.26</v>
      </c>
      <c r="AZ118">
        <v>41.713999999999999</v>
      </c>
      <c r="BE118">
        <v>40.987000000000002</v>
      </c>
      <c r="BG118">
        <v>42.93</v>
      </c>
      <c r="BI118">
        <v>43.15</v>
      </c>
      <c r="BJ118">
        <v>41.89</v>
      </c>
      <c r="BN118">
        <v>39.662999999999997</v>
      </c>
    </row>
    <row r="119" spans="1:69" x14ac:dyDescent="0.2">
      <c r="A119" t="s">
        <v>384</v>
      </c>
      <c r="B119" t="s">
        <v>385</v>
      </c>
      <c r="C119" t="s">
        <v>827</v>
      </c>
      <c r="D119" t="s">
        <v>828</v>
      </c>
      <c r="E119">
        <v>59.59</v>
      </c>
      <c r="S119">
        <v>42.16</v>
      </c>
      <c r="T119">
        <v>60.49</v>
      </c>
      <c r="U119">
        <v>60.45</v>
      </c>
      <c r="V119">
        <v>60.43</v>
      </c>
      <c r="X119">
        <v>71.010000000000005</v>
      </c>
      <c r="Y119">
        <v>44.85</v>
      </c>
      <c r="Z119">
        <v>71.06</v>
      </c>
      <c r="AA119">
        <v>71.55</v>
      </c>
      <c r="AB119">
        <v>72.319999999999993</v>
      </c>
      <c r="AD119">
        <v>50.44</v>
      </c>
      <c r="AE119">
        <v>51.54</v>
      </c>
      <c r="AJ119">
        <v>79.13</v>
      </c>
      <c r="AK119">
        <v>80</v>
      </c>
      <c r="AL119">
        <v>79.3</v>
      </c>
      <c r="AM119">
        <v>79.349999999999994</v>
      </c>
      <c r="AN119">
        <v>82.248000000000005</v>
      </c>
      <c r="AO119">
        <v>81.158000000000001</v>
      </c>
      <c r="AP119">
        <v>80.057000000000002</v>
      </c>
      <c r="AQ119">
        <v>81.319999999999993</v>
      </c>
      <c r="AR119">
        <v>82.739000000000004</v>
      </c>
      <c r="AS119">
        <v>83.846999999999994</v>
      </c>
      <c r="AT119">
        <v>83.51</v>
      </c>
      <c r="AU119">
        <v>82.789000000000001</v>
      </c>
      <c r="AV119">
        <v>83.081999999999994</v>
      </c>
      <c r="AW119">
        <v>81.885999999999996</v>
      </c>
      <c r="AX119">
        <v>81.352999999999994</v>
      </c>
      <c r="AY119">
        <v>82.463999999999999</v>
      </c>
      <c r="AZ119">
        <v>82.653999999999996</v>
      </c>
      <c r="BA119">
        <v>81.906999999999996</v>
      </c>
      <c r="BB119">
        <v>80.323999999999998</v>
      </c>
      <c r="BC119">
        <v>80.382999999999996</v>
      </c>
      <c r="BD119">
        <v>79.799000000000007</v>
      </c>
      <c r="BE119">
        <v>79.879000000000005</v>
      </c>
      <c r="BF119">
        <v>80.683999999999997</v>
      </c>
      <c r="BG119">
        <v>82.144000000000005</v>
      </c>
      <c r="BH119">
        <v>82.992000000000004</v>
      </c>
      <c r="BI119">
        <v>83.807000000000002</v>
      </c>
      <c r="BJ119">
        <v>82.884</v>
      </c>
      <c r="BK119">
        <v>81.843999999999994</v>
      </c>
      <c r="BL119">
        <v>81.239999999999995</v>
      </c>
      <c r="BM119">
        <v>78.978999999999999</v>
      </c>
      <c r="BN119">
        <v>73.512</v>
      </c>
      <c r="BO119">
        <v>74.602999999999994</v>
      </c>
      <c r="BP119">
        <v>75.037999999999997</v>
      </c>
      <c r="BQ119">
        <v>76.251000000000005</v>
      </c>
    </row>
    <row r="120" spans="1:69" x14ac:dyDescent="0.2">
      <c r="A120" t="s">
        <v>386</v>
      </c>
      <c r="B120" t="s">
        <v>387</v>
      </c>
      <c r="C120" t="s">
        <v>827</v>
      </c>
      <c r="D120" t="s">
        <v>828</v>
      </c>
      <c r="Q120">
        <v>50.15</v>
      </c>
      <c r="S120">
        <v>47.75</v>
      </c>
      <c r="U120">
        <v>48.1</v>
      </c>
      <c r="W120">
        <v>49.69</v>
      </c>
      <c r="X120">
        <v>49.22</v>
      </c>
      <c r="Y120">
        <v>49.54</v>
      </c>
      <c r="Z120">
        <v>49.78</v>
      </c>
      <c r="AA120">
        <v>49.57</v>
      </c>
      <c r="AB120">
        <v>53.1</v>
      </c>
      <c r="AE120">
        <v>50.63</v>
      </c>
      <c r="AF120">
        <v>50.44</v>
      </c>
      <c r="AG120">
        <v>51.4</v>
      </c>
      <c r="AH120">
        <v>52.02</v>
      </c>
      <c r="AI120">
        <v>58.82</v>
      </c>
      <c r="AJ120">
        <v>59.02</v>
      </c>
      <c r="AK120">
        <v>59.49</v>
      </c>
      <c r="AL120">
        <v>60.88</v>
      </c>
      <c r="AM120">
        <v>61.72</v>
      </c>
      <c r="AN120">
        <v>54.057000000000002</v>
      </c>
      <c r="AO120">
        <v>53.655000000000001</v>
      </c>
      <c r="AP120">
        <v>53.52</v>
      </c>
      <c r="AQ120">
        <v>53.404000000000003</v>
      </c>
      <c r="AR120">
        <v>53.805999999999997</v>
      </c>
      <c r="AS120">
        <v>54.273000000000003</v>
      </c>
      <c r="AT120">
        <v>54.268000000000001</v>
      </c>
      <c r="AU120">
        <v>54.113999999999997</v>
      </c>
      <c r="AV120">
        <v>54.468000000000004</v>
      </c>
      <c r="AW120">
        <v>54.933</v>
      </c>
      <c r="AX120">
        <v>55.206000000000003</v>
      </c>
      <c r="AY120">
        <v>55.603999999999999</v>
      </c>
      <c r="AZ120">
        <v>56.273000000000003</v>
      </c>
      <c r="BA120">
        <v>56.508000000000003</v>
      </c>
      <c r="BB120">
        <v>56.917999999999999</v>
      </c>
      <c r="BC120">
        <v>57.34</v>
      </c>
      <c r="BD120">
        <v>57.372999999999998</v>
      </c>
      <c r="BE120">
        <v>65.260000000000005</v>
      </c>
      <c r="BF120">
        <v>65.111000000000004</v>
      </c>
      <c r="BG120">
        <v>65.62</v>
      </c>
      <c r="BH120">
        <v>65.55</v>
      </c>
      <c r="BI120">
        <v>65.635000000000005</v>
      </c>
      <c r="BJ120">
        <v>65.491</v>
      </c>
      <c r="BK120">
        <v>65.432000000000002</v>
      </c>
      <c r="BL120">
        <v>64.995999999999995</v>
      </c>
      <c r="BM120">
        <v>63.405999999999999</v>
      </c>
      <c r="BN120">
        <v>63.319000000000003</v>
      </c>
      <c r="BO120">
        <v>64.738</v>
      </c>
      <c r="BP120">
        <v>65.055000000000007</v>
      </c>
      <c r="BQ120">
        <v>64.25</v>
      </c>
    </row>
    <row r="121" spans="1:69" x14ac:dyDescent="0.2">
      <c r="A121" t="s">
        <v>388</v>
      </c>
      <c r="B121" t="s">
        <v>389</v>
      </c>
      <c r="C121" t="s">
        <v>827</v>
      </c>
      <c r="D121" t="s">
        <v>828</v>
      </c>
      <c r="F121">
        <v>51.67</v>
      </c>
      <c r="P121">
        <v>48.22</v>
      </c>
      <c r="V121">
        <v>50.05</v>
      </c>
      <c r="W121">
        <v>49.78</v>
      </c>
      <c r="X121">
        <v>50</v>
      </c>
      <c r="Y121">
        <v>50.11</v>
      </c>
      <c r="Z121">
        <v>50.39</v>
      </c>
      <c r="AA121">
        <v>49.88</v>
      </c>
      <c r="AB121">
        <v>50.149000000000001</v>
      </c>
      <c r="AC121">
        <v>49.985999999999997</v>
      </c>
      <c r="AD121">
        <v>50.048000000000002</v>
      </c>
      <c r="AE121">
        <v>50.411999999999999</v>
      </c>
      <c r="AF121">
        <v>50.04</v>
      </c>
      <c r="AG121">
        <v>50.113999999999997</v>
      </c>
      <c r="AH121">
        <v>49.865000000000002</v>
      </c>
      <c r="AI121">
        <v>49.728000000000002</v>
      </c>
      <c r="AJ121">
        <v>50.689</v>
      </c>
      <c r="AK121">
        <v>48.673000000000002</v>
      </c>
      <c r="AL121">
        <v>48.185000000000002</v>
      </c>
      <c r="AM121">
        <v>47.676000000000002</v>
      </c>
      <c r="AN121">
        <v>47.271000000000001</v>
      </c>
      <c r="AO121">
        <v>47.424999999999997</v>
      </c>
      <c r="AP121">
        <v>47.472999999999999</v>
      </c>
      <c r="AQ121">
        <v>47.76</v>
      </c>
      <c r="AR121">
        <v>48.027000000000001</v>
      </c>
      <c r="AS121">
        <v>48.128999999999998</v>
      </c>
      <c r="AT121">
        <v>48.284999999999997</v>
      </c>
      <c r="AU121">
        <v>48.76</v>
      </c>
      <c r="AV121">
        <v>49.241999999999997</v>
      </c>
      <c r="AW121">
        <v>49.680999999999997</v>
      </c>
      <c r="AX121">
        <v>49.11</v>
      </c>
      <c r="AY121">
        <v>49.076999999999998</v>
      </c>
      <c r="AZ121">
        <v>48.752000000000002</v>
      </c>
      <c r="BA121">
        <v>49.100999999999999</v>
      </c>
      <c r="BB121">
        <v>48.476999999999997</v>
      </c>
      <c r="BC121">
        <v>48.204000000000001</v>
      </c>
      <c r="BD121">
        <v>48.142000000000003</v>
      </c>
      <c r="BE121">
        <v>49.082000000000001</v>
      </c>
      <c r="BF121">
        <v>48.792999999999999</v>
      </c>
      <c r="BG121">
        <v>49.058</v>
      </c>
      <c r="BH121">
        <v>48.968000000000004</v>
      </c>
      <c r="BI121">
        <v>49.500999999999998</v>
      </c>
      <c r="BJ121">
        <v>49.813000000000002</v>
      </c>
      <c r="BK121">
        <v>49.822000000000003</v>
      </c>
      <c r="BL121">
        <v>49.817999999999998</v>
      </c>
      <c r="BM121">
        <v>48.387999999999998</v>
      </c>
      <c r="BN121">
        <v>48.573</v>
      </c>
      <c r="BO121">
        <v>49.1</v>
      </c>
      <c r="BP121">
        <v>49.872</v>
      </c>
      <c r="BQ121">
        <v>49.838999999999999</v>
      </c>
    </row>
    <row r="122" spans="1:69" x14ac:dyDescent="0.2">
      <c r="A122" t="s">
        <v>390</v>
      </c>
      <c r="B122" t="s">
        <v>391</v>
      </c>
      <c r="C122" t="s">
        <v>827</v>
      </c>
      <c r="D122" t="s">
        <v>828</v>
      </c>
      <c r="E122">
        <v>68.709999999999994</v>
      </c>
      <c r="O122">
        <v>57.55</v>
      </c>
      <c r="S122">
        <v>69.3</v>
      </c>
      <c r="T122">
        <v>71.23</v>
      </c>
      <c r="U122">
        <v>70.7</v>
      </c>
      <c r="W122">
        <v>71.84</v>
      </c>
      <c r="Y122">
        <v>53.47</v>
      </c>
      <c r="Z122">
        <v>72.430000000000007</v>
      </c>
      <c r="AA122">
        <v>73.73</v>
      </c>
      <c r="AD122">
        <v>52.71</v>
      </c>
      <c r="AG122">
        <v>57.6</v>
      </c>
      <c r="AI122">
        <v>69.41</v>
      </c>
      <c r="AJ122">
        <v>53.49</v>
      </c>
      <c r="AM122">
        <v>68.010000000000005</v>
      </c>
      <c r="AN122">
        <v>69</v>
      </c>
      <c r="AO122">
        <v>67.8</v>
      </c>
      <c r="AP122">
        <v>66.599999999999994</v>
      </c>
      <c r="AQ122">
        <v>65.34</v>
      </c>
      <c r="AR122">
        <v>64.5</v>
      </c>
      <c r="AT122">
        <v>62.9</v>
      </c>
      <c r="AU122">
        <v>63.7</v>
      </c>
      <c r="AV122">
        <v>61.87</v>
      </c>
      <c r="AW122">
        <v>64.260000000000005</v>
      </c>
      <c r="AZ122">
        <v>65.099999999999994</v>
      </c>
      <c r="BA122">
        <v>64.62</v>
      </c>
      <c r="BB122">
        <v>62.529000000000003</v>
      </c>
      <c r="BC122">
        <v>60.801000000000002</v>
      </c>
      <c r="BD122">
        <v>60.841999999999999</v>
      </c>
      <c r="BE122">
        <v>60.67</v>
      </c>
      <c r="BF122">
        <v>60.893999999999998</v>
      </c>
      <c r="BG122">
        <v>61.203000000000003</v>
      </c>
      <c r="BH122">
        <v>63.152999999999999</v>
      </c>
      <c r="BI122">
        <v>63.171999999999997</v>
      </c>
      <c r="BJ122">
        <v>63.732999999999997</v>
      </c>
      <c r="BK122">
        <v>63.137999999999998</v>
      </c>
      <c r="BL122">
        <v>64.347999999999999</v>
      </c>
      <c r="BM122">
        <v>62.201999999999998</v>
      </c>
      <c r="BN122">
        <v>62.843000000000004</v>
      </c>
      <c r="BO122">
        <v>64.614999999999995</v>
      </c>
      <c r="BP122">
        <v>66.370999999999995</v>
      </c>
    </row>
    <row r="123" spans="1:69" x14ac:dyDescent="0.2">
      <c r="A123" t="s">
        <v>392</v>
      </c>
      <c r="B123" t="s">
        <v>393</v>
      </c>
      <c r="C123" t="s">
        <v>827</v>
      </c>
      <c r="D123" t="s">
        <v>828</v>
      </c>
      <c r="F123">
        <v>40.630000000000003</v>
      </c>
      <c r="T123">
        <v>41.36</v>
      </c>
      <c r="X123">
        <v>43.08</v>
      </c>
      <c r="AS123">
        <v>39.4</v>
      </c>
      <c r="AT123">
        <v>38.799999999999997</v>
      </c>
      <c r="AU123">
        <v>38.4</v>
      </c>
      <c r="AV123">
        <v>37.4</v>
      </c>
      <c r="AX123">
        <v>38.299999999999997</v>
      </c>
      <c r="AY123">
        <v>37.700000000000003</v>
      </c>
      <c r="AZ123">
        <v>39.799999999999997</v>
      </c>
      <c r="BA123">
        <v>39.5</v>
      </c>
      <c r="BB123">
        <v>40.1</v>
      </c>
      <c r="BC123">
        <v>39.5</v>
      </c>
      <c r="BD123">
        <v>39</v>
      </c>
      <c r="BE123">
        <v>38</v>
      </c>
      <c r="BF123">
        <v>37.1</v>
      </c>
      <c r="BG123">
        <v>36.4</v>
      </c>
      <c r="BJ123">
        <v>40.225999999999999</v>
      </c>
      <c r="BK123">
        <v>39.176000000000002</v>
      </c>
      <c r="BL123">
        <v>39.241999999999997</v>
      </c>
      <c r="BM123">
        <v>39.947000000000003</v>
      </c>
      <c r="BN123">
        <v>38.67</v>
      </c>
      <c r="BO123">
        <v>38.555</v>
      </c>
      <c r="BP123">
        <v>40.122999999999998</v>
      </c>
    </row>
    <row r="124" spans="1:69" x14ac:dyDescent="0.2">
      <c r="A124" t="s">
        <v>394</v>
      </c>
      <c r="B124" t="s">
        <v>395</v>
      </c>
      <c r="C124" t="s">
        <v>827</v>
      </c>
      <c r="D124" t="s">
        <v>828</v>
      </c>
      <c r="E124">
        <v>69.2</v>
      </c>
      <c r="F124">
        <v>69.099999999999994</v>
      </c>
      <c r="G124">
        <v>68.3</v>
      </c>
      <c r="H124">
        <v>67.099999999999994</v>
      </c>
      <c r="I124">
        <v>66.099999999999994</v>
      </c>
      <c r="J124">
        <v>65.7</v>
      </c>
      <c r="K124">
        <v>65.8</v>
      </c>
      <c r="L124">
        <v>65.900000000000006</v>
      </c>
      <c r="M124">
        <v>65.900000000000006</v>
      </c>
      <c r="N124">
        <v>65.5</v>
      </c>
      <c r="O124">
        <v>65.400000000000006</v>
      </c>
      <c r="P124">
        <v>65</v>
      </c>
      <c r="Q124">
        <v>64.400000000000006</v>
      </c>
      <c r="R124">
        <v>64.7</v>
      </c>
      <c r="S124">
        <v>63.7</v>
      </c>
      <c r="T124">
        <v>63</v>
      </c>
      <c r="U124">
        <v>63</v>
      </c>
      <c r="V124">
        <v>63.2</v>
      </c>
      <c r="W124">
        <v>63.4</v>
      </c>
      <c r="X124">
        <v>63.4</v>
      </c>
      <c r="Y124">
        <v>63.3</v>
      </c>
      <c r="Z124">
        <v>63.3</v>
      </c>
      <c r="AA124">
        <v>63.3</v>
      </c>
      <c r="AB124">
        <v>63.8</v>
      </c>
      <c r="AC124">
        <v>63.4</v>
      </c>
      <c r="AD124">
        <v>63</v>
      </c>
      <c r="AE124">
        <v>62.8</v>
      </c>
      <c r="AF124">
        <v>62.6</v>
      </c>
      <c r="AG124">
        <v>62.6</v>
      </c>
      <c r="AH124">
        <v>62.9</v>
      </c>
      <c r="AI124">
        <v>63.575000000000003</v>
      </c>
      <c r="AJ124">
        <v>64.063999999999993</v>
      </c>
      <c r="AK124">
        <v>64.132000000000005</v>
      </c>
      <c r="AL124">
        <v>63.884</v>
      </c>
      <c r="AM124">
        <v>63.674999999999997</v>
      </c>
      <c r="AN124">
        <v>63.472999999999999</v>
      </c>
      <c r="AO124">
        <v>63.534999999999997</v>
      </c>
      <c r="AP124">
        <v>63.726999999999997</v>
      </c>
      <c r="AQ124">
        <v>63.381999999999998</v>
      </c>
      <c r="AR124">
        <v>62.956000000000003</v>
      </c>
      <c r="AS124">
        <v>62.442999999999998</v>
      </c>
      <c r="AT124">
        <v>61.993000000000002</v>
      </c>
      <c r="AU124">
        <v>61.234000000000002</v>
      </c>
      <c r="AV124">
        <v>60.765999999999998</v>
      </c>
      <c r="AW124">
        <v>60.42</v>
      </c>
      <c r="AX124">
        <v>60.417999999999999</v>
      </c>
      <c r="AY124">
        <v>60.423000000000002</v>
      </c>
      <c r="AZ124">
        <v>60.395000000000003</v>
      </c>
      <c r="BA124">
        <v>60.155000000000001</v>
      </c>
      <c r="BB124">
        <v>59.863999999999997</v>
      </c>
      <c r="BC124">
        <v>59.579000000000001</v>
      </c>
      <c r="BD124">
        <v>59.249000000000002</v>
      </c>
      <c r="BE124">
        <v>59.012</v>
      </c>
      <c r="BF124">
        <v>59.244999999999997</v>
      </c>
      <c r="BG124">
        <v>59.442999999999998</v>
      </c>
      <c r="BH124">
        <v>59.499000000000002</v>
      </c>
      <c r="BI124">
        <v>59.985999999999997</v>
      </c>
      <c r="BJ124">
        <v>60.444000000000003</v>
      </c>
      <c r="BK124">
        <v>61.445999999999998</v>
      </c>
      <c r="BL124">
        <v>62.008000000000003</v>
      </c>
      <c r="BM124">
        <v>61.947000000000003</v>
      </c>
      <c r="BN124">
        <v>62.052999999999997</v>
      </c>
      <c r="BO124">
        <v>62.502000000000002</v>
      </c>
      <c r="BP124">
        <v>62.901000000000003</v>
      </c>
      <c r="BQ124">
        <v>63.314</v>
      </c>
    </row>
    <row r="125" spans="1:69" x14ac:dyDescent="0.2">
      <c r="A125" t="s">
        <v>396</v>
      </c>
      <c r="B125" t="s">
        <v>397</v>
      </c>
      <c r="C125" t="s">
        <v>827</v>
      </c>
      <c r="D125" t="s">
        <v>828</v>
      </c>
      <c r="AP125">
        <v>47.23</v>
      </c>
      <c r="AQ125">
        <v>46.79</v>
      </c>
      <c r="AU125">
        <v>70.11</v>
      </c>
      <c r="AV125">
        <v>70.02</v>
      </c>
      <c r="AW125">
        <v>69.86</v>
      </c>
      <c r="AX125">
        <v>69.45</v>
      </c>
      <c r="AY125">
        <v>69.680000000000007</v>
      </c>
      <c r="AZ125">
        <v>70.39</v>
      </c>
      <c r="BA125">
        <v>71.13</v>
      </c>
      <c r="BB125">
        <v>70.709999999999994</v>
      </c>
      <c r="BC125">
        <v>71.16</v>
      </c>
      <c r="BD125">
        <v>71.61</v>
      </c>
      <c r="BE125">
        <v>71.739999999999995</v>
      </c>
      <c r="BF125">
        <v>71.7</v>
      </c>
      <c r="BG125">
        <v>71.67</v>
      </c>
      <c r="BH125">
        <v>71.849999999999994</v>
      </c>
      <c r="BI125">
        <v>70.209999999999994</v>
      </c>
      <c r="BJ125">
        <v>70.069999999999993</v>
      </c>
      <c r="BK125">
        <v>70.13</v>
      </c>
      <c r="BL125">
        <v>70.08</v>
      </c>
      <c r="BM125">
        <v>69.2</v>
      </c>
      <c r="BO125">
        <v>68.7</v>
      </c>
    </row>
    <row r="126" spans="1:69" x14ac:dyDescent="0.2">
      <c r="A126" t="s">
        <v>398</v>
      </c>
      <c r="B126" t="s">
        <v>399</v>
      </c>
      <c r="C126" t="s">
        <v>827</v>
      </c>
      <c r="D126" t="s">
        <v>828</v>
      </c>
      <c r="AH126">
        <v>75.959999999999994</v>
      </c>
      <c r="AR126">
        <v>72.391000000000005</v>
      </c>
      <c r="AX126">
        <v>63.256999999999998</v>
      </c>
      <c r="BB126">
        <v>76.52</v>
      </c>
      <c r="BI126">
        <v>74.405000000000001</v>
      </c>
      <c r="BL126">
        <v>67.802999999999997</v>
      </c>
      <c r="BN126">
        <v>68.697999999999993</v>
      </c>
      <c r="BO126">
        <v>59.14</v>
      </c>
    </row>
    <row r="127" spans="1:69" x14ac:dyDescent="0.2">
      <c r="A127" t="s">
        <v>400</v>
      </c>
      <c r="B127" t="s">
        <v>401</v>
      </c>
      <c r="C127" t="s">
        <v>827</v>
      </c>
      <c r="D127" t="s">
        <v>828</v>
      </c>
      <c r="AH127">
        <v>66.17</v>
      </c>
      <c r="AU127">
        <v>64.400000000000006</v>
      </c>
      <c r="AW127">
        <v>63.69</v>
      </c>
      <c r="AY127">
        <v>65.489999999999995</v>
      </c>
      <c r="BA127">
        <v>64.959999999999994</v>
      </c>
      <c r="BB127">
        <v>63.91</v>
      </c>
      <c r="BC127">
        <v>62.341999999999999</v>
      </c>
      <c r="BD127">
        <v>63.298000000000002</v>
      </c>
      <c r="BE127">
        <v>61.505000000000003</v>
      </c>
      <c r="BF127">
        <v>58.5</v>
      </c>
      <c r="BG127">
        <v>59.18</v>
      </c>
      <c r="BH127">
        <v>59.511000000000003</v>
      </c>
      <c r="BI127">
        <v>59.215000000000003</v>
      </c>
      <c r="BJ127">
        <v>56.868000000000002</v>
      </c>
      <c r="BK127">
        <v>58.460999999999999</v>
      </c>
      <c r="BL127">
        <v>58.869</v>
      </c>
      <c r="BM127">
        <v>57.31</v>
      </c>
      <c r="BN127">
        <v>59.026000000000003</v>
      </c>
      <c r="BO127">
        <v>59.182000000000002</v>
      </c>
      <c r="BP127">
        <v>56.920999999999999</v>
      </c>
    </row>
    <row r="128" spans="1:69" x14ac:dyDescent="0.2">
      <c r="A128" t="s">
        <v>402</v>
      </c>
      <c r="B128" t="s">
        <v>403</v>
      </c>
      <c r="C128" t="s">
        <v>827</v>
      </c>
      <c r="D128" t="s">
        <v>828</v>
      </c>
      <c r="G128">
        <v>72.239999999999995</v>
      </c>
      <c r="AL128">
        <v>86.16</v>
      </c>
      <c r="AO128">
        <v>79.691999999999993</v>
      </c>
      <c r="AP128">
        <v>74.070999999999998</v>
      </c>
      <c r="AQ128">
        <v>77.040000000000006</v>
      </c>
      <c r="AR128">
        <v>80.432000000000002</v>
      </c>
      <c r="AS128">
        <v>78.594999999999999</v>
      </c>
      <c r="AT128">
        <v>83.543000000000006</v>
      </c>
      <c r="AV128">
        <v>80.42</v>
      </c>
      <c r="AW128">
        <v>80.42</v>
      </c>
      <c r="AZ128">
        <v>81.225999999999999</v>
      </c>
      <c r="BA128">
        <v>78.938999999999993</v>
      </c>
      <c r="BB128">
        <v>82.016000000000005</v>
      </c>
      <c r="BC128">
        <v>84.751000000000005</v>
      </c>
      <c r="BD128">
        <v>85.438999999999993</v>
      </c>
      <c r="BE128">
        <v>67.819999999999993</v>
      </c>
      <c r="BF128">
        <v>80.218999999999994</v>
      </c>
      <c r="BG128">
        <v>80.293000000000006</v>
      </c>
      <c r="BH128">
        <v>79.602999999999994</v>
      </c>
      <c r="BI128">
        <v>81.734999999999999</v>
      </c>
      <c r="BJ128">
        <v>81.409000000000006</v>
      </c>
      <c r="BL128">
        <v>76.037999999999997</v>
      </c>
      <c r="BM128">
        <v>82.238</v>
      </c>
      <c r="BN128">
        <v>79.510000000000005</v>
      </c>
      <c r="BP128">
        <v>79.980999999999995</v>
      </c>
    </row>
    <row r="129" spans="1:69" x14ac:dyDescent="0.2">
      <c r="A129" t="s">
        <v>404</v>
      </c>
      <c r="B129" t="s">
        <v>405</v>
      </c>
      <c r="C129" t="s">
        <v>827</v>
      </c>
      <c r="D129" t="s">
        <v>828</v>
      </c>
      <c r="W129">
        <v>73.010000000000005</v>
      </c>
      <c r="AI129">
        <v>75.48</v>
      </c>
      <c r="AN129">
        <v>84.01</v>
      </c>
      <c r="AX129">
        <v>26.37</v>
      </c>
      <c r="BC129">
        <v>59.26</v>
      </c>
      <c r="BH129">
        <v>43.003</v>
      </c>
      <c r="BL129">
        <v>35.899000000000001</v>
      </c>
      <c r="BM129">
        <v>45.494</v>
      </c>
      <c r="BP129">
        <v>54.585999999999999</v>
      </c>
    </row>
    <row r="130" spans="1:69" x14ac:dyDescent="0.2">
      <c r="A130" t="s">
        <v>406</v>
      </c>
      <c r="B130" t="s">
        <v>407</v>
      </c>
      <c r="C130" t="s">
        <v>827</v>
      </c>
      <c r="D130" t="s">
        <v>828</v>
      </c>
      <c r="E130">
        <v>34.6</v>
      </c>
      <c r="O130">
        <v>29.08</v>
      </c>
      <c r="Y130">
        <v>62.99</v>
      </c>
      <c r="AJ130">
        <v>66.650000000000006</v>
      </c>
      <c r="AT130">
        <v>68.790000000000006</v>
      </c>
    </row>
    <row r="131" spans="1:69" x14ac:dyDescent="0.2">
      <c r="A131" t="s">
        <v>408</v>
      </c>
      <c r="B131" t="s">
        <v>409</v>
      </c>
      <c r="C131" t="s">
        <v>827</v>
      </c>
      <c r="D131" t="s">
        <v>828</v>
      </c>
      <c r="E131">
        <v>50.1</v>
      </c>
      <c r="K131">
        <v>51.68</v>
      </c>
      <c r="O131">
        <v>56.25</v>
      </c>
      <c r="T131">
        <v>61.29</v>
      </c>
      <c r="X131">
        <v>37.799999999999997</v>
      </c>
      <c r="Y131">
        <v>59.01</v>
      </c>
      <c r="Z131">
        <v>58.51</v>
      </c>
      <c r="AA131">
        <v>58.63</v>
      </c>
      <c r="AB131">
        <v>57.68</v>
      </c>
      <c r="AC131">
        <v>55.83</v>
      </c>
      <c r="AD131">
        <v>56.59</v>
      </c>
      <c r="AE131">
        <v>57.1</v>
      </c>
      <c r="AF131">
        <v>58.27</v>
      </c>
      <c r="AG131">
        <v>58.46</v>
      </c>
      <c r="AH131">
        <v>59.55</v>
      </c>
      <c r="AI131">
        <v>60.02</v>
      </c>
      <c r="AJ131">
        <v>60.6</v>
      </c>
      <c r="AK131">
        <v>60.89</v>
      </c>
      <c r="AL131">
        <v>60.89</v>
      </c>
      <c r="AM131">
        <v>61.59</v>
      </c>
      <c r="AN131">
        <v>61.93</v>
      </c>
      <c r="AO131">
        <v>62.11</v>
      </c>
      <c r="AP131">
        <v>62.5</v>
      </c>
      <c r="AQ131">
        <v>60.62</v>
      </c>
      <c r="AR131">
        <v>60.74</v>
      </c>
      <c r="AS131">
        <v>61.567999999999998</v>
      </c>
      <c r="AT131">
        <v>61.878999999999998</v>
      </c>
      <c r="AU131">
        <v>62.447000000000003</v>
      </c>
      <c r="AV131">
        <v>61.884999999999998</v>
      </c>
      <c r="AW131">
        <v>62.692</v>
      </c>
      <c r="AX131">
        <v>62.554000000000002</v>
      </c>
      <c r="AY131">
        <v>62.521000000000001</v>
      </c>
      <c r="AZ131">
        <v>62.444000000000003</v>
      </c>
      <c r="BA131">
        <v>61.968000000000004</v>
      </c>
      <c r="BB131">
        <v>61.283000000000001</v>
      </c>
      <c r="BC131">
        <v>61.362000000000002</v>
      </c>
      <c r="BD131">
        <v>61.530999999999999</v>
      </c>
      <c r="BE131">
        <v>61.713999999999999</v>
      </c>
      <c r="BF131">
        <v>62.1</v>
      </c>
      <c r="BG131">
        <v>62.908999999999999</v>
      </c>
      <c r="BH131">
        <v>63.174999999999997</v>
      </c>
      <c r="BI131">
        <v>63.195</v>
      </c>
      <c r="BJ131">
        <v>63.478999999999999</v>
      </c>
      <c r="BK131">
        <v>63.363999999999997</v>
      </c>
      <c r="BL131">
        <v>63.57</v>
      </c>
      <c r="BM131">
        <v>62.811</v>
      </c>
      <c r="BN131">
        <v>63.078000000000003</v>
      </c>
      <c r="BO131">
        <v>64.206000000000003</v>
      </c>
      <c r="BP131">
        <v>64.602000000000004</v>
      </c>
      <c r="BQ131">
        <v>64.772000000000006</v>
      </c>
    </row>
    <row r="132" spans="1:69" x14ac:dyDescent="0.2">
      <c r="A132" t="s">
        <v>410</v>
      </c>
      <c r="B132" t="s">
        <v>411</v>
      </c>
      <c r="C132" t="s">
        <v>827</v>
      </c>
      <c r="D132" t="s">
        <v>828</v>
      </c>
      <c r="J132">
        <v>62.97</v>
      </c>
      <c r="O132">
        <v>57.38</v>
      </c>
      <c r="T132">
        <v>53.87</v>
      </c>
      <c r="Y132">
        <v>60.51</v>
      </c>
      <c r="AB132">
        <v>55.05</v>
      </c>
      <c r="AD132">
        <v>62.52</v>
      </c>
      <c r="AG132">
        <v>60.49</v>
      </c>
      <c r="AN132">
        <v>67.959999999999994</v>
      </c>
      <c r="AO132">
        <v>54.45</v>
      </c>
      <c r="AP132">
        <v>55.08</v>
      </c>
      <c r="AV132">
        <v>66.34</v>
      </c>
      <c r="AX132">
        <v>69.62</v>
      </c>
      <c r="AY132">
        <v>77.900000000000006</v>
      </c>
      <c r="AZ132">
        <v>77.400000000000006</v>
      </c>
      <c r="BA132">
        <v>69.3</v>
      </c>
      <c r="BB132">
        <v>76.42</v>
      </c>
      <c r="BC132">
        <v>76.87</v>
      </c>
      <c r="BD132">
        <v>77.099999999999994</v>
      </c>
      <c r="BH132">
        <v>75.94</v>
      </c>
      <c r="BI132">
        <v>73.84</v>
      </c>
    </row>
    <row r="133" spans="1:69" x14ac:dyDescent="0.2">
      <c r="A133" t="s">
        <v>412</v>
      </c>
      <c r="B133" t="s">
        <v>413</v>
      </c>
      <c r="C133" t="s">
        <v>827</v>
      </c>
      <c r="D133" t="s">
        <v>828</v>
      </c>
      <c r="E133">
        <v>53.954880876427431</v>
      </c>
      <c r="O133">
        <v>51.365191164594926</v>
      </c>
      <c r="Y133">
        <v>54.593408458240575</v>
      </c>
      <c r="AD133">
        <v>56.79343818618279</v>
      </c>
      <c r="AF133">
        <v>58.104030083937651</v>
      </c>
      <c r="AG133">
        <v>53.54534823262982</v>
      </c>
      <c r="AH133">
        <v>61.399967960909294</v>
      </c>
      <c r="AI133">
        <v>58.789068670321527</v>
      </c>
      <c r="AJ133">
        <v>60.34992168552138</v>
      </c>
      <c r="AK133">
        <v>62.766291132374441</v>
      </c>
      <c r="AL133">
        <v>62.954274216681114</v>
      </c>
      <c r="AN133">
        <v>63.293186279342699</v>
      </c>
      <c r="AO133">
        <v>60.885571318031687</v>
      </c>
      <c r="AP133">
        <v>64.137875762680466</v>
      </c>
      <c r="AQ133">
        <v>64.256538412721838</v>
      </c>
      <c r="AR133">
        <v>64.225102152801156</v>
      </c>
      <c r="AT133">
        <v>64.149294054244479</v>
      </c>
      <c r="AU133">
        <v>64.47115634242023</v>
      </c>
      <c r="AV133">
        <v>64.534086237587132</v>
      </c>
      <c r="AW133">
        <v>65.067661791579525</v>
      </c>
      <c r="AX133">
        <v>65.453805705211337</v>
      </c>
      <c r="AY133">
        <v>65.44121402933483</v>
      </c>
      <c r="AZ133">
        <v>64.439267273491964</v>
      </c>
      <c r="BA133">
        <v>65.01970022333289</v>
      </c>
      <c r="BB133">
        <v>65.226451615475142</v>
      </c>
      <c r="BD133">
        <v>64.228916602344654</v>
      </c>
      <c r="BE133">
        <v>63.721433824413701</v>
      </c>
      <c r="BF133">
        <v>64.017085822675583</v>
      </c>
      <c r="BG133">
        <v>63.432200786319797</v>
      </c>
      <c r="BH133">
        <v>63.905044071747803</v>
      </c>
      <c r="BI133">
        <v>63.915288789231695</v>
      </c>
      <c r="BJ133">
        <v>63.681747127252748</v>
      </c>
      <c r="BK133">
        <v>63.829990740505892</v>
      </c>
      <c r="BL133">
        <v>64.114661578069459</v>
      </c>
      <c r="BM133">
        <v>60.062003073168611</v>
      </c>
      <c r="BN133">
        <v>62.810199123564992</v>
      </c>
      <c r="BO133">
        <v>63.497441409122551</v>
      </c>
      <c r="BP133">
        <v>63.604762349083103</v>
      </c>
      <c r="BQ133">
        <v>63.354172463607462</v>
      </c>
    </row>
    <row r="134" spans="1:69" x14ac:dyDescent="0.2">
      <c r="A134" t="s">
        <v>414</v>
      </c>
      <c r="B134" t="s">
        <v>415</v>
      </c>
      <c r="C134" t="s">
        <v>827</v>
      </c>
      <c r="D134" t="s">
        <v>828</v>
      </c>
      <c r="AN134">
        <v>81.400000000000006</v>
      </c>
      <c r="AV134">
        <v>94.3</v>
      </c>
      <c r="AX134">
        <v>66.599999999999994</v>
      </c>
      <c r="BC134">
        <v>78.216999999999999</v>
      </c>
      <c r="BH134">
        <v>79.647000000000006</v>
      </c>
      <c r="BJ134">
        <v>59.781999999999996</v>
      </c>
      <c r="BO134">
        <v>66.001000000000005</v>
      </c>
    </row>
    <row r="135" spans="1:69" x14ac:dyDescent="0.2">
      <c r="A135" t="s">
        <v>416</v>
      </c>
      <c r="B135" t="s">
        <v>417</v>
      </c>
      <c r="C135" t="s">
        <v>827</v>
      </c>
      <c r="D135" t="s">
        <v>828</v>
      </c>
      <c r="T135">
        <v>44.57</v>
      </c>
      <c r="AP135">
        <v>46.8</v>
      </c>
      <c r="AW135">
        <v>44.02</v>
      </c>
      <c r="AZ135">
        <v>43.4</v>
      </c>
      <c r="BB135">
        <v>46.11</v>
      </c>
      <c r="BL135">
        <v>48.893999999999998</v>
      </c>
    </row>
    <row r="136" spans="1:69" x14ac:dyDescent="0.2">
      <c r="A136" t="s">
        <v>418</v>
      </c>
      <c r="B136" t="s">
        <v>419</v>
      </c>
      <c r="C136" t="s">
        <v>827</v>
      </c>
      <c r="D136" t="s">
        <v>828</v>
      </c>
      <c r="G136">
        <v>61.84</v>
      </c>
      <c r="S136">
        <v>47.3</v>
      </c>
      <c r="AC136">
        <v>56.1</v>
      </c>
      <c r="AZ136">
        <v>72.02</v>
      </c>
      <c r="BC136">
        <v>57.554000000000002</v>
      </c>
      <c r="BG136">
        <v>76.037000000000006</v>
      </c>
      <c r="BI136">
        <v>76.936999999999998</v>
      </c>
      <c r="BJ136">
        <v>46.713999999999999</v>
      </c>
    </row>
    <row r="137" spans="1:69" x14ac:dyDescent="0.2">
      <c r="A137" t="s">
        <v>420</v>
      </c>
      <c r="B137" t="s">
        <v>421</v>
      </c>
      <c r="C137" t="s">
        <v>827</v>
      </c>
      <c r="D137" t="s">
        <v>828</v>
      </c>
      <c r="I137">
        <v>43.98</v>
      </c>
      <c r="R137">
        <v>45.69</v>
      </c>
      <c r="BE137">
        <v>47.75</v>
      </c>
    </row>
    <row r="138" spans="1:69" x14ac:dyDescent="0.2">
      <c r="A138" t="s">
        <v>422</v>
      </c>
      <c r="B138" t="s">
        <v>423</v>
      </c>
      <c r="C138" t="s">
        <v>827</v>
      </c>
      <c r="D138" t="s">
        <v>828</v>
      </c>
      <c r="AJ138">
        <v>63.02</v>
      </c>
      <c r="AL138">
        <v>69.400000000000006</v>
      </c>
      <c r="AM138">
        <v>67.400000000000006</v>
      </c>
      <c r="AN138">
        <v>67.8</v>
      </c>
      <c r="AO138">
        <v>67.3</v>
      </c>
      <c r="AP138">
        <v>68.599999999999994</v>
      </c>
      <c r="AQ138">
        <v>68</v>
      </c>
      <c r="AR138">
        <v>69.5</v>
      </c>
      <c r="AS138">
        <v>69</v>
      </c>
      <c r="AT138">
        <v>64.150000000000006</v>
      </c>
      <c r="AV138">
        <v>68.66</v>
      </c>
      <c r="AW138">
        <v>67.2</v>
      </c>
      <c r="AX138">
        <v>68.2</v>
      </c>
      <c r="AY138">
        <v>65.599999999999994</v>
      </c>
      <c r="AZ138">
        <v>66</v>
      </c>
      <c r="BA138">
        <v>58.93</v>
      </c>
      <c r="BB138">
        <v>63.58</v>
      </c>
      <c r="BD138">
        <v>67.069999999999993</v>
      </c>
      <c r="BE138">
        <v>69.03</v>
      </c>
      <c r="BF138">
        <v>69.25</v>
      </c>
      <c r="BI138">
        <v>68.414000000000001</v>
      </c>
      <c r="BJ138">
        <v>70.209000000000003</v>
      </c>
      <c r="BK138">
        <v>70.55</v>
      </c>
      <c r="BL138">
        <v>69.457999999999998</v>
      </c>
      <c r="BM138">
        <v>66.430999999999997</v>
      </c>
      <c r="BN138">
        <v>68.459000000000003</v>
      </c>
      <c r="BO138">
        <v>69.891999999999996</v>
      </c>
      <c r="BP138">
        <v>68.87</v>
      </c>
      <c r="BQ138">
        <v>68.787999999999997</v>
      </c>
    </row>
    <row r="139" spans="1:69" x14ac:dyDescent="0.2">
      <c r="A139" t="s">
        <v>424</v>
      </c>
      <c r="B139" t="s">
        <v>425</v>
      </c>
      <c r="C139" t="s">
        <v>827</v>
      </c>
      <c r="D139" t="s">
        <v>828</v>
      </c>
      <c r="E139">
        <v>53.614927781817698</v>
      </c>
      <c r="O139">
        <v>51.169543334223988</v>
      </c>
      <c r="Y139">
        <v>54.123396100374947</v>
      </c>
      <c r="AD139">
        <v>56.221389940124695</v>
      </c>
      <c r="AG139">
        <v>53.669359707144565</v>
      </c>
      <c r="AH139">
        <v>60.766224544725816</v>
      </c>
      <c r="AI139">
        <v>58.327736077284527</v>
      </c>
      <c r="AJ139">
        <v>59.826886068589594</v>
      </c>
      <c r="AK139">
        <v>61.980160473584334</v>
      </c>
      <c r="AL139">
        <v>62.169653383634476</v>
      </c>
      <c r="AN139">
        <v>62.60555432672102</v>
      </c>
      <c r="AO139">
        <v>60.606641846810668</v>
      </c>
      <c r="AP139">
        <v>63.617914270667129</v>
      </c>
      <c r="AQ139">
        <v>63.760486929946794</v>
      </c>
      <c r="AR139">
        <v>63.654106146709296</v>
      </c>
      <c r="AT139">
        <v>63.870189972044464</v>
      </c>
      <c r="AU139">
        <v>64.096356900149644</v>
      </c>
      <c r="AV139">
        <v>63.931581989689271</v>
      </c>
      <c r="AW139">
        <v>64.471796431952853</v>
      </c>
      <c r="AX139">
        <v>64.826367499091575</v>
      </c>
      <c r="AY139">
        <v>64.789525569951962</v>
      </c>
      <c r="AZ139">
        <v>63.944811613594283</v>
      </c>
      <c r="BA139">
        <v>64.482554342873257</v>
      </c>
      <c r="BB139">
        <v>64.647728216768954</v>
      </c>
      <c r="BD139">
        <v>63.909473783696818</v>
      </c>
      <c r="BE139">
        <v>63.49156927761436</v>
      </c>
      <c r="BF139">
        <v>63.943519403698204</v>
      </c>
      <c r="BG139">
        <v>63.405949925306338</v>
      </c>
      <c r="BH139">
        <v>63.642762038827534</v>
      </c>
      <c r="BI139">
        <v>63.663853804394876</v>
      </c>
      <c r="BJ139">
        <v>63.761901967310152</v>
      </c>
      <c r="BK139">
        <v>63.788693576568321</v>
      </c>
      <c r="BL139">
        <v>64.063673268980935</v>
      </c>
      <c r="BM139">
        <v>59.848279529963833</v>
      </c>
      <c r="BN139">
        <v>62.572225435014708</v>
      </c>
      <c r="BO139">
        <v>63.333941568987463</v>
      </c>
      <c r="BP139">
        <v>63.468363282650458</v>
      </c>
      <c r="BQ139">
        <v>63.252568027129776</v>
      </c>
    </row>
    <row r="140" spans="1:69" x14ac:dyDescent="0.2">
      <c r="A140" t="s">
        <v>426</v>
      </c>
      <c r="B140" t="s">
        <v>427</v>
      </c>
      <c r="C140" t="s">
        <v>827</v>
      </c>
      <c r="D140" t="s">
        <v>828</v>
      </c>
    </row>
    <row r="141" spans="1:69" x14ac:dyDescent="0.2">
      <c r="A141" t="s">
        <v>428</v>
      </c>
      <c r="B141" t="s">
        <v>429</v>
      </c>
      <c r="C141" t="s">
        <v>827</v>
      </c>
      <c r="D141" t="s">
        <v>828</v>
      </c>
    </row>
    <row r="142" spans="1:69" x14ac:dyDescent="0.2">
      <c r="A142" t="s">
        <v>430</v>
      </c>
      <c r="B142" t="s">
        <v>431</v>
      </c>
      <c r="C142" t="s">
        <v>827</v>
      </c>
      <c r="D142" t="s">
        <v>828</v>
      </c>
      <c r="E142">
        <v>63.66</v>
      </c>
      <c r="O142">
        <v>66.61</v>
      </c>
      <c r="Y142">
        <v>66.92</v>
      </c>
      <c r="AS142">
        <v>64.959999999999994</v>
      </c>
      <c r="AT142">
        <v>64.59</v>
      </c>
      <c r="AU142">
        <v>63.61</v>
      </c>
      <c r="AV142">
        <v>63.77</v>
      </c>
      <c r="AW142">
        <v>63.06</v>
      </c>
      <c r="AX142">
        <v>63.02</v>
      </c>
      <c r="AY142">
        <v>63.1</v>
      </c>
      <c r="AZ142">
        <v>63.89</v>
      </c>
      <c r="BA142">
        <v>62.25</v>
      </c>
      <c r="BB142">
        <v>61.8</v>
      </c>
      <c r="BC142">
        <v>61.63</v>
      </c>
      <c r="BD142">
        <v>63.12</v>
      </c>
      <c r="BE142">
        <v>62.5</v>
      </c>
      <c r="BF142">
        <v>61.9</v>
      </c>
      <c r="BG142">
        <v>61.75</v>
      </c>
      <c r="BH142">
        <v>61.42</v>
      </c>
      <c r="BI142">
        <v>60.9</v>
      </c>
      <c r="BJ142">
        <v>60.4</v>
      </c>
    </row>
    <row r="143" spans="1:69" x14ac:dyDescent="0.2">
      <c r="A143" t="s">
        <v>432</v>
      </c>
      <c r="B143" t="s">
        <v>433</v>
      </c>
      <c r="C143" t="s">
        <v>827</v>
      </c>
      <c r="D143" t="s">
        <v>828</v>
      </c>
      <c r="H143">
        <v>54.49</v>
      </c>
      <c r="O143">
        <v>29.27</v>
      </c>
      <c r="P143">
        <v>56.9</v>
      </c>
      <c r="Z143">
        <v>36.75</v>
      </c>
      <c r="AD143">
        <v>58.39</v>
      </c>
      <c r="AE143">
        <v>57.34</v>
      </c>
      <c r="AI143">
        <v>61.45</v>
      </c>
      <c r="AK143">
        <v>56.62</v>
      </c>
      <c r="AL143">
        <v>56.72</v>
      </c>
      <c r="AM143">
        <v>57.04</v>
      </c>
      <c r="AN143">
        <v>54.88</v>
      </c>
      <c r="AO143">
        <v>55.4</v>
      </c>
      <c r="AP143">
        <v>55.24</v>
      </c>
      <c r="AQ143">
        <v>58.82</v>
      </c>
      <c r="AR143">
        <v>57.31</v>
      </c>
      <c r="AS143">
        <v>55.57</v>
      </c>
      <c r="AT143">
        <v>48.8</v>
      </c>
      <c r="AU143">
        <v>50.3</v>
      </c>
      <c r="AV143">
        <v>55.63</v>
      </c>
      <c r="AW143">
        <v>53.98</v>
      </c>
      <c r="AX143">
        <v>54.26</v>
      </c>
      <c r="AY143">
        <v>50.94</v>
      </c>
      <c r="AZ143">
        <v>55.52</v>
      </c>
      <c r="BA143">
        <v>50.08</v>
      </c>
      <c r="BB143">
        <v>52.29</v>
      </c>
      <c r="BC143">
        <v>53.295000000000002</v>
      </c>
      <c r="BD143">
        <v>52.866999999999997</v>
      </c>
      <c r="BE143">
        <v>52.57</v>
      </c>
      <c r="BF143">
        <v>52.052999999999997</v>
      </c>
      <c r="BG143">
        <v>51.598999999999997</v>
      </c>
      <c r="BH143">
        <v>53.668999999999997</v>
      </c>
      <c r="BI143">
        <v>53.725000000000001</v>
      </c>
      <c r="BJ143">
        <v>53.991</v>
      </c>
      <c r="BK143">
        <v>51.720999999999997</v>
      </c>
      <c r="BL143">
        <v>52.249000000000002</v>
      </c>
      <c r="BM143">
        <v>50.494999999999997</v>
      </c>
      <c r="BN143">
        <v>49.835999999999999</v>
      </c>
      <c r="BO143">
        <v>49.726999999999997</v>
      </c>
      <c r="BP143">
        <v>48.548000000000002</v>
      </c>
    </row>
    <row r="144" spans="1:69" x14ac:dyDescent="0.2">
      <c r="A144" t="s">
        <v>434</v>
      </c>
      <c r="B144" t="s">
        <v>435</v>
      </c>
      <c r="C144" t="s">
        <v>827</v>
      </c>
      <c r="D144" t="s">
        <v>828</v>
      </c>
      <c r="F144">
        <v>63.417269552513908</v>
      </c>
      <c r="Z144">
        <v>56.761448779233611</v>
      </c>
      <c r="AJ144">
        <v>58.658974692620525</v>
      </c>
      <c r="AM144">
        <v>56.831586018264602</v>
      </c>
      <c r="AS144">
        <v>57.845054526668847</v>
      </c>
      <c r="AT144">
        <v>59.503909948142912</v>
      </c>
      <c r="AX144">
        <v>57.807443817269345</v>
      </c>
      <c r="BC144">
        <v>57.190367956171698</v>
      </c>
      <c r="BE144">
        <v>55.289810728606078</v>
      </c>
      <c r="BK144">
        <v>50.699840394118091</v>
      </c>
      <c r="BL144">
        <v>53.308880485056136</v>
      </c>
      <c r="BM144">
        <v>52.360367265554437</v>
      </c>
      <c r="BN144">
        <v>53.349588252502571</v>
      </c>
      <c r="BO144">
        <v>56.766135085139858</v>
      </c>
      <c r="BP144">
        <v>58.909356092292064</v>
      </c>
      <c r="BQ144">
        <v>59.499273849662394</v>
      </c>
    </row>
    <row r="145" spans="1:69" x14ac:dyDescent="0.2">
      <c r="A145" t="s">
        <v>436</v>
      </c>
      <c r="B145" t="s">
        <v>437</v>
      </c>
      <c r="C145" t="s">
        <v>827</v>
      </c>
      <c r="D145" t="s">
        <v>828</v>
      </c>
      <c r="AS145">
        <v>64.673041691211111</v>
      </c>
      <c r="AT145">
        <v>66.468785522970705</v>
      </c>
      <c r="AX145">
        <v>65.058411782940553</v>
      </c>
      <c r="BC145">
        <v>62.31970004270071</v>
      </c>
      <c r="BE145">
        <v>61.897758689567311</v>
      </c>
    </row>
    <row r="146" spans="1:69" x14ac:dyDescent="0.2">
      <c r="A146" t="s">
        <v>438</v>
      </c>
      <c r="B146" t="s">
        <v>439</v>
      </c>
      <c r="C146" t="s">
        <v>827</v>
      </c>
      <c r="D146" t="s">
        <v>828</v>
      </c>
      <c r="K146">
        <v>51.38</v>
      </c>
      <c r="U146">
        <v>44.3</v>
      </c>
      <c r="AE146">
        <v>55.5</v>
      </c>
      <c r="AO146">
        <v>41.15</v>
      </c>
      <c r="AP146">
        <v>61.7</v>
      </c>
      <c r="AR146">
        <v>72.92</v>
      </c>
      <c r="AY146">
        <v>44.26</v>
      </c>
      <c r="BA146">
        <v>45.19</v>
      </c>
      <c r="BF146">
        <v>65.239999999999995</v>
      </c>
      <c r="BL146">
        <v>57.655000000000001</v>
      </c>
      <c r="BQ146">
        <v>65.406999999999996</v>
      </c>
    </row>
    <row r="147" spans="1:69" x14ac:dyDescent="0.2">
      <c r="A147" t="s">
        <v>440</v>
      </c>
      <c r="B147" t="s">
        <v>441</v>
      </c>
      <c r="C147" t="s">
        <v>827</v>
      </c>
      <c r="D147" t="s">
        <v>828</v>
      </c>
      <c r="AA147">
        <v>77.783106911451881</v>
      </c>
      <c r="AI147">
        <v>76.174160109076794</v>
      </c>
      <c r="AS147">
        <v>71.366888914482573</v>
      </c>
      <c r="AT147">
        <v>72.500747855670355</v>
      </c>
      <c r="AU147">
        <v>71.815445320701485</v>
      </c>
      <c r="AV147">
        <v>71.264578734763049</v>
      </c>
      <c r="AW147">
        <v>70.917916007485616</v>
      </c>
      <c r="AX147">
        <v>70.91486766358689</v>
      </c>
      <c r="AY147">
        <v>70.476373341979681</v>
      </c>
      <c r="AZ147">
        <v>70.304582773555751</v>
      </c>
      <c r="BA147">
        <v>69.911604784229283</v>
      </c>
      <c r="BB147">
        <v>69.768485494981888</v>
      </c>
      <c r="BC147">
        <v>69.111519925021526</v>
      </c>
      <c r="BD147">
        <v>68.923631536439913</v>
      </c>
      <c r="BE147">
        <v>68.689178745383543</v>
      </c>
      <c r="BF147">
        <v>68.620028214061904</v>
      </c>
      <c r="BG147">
        <v>68.625949505964627</v>
      </c>
      <c r="BH147">
        <v>68.704825225248953</v>
      </c>
      <c r="BI147">
        <v>68.858973392355693</v>
      </c>
    </row>
    <row r="148" spans="1:69" x14ac:dyDescent="0.2">
      <c r="A148" t="s">
        <v>442</v>
      </c>
      <c r="B148" t="s">
        <v>443</v>
      </c>
      <c r="C148" t="s">
        <v>827</v>
      </c>
      <c r="D148" t="s">
        <v>828</v>
      </c>
      <c r="AH148">
        <v>66.88</v>
      </c>
      <c r="AP148">
        <v>61.2</v>
      </c>
      <c r="AQ148">
        <v>61.045999999999999</v>
      </c>
      <c r="AR148">
        <v>61.207999999999998</v>
      </c>
      <c r="AS148">
        <v>60.256999999999998</v>
      </c>
      <c r="AT148">
        <v>59.051000000000002</v>
      </c>
      <c r="AU148">
        <v>58.457000000000001</v>
      </c>
      <c r="AV148">
        <v>60.204000000000001</v>
      </c>
      <c r="AW148">
        <v>57.15</v>
      </c>
      <c r="AX148">
        <v>56.283999999999999</v>
      </c>
      <c r="AY148">
        <v>55.252000000000002</v>
      </c>
      <c r="AZ148">
        <v>55.545000000000002</v>
      </c>
      <c r="BA148">
        <v>55.814999999999998</v>
      </c>
      <c r="BB148">
        <v>56.548999999999999</v>
      </c>
      <c r="BC148">
        <v>56.816000000000003</v>
      </c>
      <c r="BD148">
        <v>57.39</v>
      </c>
      <c r="BE148">
        <v>57.73</v>
      </c>
      <c r="BF148">
        <v>57.999000000000002</v>
      </c>
      <c r="BG148">
        <v>58.927999999999997</v>
      </c>
      <c r="BH148">
        <v>59.156999999999996</v>
      </c>
      <c r="BI148">
        <v>60.33</v>
      </c>
      <c r="BJ148">
        <v>60.601999999999997</v>
      </c>
      <c r="BK148">
        <v>61.548000000000002</v>
      </c>
      <c r="BL148">
        <v>62.087000000000003</v>
      </c>
      <c r="BM148">
        <v>62.613999999999997</v>
      </c>
      <c r="BN148">
        <v>62.29</v>
      </c>
      <c r="BO148">
        <v>62.887</v>
      </c>
      <c r="BP148">
        <v>63.116999999999997</v>
      </c>
      <c r="BQ148">
        <v>63.552</v>
      </c>
    </row>
    <row r="149" spans="1:69" x14ac:dyDescent="0.2">
      <c r="A149" t="s">
        <v>444</v>
      </c>
      <c r="B149" t="s">
        <v>445</v>
      </c>
      <c r="C149" t="s">
        <v>827</v>
      </c>
      <c r="D149" t="s">
        <v>828</v>
      </c>
      <c r="E149">
        <v>51.75</v>
      </c>
      <c r="K149">
        <v>50.39</v>
      </c>
      <c r="O149">
        <v>48.84</v>
      </c>
      <c r="Z149">
        <v>51.78</v>
      </c>
      <c r="AB149">
        <v>50.898000000000003</v>
      </c>
      <c r="AC149">
        <v>50.997</v>
      </c>
      <c r="AD149">
        <v>51.808</v>
      </c>
      <c r="AE149">
        <v>51.716000000000001</v>
      </c>
      <c r="AF149">
        <v>52.323999999999998</v>
      </c>
      <c r="AG149">
        <v>51.05</v>
      </c>
      <c r="AH149">
        <v>51.054000000000002</v>
      </c>
      <c r="AI149">
        <v>50.064</v>
      </c>
      <c r="AJ149">
        <v>51.85</v>
      </c>
      <c r="AK149">
        <v>53.561999999999998</v>
      </c>
      <c r="AL149">
        <v>52.735999999999997</v>
      </c>
      <c r="AM149">
        <v>52.692</v>
      </c>
      <c r="AN149">
        <v>50.798000000000002</v>
      </c>
      <c r="AO149">
        <v>50.959000000000003</v>
      </c>
      <c r="AP149">
        <v>51.194000000000003</v>
      </c>
      <c r="AQ149">
        <v>51.350999999999999</v>
      </c>
      <c r="AR149">
        <v>52.359000000000002</v>
      </c>
      <c r="AS149">
        <v>53.411999999999999</v>
      </c>
      <c r="AT149">
        <v>53.814999999999998</v>
      </c>
      <c r="AU149">
        <v>54.765000000000001</v>
      </c>
      <c r="AV149">
        <v>54.174999999999997</v>
      </c>
      <c r="AW149">
        <v>55.005000000000003</v>
      </c>
      <c r="AX149">
        <v>55.555999999999997</v>
      </c>
      <c r="AY149">
        <v>55.008000000000003</v>
      </c>
      <c r="AZ149">
        <v>55.930999999999997</v>
      </c>
      <c r="BA149">
        <v>56.011000000000003</v>
      </c>
      <c r="BB149">
        <v>58.073999999999998</v>
      </c>
      <c r="BC149">
        <v>57.661000000000001</v>
      </c>
      <c r="BD149">
        <v>57.533000000000001</v>
      </c>
      <c r="BE149">
        <v>58.779000000000003</v>
      </c>
      <c r="BF149">
        <v>59.314</v>
      </c>
      <c r="BG149">
        <v>59.789000000000001</v>
      </c>
      <c r="BH149">
        <v>60.543999999999997</v>
      </c>
      <c r="BI149">
        <v>59.859000000000002</v>
      </c>
      <c r="BJ149">
        <v>59.296999999999997</v>
      </c>
      <c r="BK149">
        <v>59.889000000000003</v>
      </c>
      <c r="BL149">
        <v>60.640999999999998</v>
      </c>
      <c r="BM149">
        <v>60.790999999999997</v>
      </c>
      <c r="BN149">
        <v>62.210999999999999</v>
      </c>
      <c r="BO149">
        <v>61.555</v>
      </c>
      <c r="BP149">
        <v>62.243000000000002</v>
      </c>
      <c r="BQ149">
        <v>62.337000000000003</v>
      </c>
    </row>
    <row r="150" spans="1:69" x14ac:dyDescent="0.2">
      <c r="A150" t="s">
        <v>446</v>
      </c>
      <c r="B150" t="s">
        <v>447</v>
      </c>
      <c r="C150" t="s">
        <v>827</v>
      </c>
      <c r="D150" t="s">
        <v>828</v>
      </c>
      <c r="AH150">
        <v>70.150000000000006</v>
      </c>
      <c r="AQ150">
        <v>59.078000000000003</v>
      </c>
      <c r="AR150">
        <v>57.74</v>
      </c>
      <c r="AS150">
        <v>56.183999999999997</v>
      </c>
      <c r="AT150">
        <v>56.588000000000001</v>
      </c>
      <c r="AU150">
        <v>57.984000000000002</v>
      </c>
      <c r="AV150">
        <v>57.097999999999999</v>
      </c>
      <c r="AW150">
        <v>57.402000000000001</v>
      </c>
      <c r="AX150">
        <v>57.36</v>
      </c>
      <c r="AY150">
        <v>59.095999999999997</v>
      </c>
      <c r="AZ150">
        <v>60.255000000000003</v>
      </c>
      <c r="BA150">
        <v>61.545000000000002</v>
      </c>
      <c r="BB150">
        <v>60.13</v>
      </c>
      <c r="BC150">
        <v>58.884</v>
      </c>
      <c r="BD150">
        <v>58.523000000000003</v>
      </c>
      <c r="BE150">
        <v>59.726999999999997</v>
      </c>
      <c r="BF150">
        <v>59.433999999999997</v>
      </c>
      <c r="BG150">
        <v>59.271999999999998</v>
      </c>
      <c r="BH150">
        <v>60.066000000000003</v>
      </c>
      <c r="BI150">
        <v>60.418999999999997</v>
      </c>
      <c r="BJ150">
        <v>60.831000000000003</v>
      </c>
      <c r="BK150">
        <v>61.441000000000003</v>
      </c>
      <c r="BL150">
        <v>61.228000000000002</v>
      </c>
      <c r="BM150">
        <v>61.673999999999999</v>
      </c>
      <c r="BN150">
        <v>60.186</v>
      </c>
      <c r="BO150">
        <v>61.139000000000003</v>
      </c>
      <c r="BP150">
        <v>61.174999999999997</v>
      </c>
      <c r="BQ150">
        <v>61.128999999999998</v>
      </c>
    </row>
    <row r="151" spans="1:69" x14ac:dyDescent="0.2">
      <c r="A151" t="s">
        <v>448</v>
      </c>
      <c r="B151" t="s">
        <v>449</v>
      </c>
      <c r="C151" t="s">
        <v>827</v>
      </c>
      <c r="D151" t="s">
        <v>828</v>
      </c>
      <c r="E151">
        <v>39.65</v>
      </c>
      <c r="AI151">
        <v>50.5</v>
      </c>
      <c r="AJ151">
        <v>50.1</v>
      </c>
      <c r="AK151">
        <v>58.89</v>
      </c>
      <c r="AL151">
        <v>58.43</v>
      </c>
      <c r="AM151">
        <v>58.65</v>
      </c>
      <c r="AN151">
        <v>60.17</v>
      </c>
      <c r="AO151">
        <v>67.959999999999994</v>
      </c>
      <c r="AP151">
        <v>65.84</v>
      </c>
      <c r="AQ151">
        <v>65.239999999999995</v>
      </c>
      <c r="AS151">
        <v>65.239999999999995</v>
      </c>
      <c r="AT151">
        <v>69.42</v>
      </c>
      <c r="AU151">
        <v>63.89</v>
      </c>
      <c r="AV151">
        <v>60.76</v>
      </c>
      <c r="AW151">
        <v>61.93</v>
      </c>
      <c r="AX151">
        <v>63.44</v>
      </c>
      <c r="AY151">
        <v>65.89</v>
      </c>
      <c r="AZ151">
        <v>69.19</v>
      </c>
      <c r="BA151">
        <v>70.64</v>
      </c>
      <c r="BB151">
        <v>72.02</v>
      </c>
      <c r="BC151">
        <v>71.48</v>
      </c>
      <c r="BD151">
        <v>72.510000000000005</v>
      </c>
      <c r="BE151">
        <v>72.36</v>
      </c>
      <c r="BF151">
        <v>72.72</v>
      </c>
      <c r="BG151">
        <v>73.819999999999993</v>
      </c>
      <c r="BH151">
        <v>73.7</v>
      </c>
      <c r="BI151">
        <v>72.3</v>
      </c>
    </row>
    <row r="152" spans="1:69" x14ac:dyDescent="0.2">
      <c r="A152" t="s">
        <v>450</v>
      </c>
      <c r="B152" t="s">
        <v>451</v>
      </c>
      <c r="C152" t="s">
        <v>827</v>
      </c>
      <c r="D152" t="s">
        <v>828</v>
      </c>
    </row>
    <row r="153" spans="1:69" x14ac:dyDescent="0.2">
      <c r="A153" t="s">
        <v>452</v>
      </c>
      <c r="B153" t="s">
        <v>453</v>
      </c>
      <c r="C153" t="s">
        <v>827</v>
      </c>
      <c r="D153" t="s">
        <v>828</v>
      </c>
      <c r="E153">
        <v>47.2</v>
      </c>
      <c r="P153">
        <v>45.57</v>
      </c>
      <c r="AA153">
        <v>47.988999999999997</v>
      </c>
      <c r="AI153">
        <v>49.59</v>
      </c>
      <c r="AM153">
        <v>49.927</v>
      </c>
      <c r="AN153">
        <v>51.96</v>
      </c>
      <c r="AQ153">
        <v>48.08</v>
      </c>
      <c r="AR153">
        <v>54.38</v>
      </c>
      <c r="AS153">
        <v>53.4</v>
      </c>
      <c r="AT153">
        <v>51.27</v>
      </c>
      <c r="AU153">
        <v>50.69</v>
      </c>
      <c r="AV153">
        <v>51.92</v>
      </c>
      <c r="AW153">
        <v>52.61</v>
      </c>
      <c r="AX153">
        <v>52.1</v>
      </c>
      <c r="AY153">
        <v>35.950000000000003</v>
      </c>
      <c r="AZ153">
        <v>52.27</v>
      </c>
      <c r="BA153">
        <v>50.59</v>
      </c>
      <c r="BB153">
        <v>36.51</v>
      </c>
      <c r="BC153">
        <v>49.61</v>
      </c>
      <c r="BD153">
        <v>49.16</v>
      </c>
      <c r="BE153">
        <v>48.41</v>
      </c>
      <c r="BF153">
        <v>48.31</v>
      </c>
      <c r="BG153">
        <v>48.06</v>
      </c>
      <c r="BH153">
        <v>47.47</v>
      </c>
      <c r="BI153">
        <v>46.55</v>
      </c>
      <c r="BJ153">
        <v>45.5</v>
      </c>
      <c r="BN153">
        <v>45.3</v>
      </c>
      <c r="BO153">
        <v>44.3</v>
      </c>
    </row>
    <row r="154" spans="1:69" x14ac:dyDescent="0.2">
      <c r="A154" t="s">
        <v>454</v>
      </c>
      <c r="B154" t="s">
        <v>455</v>
      </c>
      <c r="C154" t="s">
        <v>827</v>
      </c>
      <c r="D154" t="s">
        <v>828</v>
      </c>
      <c r="BI154">
        <v>48.25</v>
      </c>
    </row>
    <row r="155" spans="1:69" x14ac:dyDescent="0.2">
      <c r="A155" t="s">
        <v>456</v>
      </c>
      <c r="B155" t="s">
        <v>457</v>
      </c>
      <c r="C155" t="s">
        <v>827</v>
      </c>
      <c r="D155" t="s">
        <v>828</v>
      </c>
      <c r="AH155">
        <v>67.77</v>
      </c>
      <c r="AK155">
        <v>47.52</v>
      </c>
      <c r="AO155">
        <v>39.049999999999997</v>
      </c>
      <c r="AQ155">
        <v>45.42</v>
      </c>
      <c r="AS155">
        <v>59.911999999999999</v>
      </c>
      <c r="AT155">
        <v>57.945999999999998</v>
      </c>
      <c r="AU155">
        <v>57.225000000000001</v>
      </c>
      <c r="AV155">
        <v>57.247999999999998</v>
      </c>
      <c r="AW155">
        <v>55.113</v>
      </c>
      <c r="AX155">
        <v>54.814999999999998</v>
      </c>
      <c r="AY155">
        <v>58.093000000000004</v>
      </c>
      <c r="AZ155">
        <v>58.845999999999997</v>
      </c>
      <c r="BA155">
        <v>59.587000000000003</v>
      </c>
      <c r="BB155">
        <v>60.685000000000002</v>
      </c>
      <c r="BC155">
        <v>63.37</v>
      </c>
      <c r="BD155">
        <v>64.394999999999996</v>
      </c>
      <c r="BE155">
        <v>64.787000000000006</v>
      </c>
      <c r="BF155">
        <v>65.248999999999995</v>
      </c>
      <c r="BG155">
        <v>69.265000000000001</v>
      </c>
      <c r="BH155">
        <v>70.215000000000003</v>
      </c>
      <c r="BI155">
        <v>69.906999999999996</v>
      </c>
      <c r="BJ155">
        <v>68.331000000000003</v>
      </c>
      <c r="BK155">
        <v>67.052999999999997</v>
      </c>
      <c r="BL155">
        <v>69.331999999999994</v>
      </c>
      <c r="BM155">
        <v>69.680000000000007</v>
      </c>
      <c r="BN155">
        <v>72.510000000000005</v>
      </c>
      <c r="BO155">
        <v>72.531000000000006</v>
      </c>
      <c r="BP155">
        <v>70.787000000000006</v>
      </c>
      <c r="BQ155">
        <v>72.159000000000006</v>
      </c>
    </row>
    <row r="156" spans="1:69" x14ac:dyDescent="0.2">
      <c r="A156" t="s">
        <v>458</v>
      </c>
      <c r="B156" t="s">
        <v>459</v>
      </c>
      <c r="C156" t="s">
        <v>827</v>
      </c>
      <c r="D156" t="s">
        <v>828</v>
      </c>
      <c r="J156">
        <v>50.51</v>
      </c>
      <c r="T156">
        <v>81.44</v>
      </c>
      <c r="AD156">
        <v>39.35</v>
      </c>
      <c r="AL156">
        <v>71.03</v>
      </c>
      <c r="AT156">
        <v>79.587999999999994</v>
      </c>
      <c r="AV156">
        <v>82.63</v>
      </c>
      <c r="AX156">
        <v>86.94</v>
      </c>
      <c r="BC156">
        <v>63.7</v>
      </c>
      <c r="BE156">
        <v>92.596000000000004</v>
      </c>
      <c r="BH156">
        <v>86.381</v>
      </c>
      <c r="BO156">
        <v>75.013000000000005</v>
      </c>
    </row>
    <row r="157" spans="1:69" x14ac:dyDescent="0.2">
      <c r="A157" t="s">
        <v>460</v>
      </c>
      <c r="B157" t="s">
        <v>461</v>
      </c>
      <c r="C157" t="s">
        <v>827</v>
      </c>
      <c r="D157" t="s">
        <v>828</v>
      </c>
      <c r="V157">
        <v>77.31</v>
      </c>
      <c r="AD157">
        <v>52.1</v>
      </c>
      <c r="AI157">
        <v>49.52</v>
      </c>
      <c r="AN157">
        <v>51.31</v>
      </c>
      <c r="AS157">
        <v>54.8</v>
      </c>
      <c r="BB157">
        <v>52.098999999999997</v>
      </c>
      <c r="BG157">
        <v>68.501000000000005</v>
      </c>
      <c r="BI157">
        <v>56.893000000000001</v>
      </c>
      <c r="BL157">
        <v>63.631999999999998</v>
      </c>
    </row>
    <row r="158" spans="1:69" x14ac:dyDescent="0.2">
      <c r="A158" t="s">
        <v>1008</v>
      </c>
      <c r="B158" t="s">
        <v>462</v>
      </c>
      <c r="C158" t="s">
        <v>827</v>
      </c>
      <c r="D158" t="s">
        <v>828</v>
      </c>
      <c r="AS158">
        <v>43.375987862160535</v>
      </c>
      <c r="AX158">
        <v>47.828654207782442</v>
      </c>
      <c r="AY158">
        <v>47.099302620876387</v>
      </c>
      <c r="AZ158">
        <v>47.842644568899907</v>
      </c>
      <c r="BA158">
        <v>48.192563737756856</v>
      </c>
      <c r="BB158">
        <v>47.00878998765873</v>
      </c>
      <c r="BC158">
        <v>47.563042974735964</v>
      </c>
      <c r="BD158">
        <v>47.69157442473729</v>
      </c>
      <c r="BE158">
        <v>46.839950637297754</v>
      </c>
      <c r="BF158">
        <v>48.296104067393145</v>
      </c>
      <c r="BG158">
        <v>47.153146685457799</v>
      </c>
      <c r="BH158">
        <v>48.757638442891924</v>
      </c>
      <c r="BI158">
        <v>48.285054921729554</v>
      </c>
      <c r="BK158">
        <v>49.431033480542027</v>
      </c>
      <c r="BL158">
        <v>49.471608942149608</v>
      </c>
      <c r="BM158">
        <v>46.480573220395321</v>
      </c>
      <c r="BN158">
        <v>48.671598966797823</v>
      </c>
    </row>
    <row r="159" spans="1:69" x14ac:dyDescent="0.2">
      <c r="A159" t="s">
        <v>463</v>
      </c>
      <c r="B159" t="s">
        <v>464</v>
      </c>
      <c r="C159" t="s">
        <v>827</v>
      </c>
      <c r="D159" t="s">
        <v>828</v>
      </c>
      <c r="E159">
        <v>55.48</v>
      </c>
      <c r="O159">
        <v>48.64</v>
      </c>
      <c r="T159">
        <v>27.6</v>
      </c>
      <c r="W159">
        <v>50.97</v>
      </c>
      <c r="X159">
        <v>51.3</v>
      </c>
      <c r="Y159">
        <v>55.79</v>
      </c>
      <c r="AG159">
        <v>38.4</v>
      </c>
      <c r="AI159">
        <v>47.58</v>
      </c>
      <c r="AJ159">
        <v>57.856999999999999</v>
      </c>
      <c r="AK159">
        <v>58.597999999999999</v>
      </c>
      <c r="AL159">
        <v>59.412999999999997</v>
      </c>
      <c r="AM159">
        <v>59.369</v>
      </c>
      <c r="AN159">
        <v>59.347999999999999</v>
      </c>
      <c r="AO159">
        <v>59.206000000000003</v>
      </c>
      <c r="AP159">
        <v>60.41</v>
      </c>
      <c r="AQ159">
        <v>60.375</v>
      </c>
      <c r="AR159">
        <v>59.51</v>
      </c>
      <c r="AS159">
        <v>59.22</v>
      </c>
      <c r="AT159">
        <v>58.329000000000001</v>
      </c>
      <c r="AU159">
        <v>57.944000000000003</v>
      </c>
      <c r="AV159">
        <v>58.277999999999999</v>
      </c>
      <c r="AW159">
        <v>58.85</v>
      </c>
      <c r="AX159">
        <v>59.329000000000001</v>
      </c>
      <c r="AY159">
        <v>60.131999999999998</v>
      </c>
      <c r="AZ159">
        <v>60.103000000000002</v>
      </c>
      <c r="BA159">
        <v>59.936</v>
      </c>
      <c r="BB159">
        <v>59.890999999999998</v>
      </c>
      <c r="BC159">
        <v>59.661000000000001</v>
      </c>
      <c r="BD159">
        <v>59.781999999999996</v>
      </c>
      <c r="BE159">
        <v>60.433999999999997</v>
      </c>
      <c r="BF159">
        <v>60.314</v>
      </c>
      <c r="BG159">
        <v>59.81</v>
      </c>
      <c r="BH159">
        <v>59.848999999999997</v>
      </c>
      <c r="BI159">
        <v>59.743000000000002</v>
      </c>
      <c r="BJ159">
        <v>59.418999999999997</v>
      </c>
      <c r="BK159">
        <v>59.628999999999998</v>
      </c>
      <c r="BL159">
        <v>60.171999999999997</v>
      </c>
      <c r="BM159">
        <v>56.106999999999999</v>
      </c>
      <c r="BN159">
        <v>59.759</v>
      </c>
      <c r="BO159">
        <v>60.774000000000001</v>
      </c>
      <c r="BP159">
        <v>61.322000000000003</v>
      </c>
      <c r="BQ159">
        <v>61.098999999999997</v>
      </c>
    </row>
    <row r="160" spans="1:69" x14ac:dyDescent="0.2">
      <c r="A160" t="s">
        <v>465</v>
      </c>
      <c r="B160" t="s">
        <v>466</v>
      </c>
      <c r="C160" t="s">
        <v>827</v>
      </c>
      <c r="D160" t="s">
        <v>828</v>
      </c>
      <c r="Y160">
        <v>47.79</v>
      </c>
      <c r="AR160">
        <v>51.15</v>
      </c>
      <c r="AY160">
        <v>44.82</v>
      </c>
      <c r="BD160">
        <v>41.28</v>
      </c>
      <c r="BL160">
        <v>45.061</v>
      </c>
      <c r="BN160">
        <v>49.508000000000003</v>
      </c>
    </row>
    <row r="161" spans="1:69" x14ac:dyDescent="0.2">
      <c r="A161" t="s">
        <v>467</v>
      </c>
      <c r="B161" t="s">
        <v>468</v>
      </c>
      <c r="C161" t="s">
        <v>827</v>
      </c>
      <c r="D161" t="s">
        <v>828</v>
      </c>
      <c r="AS161">
        <v>64.688689433675037</v>
      </c>
      <c r="AT161">
        <v>66.483094686379189</v>
      </c>
      <c r="AX161">
        <v>64.853835735304244</v>
      </c>
      <c r="BC161">
        <v>62.445976674430753</v>
      </c>
      <c r="BD161">
        <v>64.506900822827802</v>
      </c>
      <c r="BE161">
        <v>61.78707841885344</v>
      </c>
      <c r="BF161">
        <v>64.841032470400521</v>
      </c>
      <c r="BI161">
        <v>64.760204709003361</v>
      </c>
    </row>
    <row r="162" spans="1:69" x14ac:dyDescent="0.2">
      <c r="A162" t="s">
        <v>469</v>
      </c>
      <c r="B162" t="s">
        <v>470</v>
      </c>
      <c r="C162" t="s">
        <v>827</v>
      </c>
      <c r="D162" t="s">
        <v>828</v>
      </c>
      <c r="AJ162">
        <v>57.17</v>
      </c>
      <c r="AM162">
        <v>54.11</v>
      </c>
      <c r="AO162">
        <v>54.95</v>
      </c>
      <c r="AP162">
        <v>53.7</v>
      </c>
      <c r="AQ162">
        <v>54.8</v>
      </c>
      <c r="AR162">
        <v>53.13</v>
      </c>
      <c r="AS162">
        <v>52.9</v>
      </c>
      <c r="AT162">
        <v>55.5</v>
      </c>
      <c r="AU162">
        <v>52.64</v>
      </c>
      <c r="AV162">
        <v>54.51</v>
      </c>
      <c r="AX162">
        <v>53.598999999999997</v>
      </c>
      <c r="AY162">
        <v>53.356999999999999</v>
      </c>
      <c r="AZ162">
        <v>54.503999999999998</v>
      </c>
      <c r="BA162">
        <v>55.018999999999998</v>
      </c>
      <c r="BB162">
        <v>55.158000000000001</v>
      </c>
      <c r="BC162">
        <v>53.789000000000001</v>
      </c>
      <c r="BD162">
        <v>55.244</v>
      </c>
      <c r="BE162">
        <v>55.192999999999998</v>
      </c>
      <c r="BF162">
        <v>55.869</v>
      </c>
      <c r="BG162">
        <v>56.069000000000003</v>
      </c>
      <c r="BH162">
        <v>55.445999999999998</v>
      </c>
      <c r="BI162">
        <v>55.106000000000002</v>
      </c>
      <c r="BJ162">
        <v>55.091999999999999</v>
      </c>
      <c r="BK162">
        <v>54.789000000000001</v>
      </c>
      <c r="BL162">
        <v>55.216000000000001</v>
      </c>
      <c r="BM162">
        <v>54.381</v>
      </c>
      <c r="BN162">
        <v>54.036999999999999</v>
      </c>
      <c r="BO162">
        <v>52.814999999999998</v>
      </c>
      <c r="BP162">
        <v>51.841000000000001</v>
      </c>
      <c r="BQ162">
        <v>52.031999999999996</v>
      </c>
    </row>
    <row r="163" spans="1:69" x14ac:dyDescent="0.2">
      <c r="A163" t="s">
        <v>471</v>
      </c>
      <c r="B163" t="s">
        <v>472</v>
      </c>
      <c r="C163" t="s">
        <v>827</v>
      </c>
      <c r="D163" t="s">
        <v>828</v>
      </c>
      <c r="U163">
        <v>52.3</v>
      </c>
      <c r="AF163">
        <v>65.430000000000007</v>
      </c>
      <c r="AW163">
        <v>49.43</v>
      </c>
      <c r="AY163">
        <v>75.2</v>
      </c>
      <c r="AZ163">
        <v>82.2</v>
      </c>
      <c r="BB163">
        <v>57.918999999999997</v>
      </c>
      <c r="BC163">
        <v>65.290000000000006</v>
      </c>
      <c r="BF163">
        <v>77.224000000000004</v>
      </c>
      <c r="BG163">
        <v>70.617000000000004</v>
      </c>
      <c r="BH163">
        <v>70.561000000000007</v>
      </c>
      <c r="BI163">
        <v>62.003</v>
      </c>
      <c r="BJ163">
        <v>69.159000000000006</v>
      </c>
      <c r="BK163">
        <v>63.747999999999998</v>
      </c>
      <c r="BL163">
        <v>56.762</v>
      </c>
      <c r="BM163">
        <v>65.915999999999997</v>
      </c>
      <c r="BO163">
        <v>64.343999999999994</v>
      </c>
      <c r="BP163">
        <v>63.667000000000002</v>
      </c>
    </row>
    <row r="164" spans="1:69" x14ac:dyDescent="0.2">
      <c r="A164" t="s">
        <v>473</v>
      </c>
      <c r="B164" t="s">
        <v>474</v>
      </c>
      <c r="C164" t="s">
        <v>827</v>
      </c>
      <c r="D164" t="s">
        <v>828</v>
      </c>
      <c r="L164">
        <v>32.54</v>
      </c>
      <c r="X164">
        <v>37.619999999999997</v>
      </c>
      <c r="Y164">
        <v>38.92</v>
      </c>
      <c r="Z164">
        <v>38.1</v>
      </c>
      <c r="AB164">
        <v>36.729999999999997</v>
      </c>
      <c r="AD164">
        <v>40.15</v>
      </c>
      <c r="AE164">
        <v>36.619999999999997</v>
      </c>
      <c r="AF164">
        <v>36.9</v>
      </c>
      <c r="AG164">
        <v>37.28</v>
      </c>
      <c r="AH164">
        <v>37.159999999999997</v>
      </c>
      <c r="AI164">
        <v>37.17</v>
      </c>
      <c r="AL164">
        <v>36.090000000000003</v>
      </c>
      <c r="AM164">
        <v>46.99</v>
      </c>
      <c r="AN164">
        <v>48.84</v>
      </c>
      <c r="AO164">
        <v>47.98</v>
      </c>
      <c r="AP164">
        <v>47.85</v>
      </c>
      <c r="AQ164">
        <v>47.73</v>
      </c>
      <c r="AR164">
        <v>38.42</v>
      </c>
      <c r="AS164">
        <v>49.683</v>
      </c>
      <c r="AT164">
        <v>50.328000000000003</v>
      </c>
      <c r="AU164">
        <v>50.368000000000002</v>
      </c>
      <c r="AV164">
        <v>50.322000000000003</v>
      </c>
      <c r="AW164">
        <v>49.033999999999999</v>
      </c>
      <c r="AX164">
        <v>49.073</v>
      </c>
      <c r="AY164">
        <v>49.109000000000002</v>
      </c>
      <c r="AZ164">
        <v>49.853000000000002</v>
      </c>
      <c r="BA164">
        <v>50.045000000000002</v>
      </c>
      <c r="BB164">
        <v>53.656999999999996</v>
      </c>
      <c r="BC164">
        <v>54.280999999999999</v>
      </c>
      <c r="BD164">
        <v>55.154000000000003</v>
      </c>
      <c r="BE164">
        <v>56.576999999999998</v>
      </c>
      <c r="BF164">
        <v>58.348999999999997</v>
      </c>
      <c r="BG164">
        <v>59.643999999999998</v>
      </c>
      <c r="BH164">
        <v>60.216999999999999</v>
      </c>
      <c r="BI164">
        <v>61.314999999999998</v>
      </c>
      <c r="BJ164">
        <v>62.494999999999997</v>
      </c>
      <c r="BK164">
        <v>64.378</v>
      </c>
      <c r="BL164">
        <v>65.558000000000007</v>
      </c>
      <c r="BM164">
        <v>66.795000000000002</v>
      </c>
      <c r="BN164">
        <v>68.141999999999996</v>
      </c>
      <c r="BO164">
        <v>70.52</v>
      </c>
      <c r="BP164">
        <v>71.760999999999996</v>
      </c>
      <c r="BQ164">
        <v>67.096000000000004</v>
      </c>
    </row>
    <row r="165" spans="1:69" x14ac:dyDescent="0.2">
      <c r="A165" t="s">
        <v>475</v>
      </c>
      <c r="B165" t="s">
        <v>476</v>
      </c>
      <c r="C165" t="s">
        <v>827</v>
      </c>
      <c r="D165" t="s">
        <v>828</v>
      </c>
      <c r="AB165">
        <v>55.98</v>
      </c>
      <c r="AD165">
        <v>41</v>
      </c>
      <c r="AE165">
        <v>40.86</v>
      </c>
      <c r="AG165">
        <v>41.06</v>
      </c>
      <c r="AI165">
        <v>41.6</v>
      </c>
      <c r="BG165">
        <v>63.445</v>
      </c>
      <c r="BH165">
        <v>64.710999999999999</v>
      </c>
      <c r="BJ165">
        <v>62.023000000000003</v>
      </c>
      <c r="BK165">
        <v>62.360999999999997</v>
      </c>
      <c r="BL165">
        <v>60.502000000000002</v>
      </c>
      <c r="BM165">
        <v>60.151000000000003</v>
      </c>
    </row>
    <row r="166" spans="1:69" x14ac:dyDescent="0.2">
      <c r="A166" t="s">
        <v>1013</v>
      </c>
      <c r="B166" t="s">
        <v>477</v>
      </c>
      <c r="C166" t="s">
        <v>827</v>
      </c>
      <c r="D166" t="s">
        <v>828</v>
      </c>
      <c r="AJ166">
        <v>47.040234765776852</v>
      </c>
      <c r="AS166">
        <v>42.794651386154079</v>
      </c>
      <c r="AX166">
        <v>47.090111841306133</v>
      </c>
      <c r="AY166">
        <v>46.401831979937796</v>
      </c>
      <c r="AZ166">
        <v>47.249059534995439</v>
      </c>
      <c r="BA166">
        <v>47.2330342679981</v>
      </c>
      <c r="BB166">
        <v>45.894042208777989</v>
      </c>
      <c r="BC166">
        <v>46.958152557048329</v>
      </c>
      <c r="BD166">
        <v>46.750485913562812</v>
      </c>
      <c r="BE166">
        <v>45.976985405741722</v>
      </c>
      <c r="BF166">
        <v>47.409331073601855</v>
      </c>
      <c r="BG166">
        <v>46.282250783642908</v>
      </c>
      <c r="BH166">
        <v>47.506112782446685</v>
      </c>
      <c r="BI166">
        <v>46.150016324487346</v>
      </c>
      <c r="BL166">
        <v>47.190640258176728</v>
      </c>
      <c r="BM166">
        <v>43.7369036656942</v>
      </c>
      <c r="BN166">
        <v>46.657808730058477</v>
      </c>
    </row>
    <row r="167" spans="1:69" x14ac:dyDescent="0.2">
      <c r="A167" t="s">
        <v>478</v>
      </c>
      <c r="B167" t="s">
        <v>479</v>
      </c>
      <c r="C167" t="s">
        <v>827</v>
      </c>
      <c r="D167" t="s">
        <v>828</v>
      </c>
      <c r="AZ167">
        <v>51.7</v>
      </c>
      <c r="BA167">
        <v>51.9</v>
      </c>
      <c r="BB167">
        <v>51.1</v>
      </c>
      <c r="BC167">
        <v>49.829000000000001</v>
      </c>
      <c r="BD167">
        <v>48.741</v>
      </c>
      <c r="BE167">
        <v>50.04</v>
      </c>
      <c r="BF167">
        <v>50.104999999999997</v>
      </c>
      <c r="BG167">
        <v>52.718000000000004</v>
      </c>
      <c r="BH167">
        <v>53.726999999999997</v>
      </c>
      <c r="BI167">
        <v>54.52</v>
      </c>
      <c r="BJ167">
        <v>54.667999999999999</v>
      </c>
      <c r="BK167">
        <v>56.011000000000003</v>
      </c>
      <c r="BL167">
        <v>57.417000000000002</v>
      </c>
      <c r="BM167">
        <v>53.347999999999999</v>
      </c>
      <c r="BN167">
        <v>50.956000000000003</v>
      </c>
      <c r="BO167">
        <v>59.037999999999997</v>
      </c>
      <c r="BP167">
        <v>64.015000000000001</v>
      </c>
    </row>
    <row r="168" spans="1:69" x14ac:dyDescent="0.2">
      <c r="A168" t="s">
        <v>480</v>
      </c>
      <c r="B168" t="s">
        <v>481</v>
      </c>
      <c r="C168" t="s">
        <v>827</v>
      </c>
      <c r="D168" t="s">
        <v>828</v>
      </c>
      <c r="AQ168">
        <v>59.22</v>
      </c>
      <c r="AS168">
        <v>100</v>
      </c>
      <c r="AU168">
        <v>37.07</v>
      </c>
      <c r="AV168">
        <v>60.107999999999997</v>
      </c>
      <c r="AW168">
        <v>58.54</v>
      </c>
      <c r="AX168">
        <v>57.86</v>
      </c>
      <c r="AY168">
        <v>59.960999999999999</v>
      </c>
      <c r="AZ168">
        <v>60</v>
      </c>
      <c r="BA168">
        <v>58.395000000000003</v>
      </c>
      <c r="BB168">
        <v>58.47</v>
      </c>
      <c r="BC168">
        <v>59.363</v>
      </c>
      <c r="BD168">
        <v>60.59</v>
      </c>
      <c r="BE168">
        <v>60.667999999999999</v>
      </c>
      <c r="BF168">
        <v>59.488</v>
      </c>
      <c r="BG168">
        <v>60.091000000000001</v>
      </c>
      <c r="BH168">
        <v>59.816000000000003</v>
      </c>
      <c r="BI168">
        <v>58.725999999999999</v>
      </c>
      <c r="BJ168">
        <v>59.558</v>
      </c>
      <c r="BK168">
        <v>59.472999999999999</v>
      </c>
      <c r="BL168">
        <v>65.358000000000004</v>
      </c>
      <c r="BM168">
        <v>63.171999999999997</v>
      </c>
      <c r="BN168">
        <v>60.996000000000002</v>
      </c>
      <c r="BO168">
        <v>62.268000000000001</v>
      </c>
      <c r="BP168">
        <v>60.451000000000001</v>
      </c>
      <c r="BQ168">
        <v>61.834000000000003</v>
      </c>
    </row>
    <row r="169" spans="1:69" x14ac:dyDescent="0.2">
      <c r="A169" t="s">
        <v>482</v>
      </c>
      <c r="B169" t="s">
        <v>483</v>
      </c>
      <c r="C169" t="s">
        <v>827</v>
      </c>
      <c r="D169" t="s">
        <v>828</v>
      </c>
      <c r="AD169">
        <v>57.26</v>
      </c>
      <c r="AI169">
        <v>81.760000000000005</v>
      </c>
      <c r="AN169">
        <v>81.23</v>
      </c>
      <c r="AV169">
        <v>81.819999999999993</v>
      </c>
      <c r="BC169">
        <v>72.260000000000005</v>
      </c>
    </row>
    <row r="170" spans="1:69" x14ac:dyDescent="0.2">
      <c r="A170" t="s">
        <v>484</v>
      </c>
      <c r="B170" t="s">
        <v>485</v>
      </c>
      <c r="C170" t="s">
        <v>827</v>
      </c>
      <c r="D170" t="s">
        <v>828</v>
      </c>
      <c r="O170">
        <v>63.07</v>
      </c>
      <c r="Y170">
        <v>87.32</v>
      </c>
      <c r="AP170">
        <v>83.94</v>
      </c>
      <c r="AV170">
        <v>86.03</v>
      </c>
      <c r="BH170">
        <v>79.052999999999997</v>
      </c>
      <c r="BO170">
        <v>78.816999999999993</v>
      </c>
    </row>
    <row r="171" spans="1:69" x14ac:dyDescent="0.2">
      <c r="A171" t="s">
        <v>486</v>
      </c>
      <c r="B171" t="s">
        <v>487</v>
      </c>
      <c r="C171" t="s">
        <v>827</v>
      </c>
      <c r="D171" t="s">
        <v>828</v>
      </c>
      <c r="T171">
        <v>48.53</v>
      </c>
      <c r="AG171">
        <v>46.48</v>
      </c>
      <c r="AS171">
        <v>46</v>
      </c>
      <c r="BE171">
        <v>43.551000000000002</v>
      </c>
      <c r="BJ171">
        <v>41.101999999999997</v>
      </c>
      <c r="BL171">
        <v>45.466999999999999</v>
      </c>
    </row>
    <row r="172" spans="1:69" x14ac:dyDescent="0.2">
      <c r="A172" t="s">
        <v>488</v>
      </c>
      <c r="B172" t="s">
        <v>489</v>
      </c>
      <c r="C172" t="s">
        <v>827</v>
      </c>
      <c r="D172" t="s">
        <v>828</v>
      </c>
      <c r="G172">
        <v>49.38</v>
      </c>
      <c r="Q172">
        <v>51.73</v>
      </c>
      <c r="AB172">
        <v>53.79</v>
      </c>
      <c r="AC172">
        <v>55.04</v>
      </c>
      <c r="AF172">
        <v>61.79</v>
      </c>
      <c r="AH172">
        <v>62.82</v>
      </c>
      <c r="AI172">
        <v>57.49</v>
      </c>
      <c r="AJ172">
        <v>61.29</v>
      </c>
      <c r="AK172">
        <v>61.77</v>
      </c>
      <c r="AL172">
        <v>62.09</v>
      </c>
      <c r="AM172">
        <v>62.46</v>
      </c>
      <c r="AN172">
        <v>59.31</v>
      </c>
      <c r="AS172">
        <v>58.1</v>
      </c>
      <c r="AT172">
        <v>58.024999999999999</v>
      </c>
      <c r="AU172">
        <v>58.715000000000003</v>
      </c>
      <c r="AV172">
        <v>61.103999999999999</v>
      </c>
      <c r="AW172">
        <v>59.343000000000004</v>
      </c>
      <c r="AX172">
        <v>59.808999999999997</v>
      </c>
      <c r="AY172">
        <v>59.268000000000001</v>
      </c>
      <c r="AZ172">
        <v>58.335000000000001</v>
      </c>
      <c r="BA172">
        <v>58.33</v>
      </c>
      <c r="BB172">
        <v>58.475000000000001</v>
      </c>
      <c r="BC172">
        <v>59.228000000000002</v>
      </c>
      <c r="BD172">
        <v>58.323999999999998</v>
      </c>
      <c r="BE172">
        <v>58.497</v>
      </c>
      <c r="BF172">
        <v>59.515999999999998</v>
      </c>
      <c r="BG172">
        <v>59.713000000000001</v>
      </c>
      <c r="BH172">
        <v>60.051000000000002</v>
      </c>
      <c r="BI172">
        <v>59.252000000000002</v>
      </c>
      <c r="BJ172">
        <v>59.408999999999999</v>
      </c>
      <c r="BK172">
        <v>58.665999999999997</v>
      </c>
      <c r="BL172">
        <v>59.067999999999998</v>
      </c>
      <c r="BM172">
        <v>71.521000000000001</v>
      </c>
      <c r="BN172">
        <v>51.968000000000004</v>
      </c>
      <c r="BO172">
        <v>54.863999999999997</v>
      </c>
      <c r="BP172">
        <v>57.929000000000002</v>
      </c>
      <c r="BQ172">
        <v>57.337000000000003</v>
      </c>
    </row>
    <row r="173" spans="1:69" x14ac:dyDescent="0.2">
      <c r="A173" t="s">
        <v>490</v>
      </c>
      <c r="B173" t="s">
        <v>491</v>
      </c>
      <c r="C173" t="s">
        <v>827</v>
      </c>
      <c r="D173" t="s">
        <v>828</v>
      </c>
      <c r="T173">
        <v>71.28</v>
      </c>
      <c r="AB173">
        <v>88.74</v>
      </c>
      <c r="AF173">
        <v>77.83</v>
      </c>
      <c r="AQ173">
        <v>77.349999999999994</v>
      </c>
      <c r="AW173">
        <v>88.6</v>
      </c>
      <c r="AX173">
        <v>80.81</v>
      </c>
      <c r="BD173">
        <v>73.38</v>
      </c>
      <c r="BF173">
        <v>77.614999999999995</v>
      </c>
      <c r="BJ173">
        <v>63.466999999999999</v>
      </c>
      <c r="BM173">
        <v>68.263999999999996</v>
      </c>
      <c r="BQ173">
        <v>49.578000000000003</v>
      </c>
    </row>
    <row r="174" spans="1:69" x14ac:dyDescent="0.2">
      <c r="A174" t="s">
        <v>492</v>
      </c>
      <c r="B174" t="s">
        <v>493</v>
      </c>
      <c r="C174" t="s">
        <v>827</v>
      </c>
      <c r="D174" t="s">
        <v>828</v>
      </c>
      <c r="O174">
        <v>57.033000000000001</v>
      </c>
      <c r="Y174">
        <v>57.35</v>
      </c>
      <c r="AA174">
        <v>64.84</v>
      </c>
      <c r="AB174">
        <v>65.64</v>
      </c>
      <c r="AC174">
        <v>65.27</v>
      </c>
      <c r="AD174">
        <v>65.72</v>
      </c>
      <c r="AE174">
        <v>66.12</v>
      </c>
      <c r="AF174">
        <v>66.55</v>
      </c>
      <c r="AG174">
        <v>66.569999999999993</v>
      </c>
      <c r="AH174">
        <v>66.19</v>
      </c>
      <c r="AI174">
        <v>66.540000000000006</v>
      </c>
      <c r="AJ174">
        <v>55.645000000000003</v>
      </c>
      <c r="AK174">
        <v>65.92</v>
      </c>
      <c r="AL174">
        <v>66.52</v>
      </c>
      <c r="AN174">
        <v>64.75</v>
      </c>
      <c r="AO174">
        <v>66.3</v>
      </c>
      <c r="AP174">
        <v>65.61</v>
      </c>
      <c r="AQ174">
        <v>64.36</v>
      </c>
      <c r="AR174">
        <v>64.290000000000006</v>
      </c>
      <c r="AS174">
        <v>65.09</v>
      </c>
      <c r="AT174">
        <v>64.930000000000007</v>
      </c>
      <c r="AU174">
        <v>64.36</v>
      </c>
      <c r="AV174">
        <v>65.23</v>
      </c>
      <c r="AW174">
        <v>64.36</v>
      </c>
      <c r="AX174">
        <v>63.26</v>
      </c>
      <c r="AZ174">
        <v>63.15</v>
      </c>
      <c r="BA174">
        <v>62.97</v>
      </c>
      <c r="BB174">
        <v>63.59</v>
      </c>
      <c r="BC174">
        <v>60.43</v>
      </c>
      <c r="BD174">
        <v>64.459999999999994</v>
      </c>
      <c r="BE174">
        <v>64.209999999999994</v>
      </c>
      <c r="BF174">
        <v>66.400000000000006</v>
      </c>
      <c r="BG174">
        <v>67.650000000000006</v>
      </c>
      <c r="BH174">
        <v>67.88</v>
      </c>
      <c r="BI174">
        <v>67.73</v>
      </c>
      <c r="BJ174">
        <v>67.95</v>
      </c>
      <c r="BK174">
        <v>68.290000000000006</v>
      </c>
      <c r="BL174">
        <v>68.69</v>
      </c>
      <c r="BM174">
        <v>68.44</v>
      </c>
      <c r="BN174">
        <v>68.63</v>
      </c>
      <c r="BO174">
        <v>69.260000000000005</v>
      </c>
    </row>
    <row r="175" spans="1:69" x14ac:dyDescent="0.2">
      <c r="A175" t="s">
        <v>494</v>
      </c>
      <c r="B175" t="s">
        <v>495</v>
      </c>
      <c r="C175" t="s">
        <v>827</v>
      </c>
      <c r="D175" t="s">
        <v>828</v>
      </c>
      <c r="E175">
        <v>59.4</v>
      </c>
      <c r="F175">
        <v>58.840009660328725</v>
      </c>
      <c r="G175">
        <v>58.8</v>
      </c>
      <c r="H175">
        <v>58.7</v>
      </c>
      <c r="I175">
        <v>58.7</v>
      </c>
      <c r="J175">
        <v>58.9</v>
      </c>
      <c r="K175">
        <v>59.2</v>
      </c>
      <c r="L175">
        <v>59.6</v>
      </c>
      <c r="M175">
        <v>59.6</v>
      </c>
      <c r="N175">
        <v>60.1</v>
      </c>
      <c r="O175">
        <v>60.403460692132924</v>
      </c>
      <c r="P175">
        <v>59.994959170778976</v>
      </c>
      <c r="Q175">
        <v>60.4</v>
      </c>
      <c r="R175">
        <v>60.8</v>
      </c>
      <c r="S175">
        <v>61.3</v>
      </c>
      <c r="T175">
        <v>61.2</v>
      </c>
      <c r="U175">
        <v>61.594264072738333</v>
      </c>
      <c r="V175">
        <v>62.257491746321335</v>
      </c>
      <c r="W175">
        <v>63.155800634084514</v>
      </c>
      <c r="X175">
        <v>63.697203829952237</v>
      </c>
      <c r="Y175">
        <v>63.848351334385882</v>
      </c>
      <c r="Z175">
        <v>64.01044744451292</v>
      </c>
      <c r="AA175">
        <v>64.038714539910359</v>
      </c>
      <c r="AB175">
        <v>64.07110665940219</v>
      </c>
      <c r="AC175">
        <v>64.463471241619956</v>
      </c>
      <c r="AD175">
        <v>64.883084739531483</v>
      </c>
      <c r="AE175">
        <v>65.37927668980771</v>
      </c>
      <c r="AF175">
        <v>65.686292286960111</v>
      </c>
      <c r="AG175">
        <v>65.994287914986813</v>
      </c>
      <c r="AH175">
        <v>66.576541826506954</v>
      </c>
      <c r="AI175">
        <v>66.56504086557652</v>
      </c>
      <c r="AJ175">
        <v>66.239867830458238</v>
      </c>
      <c r="AK175">
        <v>66.329493923693761</v>
      </c>
      <c r="AL175">
        <v>66.203061052157949</v>
      </c>
      <c r="AM175">
        <v>66.50655817386945</v>
      </c>
      <c r="AN175">
        <v>66.527259892138247</v>
      </c>
      <c r="AO175">
        <v>66.646999754844728</v>
      </c>
      <c r="AP175">
        <v>66.96944395968498</v>
      </c>
      <c r="AQ175">
        <v>66.889228646136857</v>
      </c>
      <c r="AR175">
        <v>66.927207579352171</v>
      </c>
      <c r="AS175">
        <v>66.943746070616584</v>
      </c>
      <c r="AT175">
        <v>66.731799466911383</v>
      </c>
      <c r="AU175">
        <v>66.610235839277991</v>
      </c>
      <c r="AV175">
        <v>66.377029962055374</v>
      </c>
      <c r="AW175">
        <v>66.145014035152897</v>
      </c>
      <c r="AX175">
        <v>66.157924825847545</v>
      </c>
      <c r="AY175">
        <v>66.281797626477356</v>
      </c>
      <c r="AZ175">
        <v>66.184304337458357</v>
      </c>
      <c r="BA175">
        <v>66.15717103505591</v>
      </c>
      <c r="BB175">
        <v>65.567841380552693</v>
      </c>
      <c r="BC175">
        <v>64.95012982204247</v>
      </c>
      <c r="BD175">
        <v>64.396284899355393</v>
      </c>
      <c r="BE175">
        <v>64.024645554750848</v>
      </c>
      <c r="BF175">
        <v>63.617521048412605</v>
      </c>
      <c r="BG175">
        <v>63.238816469881947</v>
      </c>
      <c r="BH175">
        <v>63.014799294268343</v>
      </c>
      <c r="BI175">
        <v>63.110167741595809</v>
      </c>
      <c r="BJ175">
        <v>63.182358070939472</v>
      </c>
      <c r="BK175">
        <v>63.176330868568421</v>
      </c>
      <c r="BL175">
        <v>63.410710364591473</v>
      </c>
      <c r="BM175">
        <v>62.018035467651558</v>
      </c>
      <c r="BN175">
        <v>62.054360390812263</v>
      </c>
      <c r="BO175">
        <v>62.57866226232602</v>
      </c>
      <c r="BP175">
        <v>62.932050419446952</v>
      </c>
      <c r="BQ175">
        <v>62.884156556281141</v>
      </c>
    </row>
    <row r="176" spans="1:69" x14ac:dyDescent="0.2">
      <c r="A176" t="s">
        <v>496</v>
      </c>
      <c r="B176" t="s">
        <v>497</v>
      </c>
      <c r="C176" t="s">
        <v>827</v>
      </c>
      <c r="D176" t="s">
        <v>828</v>
      </c>
      <c r="E176">
        <v>57.81</v>
      </c>
      <c r="AJ176">
        <v>58.41</v>
      </c>
      <c r="AM176">
        <v>54.57</v>
      </c>
      <c r="AP176">
        <v>53.57</v>
      </c>
      <c r="AS176">
        <v>54.13</v>
      </c>
      <c r="AT176">
        <v>54.43</v>
      </c>
      <c r="AW176">
        <v>48.04</v>
      </c>
      <c r="BA176">
        <v>55.4</v>
      </c>
      <c r="BC176">
        <v>60.152999999999999</v>
      </c>
      <c r="BE176">
        <v>57.533000000000001</v>
      </c>
      <c r="BF176">
        <v>61.701000000000001</v>
      </c>
      <c r="BG176">
        <v>60.825000000000003</v>
      </c>
      <c r="BI176">
        <v>60.453000000000003</v>
      </c>
      <c r="BK176">
        <v>58.878999999999998</v>
      </c>
    </row>
    <row r="177" spans="1:70" x14ac:dyDescent="0.2">
      <c r="A177" t="s">
        <v>498</v>
      </c>
      <c r="B177" t="s">
        <v>499</v>
      </c>
      <c r="C177" t="s">
        <v>827</v>
      </c>
      <c r="D177" t="s">
        <v>828</v>
      </c>
      <c r="H177">
        <v>57.75</v>
      </c>
      <c r="N177">
        <v>38.89</v>
      </c>
      <c r="AO177">
        <v>51.9</v>
      </c>
      <c r="BB177">
        <v>67.34</v>
      </c>
      <c r="BG177">
        <v>64</v>
      </c>
      <c r="BJ177">
        <v>60.185000000000002</v>
      </c>
      <c r="BK177">
        <v>57.869</v>
      </c>
      <c r="BL177">
        <v>57.857999999999997</v>
      </c>
      <c r="BM177">
        <v>57.786000000000001</v>
      </c>
      <c r="BO177">
        <v>57.744</v>
      </c>
      <c r="BP177">
        <v>59.287999999999997</v>
      </c>
    </row>
    <row r="178" spans="1:70" x14ac:dyDescent="0.2">
      <c r="A178" t="s">
        <v>500</v>
      </c>
      <c r="B178" t="s">
        <v>501</v>
      </c>
      <c r="C178" t="s">
        <v>827</v>
      </c>
      <c r="D178" t="s">
        <v>828</v>
      </c>
      <c r="E178">
        <v>29.41</v>
      </c>
      <c r="V178">
        <v>48.38</v>
      </c>
      <c r="AG178">
        <v>53.77</v>
      </c>
      <c r="AN178">
        <v>39.799999999999997</v>
      </c>
      <c r="AT178">
        <v>62.67</v>
      </c>
      <c r="AX178">
        <v>63.83</v>
      </c>
      <c r="BD178">
        <v>79.516000000000005</v>
      </c>
      <c r="BE178">
        <v>42.707999999999998</v>
      </c>
      <c r="BG178">
        <v>73.564999999999998</v>
      </c>
      <c r="BJ178">
        <v>26.486999999999998</v>
      </c>
      <c r="BL178">
        <v>72.438000000000002</v>
      </c>
      <c r="BO178">
        <v>79.611999999999995</v>
      </c>
    </row>
    <row r="179" spans="1:70" x14ac:dyDescent="0.2">
      <c r="A179" t="s">
        <v>502</v>
      </c>
      <c r="B179" t="s">
        <v>503</v>
      </c>
      <c r="C179" t="s">
        <v>827</v>
      </c>
      <c r="D179" t="s">
        <v>828</v>
      </c>
      <c r="H179">
        <v>57.67</v>
      </c>
      <c r="AB179">
        <v>57.91</v>
      </c>
      <c r="AE179">
        <v>57.22</v>
      </c>
      <c r="AJ179">
        <v>55.4</v>
      </c>
      <c r="AW179">
        <v>55.9</v>
      </c>
      <c r="BD179">
        <v>60.412999999999997</v>
      </c>
      <c r="BF179">
        <v>59.808</v>
      </c>
      <c r="BH179">
        <v>72.245000000000005</v>
      </c>
      <c r="BI179">
        <v>74.581999999999994</v>
      </c>
      <c r="BJ179">
        <v>76.337000000000003</v>
      </c>
      <c r="BL179">
        <v>58.872</v>
      </c>
      <c r="BO179">
        <v>81.268000000000001</v>
      </c>
      <c r="BP179">
        <v>82.558999999999997</v>
      </c>
      <c r="BQ179">
        <v>81.536000000000001</v>
      </c>
    </row>
    <row r="180" spans="1:70" x14ac:dyDescent="0.2">
      <c r="A180" t="s">
        <v>504</v>
      </c>
      <c r="B180" t="s">
        <v>505</v>
      </c>
      <c r="C180" t="s">
        <v>827</v>
      </c>
      <c r="D180" t="s">
        <v>828</v>
      </c>
      <c r="H180">
        <v>55.15</v>
      </c>
      <c r="P180">
        <v>48.69</v>
      </c>
      <c r="V180">
        <v>54.17</v>
      </c>
      <c r="Y180">
        <v>31.96</v>
      </c>
      <c r="AH180">
        <v>59.99</v>
      </c>
      <c r="AI180">
        <v>61.52</v>
      </c>
      <c r="AJ180">
        <v>62.01</v>
      </c>
      <c r="AN180">
        <v>57.91</v>
      </c>
      <c r="AO180">
        <v>58.45</v>
      </c>
      <c r="AQ180">
        <v>59.48</v>
      </c>
      <c r="AR180">
        <v>59.99</v>
      </c>
      <c r="AS180">
        <v>61.5</v>
      </c>
      <c r="AT180">
        <v>60.777000000000001</v>
      </c>
      <c r="AV180">
        <v>61.7</v>
      </c>
      <c r="AW180">
        <v>61</v>
      </c>
      <c r="AX180">
        <v>61.1</v>
      </c>
      <c r="AY180">
        <v>60.02</v>
      </c>
      <c r="AZ180">
        <v>59</v>
      </c>
      <c r="BA180">
        <v>60.4</v>
      </c>
      <c r="BB180">
        <v>51.8</v>
      </c>
      <c r="BC180">
        <v>73.87</v>
      </c>
      <c r="BE180">
        <v>76.954999999999998</v>
      </c>
      <c r="BF180">
        <v>75.709999999999994</v>
      </c>
      <c r="BG180">
        <v>64.971000000000004</v>
      </c>
    </row>
    <row r="181" spans="1:70" x14ac:dyDescent="0.2">
      <c r="A181" t="s">
        <v>506</v>
      </c>
      <c r="B181" t="s">
        <v>507</v>
      </c>
      <c r="C181" t="s">
        <v>827</v>
      </c>
      <c r="D181" t="s">
        <v>828</v>
      </c>
      <c r="E181">
        <v>52.08</v>
      </c>
      <c r="V181">
        <v>49.43</v>
      </c>
      <c r="X181">
        <v>49.38</v>
      </c>
      <c r="Y181">
        <v>48.72</v>
      </c>
      <c r="Z181">
        <v>49.34</v>
      </c>
      <c r="AA181">
        <v>50.78</v>
      </c>
      <c r="AB181">
        <v>51.021999999999998</v>
      </c>
      <c r="AD181">
        <v>50.704999999999998</v>
      </c>
      <c r="AE181">
        <v>51.33</v>
      </c>
      <c r="AF181">
        <v>56.003999999999998</v>
      </c>
      <c r="AG181">
        <v>55.716000000000001</v>
      </c>
      <c r="AH181">
        <v>56.002000000000002</v>
      </c>
      <c r="AI181">
        <v>57.118000000000002</v>
      </c>
      <c r="AJ181">
        <v>57.668999999999997</v>
      </c>
      <c r="AK181">
        <v>58.021999999999998</v>
      </c>
      <c r="AL181">
        <v>58.137999999999998</v>
      </c>
      <c r="AM181">
        <v>58.884999999999998</v>
      </c>
      <c r="AN181">
        <v>59.201999999999998</v>
      </c>
      <c r="AO181">
        <v>59.709000000000003</v>
      </c>
      <c r="AP181">
        <v>60.942</v>
      </c>
      <c r="AQ181">
        <v>61.69</v>
      </c>
      <c r="AR181">
        <v>62.48</v>
      </c>
      <c r="AS181">
        <v>63.533999999999999</v>
      </c>
      <c r="AT181">
        <v>64.177000000000007</v>
      </c>
      <c r="AU181">
        <v>64.878</v>
      </c>
      <c r="AV181">
        <v>64.751000000000005</v>
      </c>
      <c r="AW181">
        <v>64.903999999999996</v>
      </c>
      <c r="AX181">
        <v>63.427999999999997</v>
      </c>
      <c r="AY181">
        <v>63.527999999999999</v>
      </c>
      <c r="AZ181">
        <v>64.536000000000001</v>
      </c>
      <c r="BA181">
        <v>65.247</v>
      </c>
      <c r="BB181">
        <v>65.382999999999996</v>
      </c>
      <c r="BC181">
        <v>64.819999999999993</v>
      </c>
      <c r="BD181">
        <v>64.543999999999997</v>
      </c>
      <c r="BE181">
        <v>65.006</v>
      </c>
      <c r="BF181">
        <v>64.962999999999994</v>
      </c>
      <c r="BG181">
        <v>64.361999999999995</v>
      </c>
      <c r="BH181">
        <v>64.385000000000005</v>
      </c>
      <c r="BI181">
        <v>64.076999999999998</v>
      </c>
      <c r="BJ181">
        <v>64.036000000000001</v>
      </c>
      <c r="BK181">
        <v>64.260999999999996</v>
      </c>
      <c r="BL181">
        <v>64.796999999999997</v>
      </c>
      <c r="BM181">
        <v>64.527000000000001</v>
      </c>
      <c r="BN181">
        <v>66.986999999999995</v>
      </c>
      <c r="BO181">
        <v>67.899000000000001</v>
      </c>
      <c r="BP181">
        <v>68.578000000000003</v>
      </c>
      <c r="BQ181">
        <v>68.650000000000006</v>
      </c>
    </row>
    <row r="182" spans="1:70" x14ac:dyDescent="0.2">
      <c r="A182" t="s">
        <v>508</v>
      </c>
      <c r="B182" t="s">
        <v>509</v>
      </c>
      <c r="C182" t="s">
        <v>827</v>
      </c>
      <c r="D182" t="s">
        <v>828</v>
      </c>
      <c r="E182">
        <v>52.81</v>
      </c>
      <c r="O182">
        <v>50.89</v>
      </c>
      <c r="Y182">
        <v>67.400000000000006</v>
      </c>
      <c r="Z182">
        <v>67.89</v>
      </c>
      <c r="AA182">
        <v>67.930000000000007</v>
      </c>
      <c r="AB182">
        <v>68.11</v>
      </c>
      <c r="AC182">
        <v>68.27</v>
      </c>
      <c r="AD182">
        <v>68.819999999999993</v>
      </c>
      <c r="AE182">
        <v>70.37</v>
      </c>
      <c r="AF182">
        <v>71.27</v>
      </c>
      <c r="AG182">
        <v>71.08</v>
      </c>
      <c r="AH182">
        <v>69.75</v>
      </c>
      <c r="AI182">
        <v>68.05</v>
      </c>
      <c r="AJ182">
        <v>67.260000000000005</v>
      </c>
      <c r="AK182">
        <v>67.239999999999995</v>
      </c>
      <c r="AL182">
        <v>67.08</v>
      </c>
      <c r="AM182">
        <v>67.53</v>
      </c>
      <c r="AN182">
        <v>69.418999999999997</v>
      </c>
      <c r="AO182">
        <v>71.066999999999993</v>
      </c>
      <c r="AP182">
        <v>72.727000000000004</v>
      </c>
      <c r="AQ182">
        <v>73.864000000000004</v>
      </c>
      <c r="AR182">
        <v>73.519000000000005</v>
      </c>
      <c r="AS182">
        <v>73.796000000000006</v>
      </c>
      <c r="AT182">
        <v>73.852999999999994</v>
      </c>
      <c r="AU182">
        <v>74.111000000000004</v>
      </c>
      <c r="AV182">
        <v>72.805999999999997</v>
      </c>
      <c r="AW182">
        <v>72.558999999999997</v>
      </c>
      <c r="AX182">
        <v>72.192999999999998</v>
      </c>
      <c r="AY182">
        <v>71.853999999999999</v>
      </c>
      <c r="AZ182">
        <v>72.641999999999996</v>
      </c>
      <c r="BA182">
        <v>73.763000000000005</v>
      </c>
      <c r="BB182">
        <v>72.677999999999997</v>
      </c>
      <c r="BC182">
        <v>71.849999999999994</v>
      </c>
      <c r="BD182">
        <v>71.313999999999993</v>
      </c>
      <c r="BE182">
        <v>71.42</v>
      </c>
      <c r="BF182">
        <v>71.114999999999995</v>
      </c>
      <c r="BG182">
        <v>70.888999999999996</v>
      </c>
      <c r="BH182">
        <v>70.995000000000005</v>
      </c>
      <c r="BI182">
        <v>70.518000000000001</v>
      </c>
      <c r="BJ182">
        <v>69.724999999999994</v>
      </c>
      <c r="BK182">
        <v>70.063999999999993</v>
      </c>
      <c r="BL182">
        <v>67.114999999999995</v>
      </c>
      <c r="BM182">
        <v>63.805</v>
      </c>
      <c r="BN182">
        <v>65.965999999999994</v>
      </c>
      <c r="BO182">
        <v>65.727000000000004</v>
      </c>
      <c r="BP182">
        <v>65.674999999999997</v>
      </c>
      <c r="BQ182">
        <v>65.521000000000001</v>
      </c>
    </row>
    <row r="183" spans="1:70" x14ac:dyDescent="0.2">
      <c r="A183" t="s">
        <v>510</v>
      </c>
      <c r="B183" t="s">
        <v>511</v>
      </c>
      <c r="C183" t="s">
        <v>827</v>
      </c>
      <c r="D183" t="s">
        <v>828</v>
      </c>
      <c r="F183">
        <v>76.37</v>
      </c>
      <c r="P183">
        <v>61</v>
      </c>
      <c r="Z183">
        <v>66.72</v>
      </c>
      <c r="AJ183">
        <v>63.92</v>
      </c>
      <c r="AO183">
        <v>70.7</v>
      </c>
      <c r="AR183">
        <v>85.85</v>
      </c>
      <c r="AV183">
        <v>93</v>
      </c>
      <c r="BA183">
        <v>80.275000000000006</v>
      </c>
      <c r="BF183">
        <v>81.099999999999994</v>
      </c>
      <c r="BH183">
        <v>82.7</v>
      </c>
      <c r="BJ183">
        <v>39.914999999999999</v>
      </c>
    </row>
    <row r="184" spans="1:70" x14ac:dyDescent="0.2">
      <c r="A184" t="s">
        <v>512</v>
      </c>
      <c r="B184" t="s">
        <v>513</v>
      </c>
      <c r="C184" t="s">
        <v>827</v>
      </c>
      <c r="D184" t="s">
        <v>828</v>
      </c>
      <c r="K184">
        <v>68.849999999999994</v>
      </c>
      <c r="AU184">
        <v>78.010000000000005</v>
      </c>
      <c r="AY184">
        <v>42.901000000000003</v>
      </c>
      <c r="BD184">
        <v>64.03</v>
      </c>
      <c r="BF184">
        <v>68.69</v>
      </c>
      <c r="BN184">
        <v>65.192999999999998</v>
      </c>
    </row>
    <row r="185" spans="1:70" x14ac:dyDescent="0.2">
      <c r="A185" t="s">
        <v>514</v>
      </c>
      <c r="B185" t="s">
        <v>515</v>
      </c>
      <c r="C185" t="s">
        <v>827</v>
      </c>
      <c r="D185" t="s">
        <v>828</v>
      </c>
      <c r="AE185">
        <v>66.692999999999998</v>
      </c>
      <c r="AF185">
        <v>66.343999999999994</v>
      </c>
      <c r="AG185">
        <v>64.846000000000004</v>
      </c>
      <c r="AH185">
        <v>63.600999999999999</v>
      </c>
      <c r="AI185">
        <v>63.85</v>
      </c>
      <c r="AJ185">
        <v>63.811999999999998</v>
      </c>
      <c r="AK185">
        <v>63.35</v>
      </c>
      <c r="AL185">
        <v>63.29</v>
      </c>
      <c r="AM185">
        <v>64.105000000000004</v>
      </c>
      <c r="AN185">
        <v>64.731999999999999</v>
      </c>
      <c r="AO185">
        <v>65.593999999999994</v>
      </c>
      <c r="AP185">
        <v>65.462000000000003</v>
      </c>
      <c r="AQ185">
        <v>65.034999999999997</v>
      </c>
      <c r="AR185">
        <v>65.114999999999995</v>
      </c>
      <c r="AS185">
        <v>65.228999999999999</v>
      </c>
      <c r="AT185">
        <v>65.787000000000006</v>
      </c>
      <c r="AU185">
        <v>66.509</v>
      </c>
      <c r="AV185">
        <v>66.304000000000002</v>
      </c>
      <c r="AW185">
        <v>66.900000000000006</v>
      </c>
      <c r="AX185">
        <v>67.677999999999997</v>
      </c>
      <c r="AY185">
        <v>68.179000000000002</v>
      </c>
      <c r="AZ185">
        <v>68.369</v>
      </c>
      <c r="BA185">
        <v>68.266999999999996</v>
      </c>
      <c r="BB185">
        <v>67.905000000000001</v>
      </c>
      <c r="BC185">
        <v>67.626999999999995</v>
      </c>
      <c r="BD185">
        <v>67.882000000000005</v>
      </c>
      <c r="BE185">
        <v>67.587000000000003</v>
      </c>
      <c r="BF185">
        <v>67.763000000000005</v>
      </c>
      <c r="BG185">
        <v>68.691000000000003</v>
      </c>
      <c r="BH185">
        <v>68.783000000000001</v>
      </c>
      <c r="BI185">
        <v>69.965999999999994</v>
      </c>
      <c r="BJ185">
        <v>70.915000000000006</v>
      </c>
      <c r="BK185">
        <v>70.906000000000006</v>
      </c>
      <c r="BL185">
        <v>70.552000000000007</v>
      </c>
      <c r="BM185">
        <v>70.248999999999995</v>
      </c>
      <c r="BN185">
        <v>70.795000000000002</v>
      </c>
      <c r="BO185">
        <v>71.337999999999994</v>
      </c>
      <c r="BP185">
        <v>72.09</v>
      </c>
      <c r="BQ185">
        <v>71.262</v>
      </c>
    </row>
    <row r="186" spans="1:70" x14ac:dyDescent="0.2">
      <c r="A186" t="s">
        <v>516</v>
      </c>
      <c r="B186" t="s">
        <v>517</v>
      </c>
      <c r="C186" t="s">
        <v>827</v>
      </c>
      <c r="D186" t="s">
        <v>828</v>
      </c>
      <c r="X186">
        <v>56.858006876169839</v>
      </c>
      <c r="Y186">
        <v>58.156512485582347</v>
      </c>
      <c r="Z186">
        <v>59.61925422289189</v>
      </c>
      <c r="AB186">
        <v>59.531671484060546</v>
      </c>
      <c r="AC186">
        <v>59.808562049263045</v>
      </c>
      <c r="AD186">
        <v>59.728066680458639</v>
      </c>
      <c r="AE186">
        <v>59.673443677356225</v>
      </c>
      <c r="AF186">
        <v>60.081823017360115</v>
      </c>
      <c r="AG186">
        <v>59.071008386890064</v>
      </c>
      <c r="AH186">
        <v>60.863338500986167</v>
      </c>
      <c r="AI186">
        <v>59.938548306002737</v>
      </c>
      <c r="AJ186">
        <v>60.669236501515378</v>
      </c>
      <c r="AK186">
        <v>60.947168168281323</v>
      </c>
      <c r="AL186">
        <v>60.892089831987533</v>
      </c>
      <c r="AM186">
        <v>60.550882958594457</v>
      </c>
      <c r="AN186">
        <v>60.411775817484035</v>
      </c>
      <c r="AO186">
        <v>60.154276160464811</v>
      </c>
      <c r="AP186">
        <v>60.495009313576844</v>
      </c>
      <c r="AQ186">
        <v>60.506666958344013</v>
      </c>
      <c r="AR186">
        <v>60.574189813949765</v>
      </c>
      <c r="AS186">
        <v>60.31865101586191</v>
      </c>
      <c r="AT186">
        <v>60.229522276248709</v>
      </c>
      <c r="AU186">
        <v>60.15857484549047</v>
      </c>
      <c r="AV186">
        <v>60.118869589280244</v>
      </c>
      <c r="AW186">
        <v>59.970564336791782</v>
      </c>
      <c r="AX186">
        <v>60.142410381903801</v>
      </c>
      <c r="AY186">
        <v>60.181613510691307</v>
      </c>
      <c r="AZ186">
        <v>60.303159859909577</v>
      </c>
      <c r="BA186">
        <v>60.407677206158148</v>
      </c>
      <c r="BB186">
        <v>60.318433314195723</v>
      </c>
      <c r="BC186">
        <v>60.228589318150917</v>
      </c>
      <c r="BD186">
        <v>60.184218432255989</v>
      </c>
      <c r="BE186">
        <v>60.287103788937777</v>
      </c>
      <c r="BF186">
        <v>60.234486924115828</v>
      </c>
      <c r="BG186">
        <v>60.138644689243272</v>
      </c>
      <c r="BH186">
        <v>60.144969741948287</v>
      </c>
      <c r="BI186">
        <v>60.318489980128682</v>
      </c>
      <c r="BJ186">
        <v>60.451384114720689</v>
      </c>
      <c r="BK186">
        <v>60.613272874652559</v>
      </c>
      <c r="BL186">
        <v>60.781454982060055</v>
      </c>
      <c r="BM186">
        <v>59.360387743263644</v>
      </c>
      <c r="BN186">
        <v>60.052688677858349</v>
      </c>
      <c r="BO186">
        <v>60.628021012695079</v>
      </c>
      <c r="BP186">
        <v>61.017210201428547</v>
      </c>
      <c r="BQ186">
        <v>61.105201372440391</v>
      </c>
    </row>
    <row r="187" spans="1:70" x14ac:dyDescent="0.2">
      <c r="A187" t="s">
        <v>518</v>
      </c>
      <c r="B187" t="s">
        <v>519</v>
      </c>
      <c r="C187" t="s">
        <v>827</v>
      </c>
      <c r="D187" t="s">
        <v>828</v>
      </c>
      <c r="AS187">
        <v>36.020000000000003</v>
      </c>
      <c r="AV187">
        <v>55.33</v>
      </c>
      <c r="BA187">
        <v>59.110999999999997</v>
      </c>
      <c r="BF187">
        <v>49.68</v>
      </c>
      <c r="BI187">
        <v>70.772999999999996</v>
      </c>
      <c r="BJ187">
        <v>70.44</v>
      </c>
      <c r="BK187">
        <v>67.849999999999994</v>
      </c>
      <c r="BL187">
        <v>68.7</v>
      </c>
      <c r="BM187">
        <v>70.180000000000007</v>
      </c>
      <c r="BN187">
        <v>66.58</v>
      </c>
      <c r="BO187">
        <v>70.599999999999994</v>
      </c>
    </row>
    <row r="188" spans="1:70" x14ac:dyDescent="0.2">
      <c r="A188" t="s">
        <v>520</v>
      </c>
      <c r="B188" t="s">
        <v>521</v>
      </c>
      <c r="C188" t="s">
        <v>827</v>
      </c>
      <c r="D188" t="s">
        <v>828</v>
      </c>
      <c r="BI188">
        <v>61.201912248289474</v>
      </c>
      <c r="BN188">
        <v>57.055187950788145</v>
      </c>
    </row>
    <row r="189" spans="1:70" x14ac:dyDescent="0.2">
      <c r="A189" t="s">
        <v>522</v>
      </c>
      <c r="B189" t="s">
        <v>523</v>
      </c>
      <c r="C189" t="s">
        <v>827</v>
      </c>
      <c r="D189" t="s">
        <v>828</v>
      </c>
      <c r="F189">
        <v>32.36</v>
      </c>
      <c r="Q189">
        <v>29.96</v>
      </c>
      <c r="U189">
        <v>49.3</v>
      </c>
      <c r="V189">
        <v>49.3</v>
      </c>
      <c r="W189">
        <v>49.3</v>
      </c>
      <c r="X189">
        <v>49.3</v>
      </c>
      <c r="Y189">
        <v>49.3</v>
      </c>
      <c r="Z189">
        <v>51.19</v>
      </c>
      <c r="AA189">
        <v>51.2</v>
      </c>
      <c r="AB189">
        <v>49.72</v>
      </c>
      <c r="AC189">
        <v>49.71</v>
      </c>
      <c r="AD189">
        <v>49.45</v>
      </c>
      <c r="AE189">
        <v>48.89</v>
      </c>
      <c r="AG189">
        <v>49.34</v>
      </c>
      <c r="AH189">
        <v>32.200000000000003</v>
      </c>
      <c r="AI189">
        <v>49.35</v>
      </c>
      <c r="AJ189">
        <v>49.68</v>
      </c>
      <c r="AK189">
        <v>49.68</v>
      </c>
      <c r="AL189">
        <v>49.2</v>
      </c>
      <c r="AM189">
        <v>49.15</v>
      </c>
      <c r="AN189">
        <v>48.36</v>
      </c>
      <c r="AP189">
        <v>50.12</v>
      </c>
      <c r="AQ189">
        <v>49.95</v>
      </c>
      <c r="AS189">
        <v>50.41</v>
      </c>
      <c r="AU189">
        <v>50.45</v>
      </c>
      <c r="AW189">
        <v>50.73</v>
      </c>
      <c r="AX189">
        <v>46.56</v>
      </c>
      <c r="AY189">
        <v>50.031999999999996</v>
      </c>
      <c r="AZ189">
        <v>50.045000000000002</v>
      </c>
      <c r="BA189">
        <v>50.084000000000003</v>
      </c>
      <c r="BB189">
        <v>50.534999999999997</v>
      </c>
      <c r="BC189">
        <v>50.997</v>
      </c>
      <c r="BD189">
        <v>50.774999999999999</v>
      </c>
      <c r="BE189">
        <v>48.627000000000002</v>
      </c>
      <c r="BF189">
        <v>51.45</v>
      </c>
      <c r="BG189">
        <v>50.997</v>
      </c>
      <c r="BH189">
        <v>52.026000000000003</v>
      </c>
      <c r="BI189">
        <v>48.929000000000002</v>
      </c>
      <c r="BK189">
        <v>50.993000000000002</v>
      </c>
      <c r="BL189">
        <v>51.597000000000001</v>
      </c>
      <c r="BM189">
        <v>46.637</v>
      </c>
      <c r="BN189">
        <v>52.73</v>
      </c>
      <c r="BR189">
        <v>55.341999999999999</v>
      </c>
    </row>
    <row r="190" spans="1:70" x14ac:dyDescent="0.2">
      <c r="A190" t="s">
        <v>524</v>
      </c>
      <c r="B190" t="s">
        <v>525</v>
      </c>
      <c r="C190" t="s">
        <v>827</v>
      </c>
      <c r="D190" t="s">
        <v>828</v>
      </c>
      <c r="E190">
        <v>56.57</v>
      </c>
      <c r="O190">
        <v>58.58</v>
      </c>
      <c r="X190">
        <v>57.6</v>
      </c>
      <c r="Y190">
        <v>51.61</v>
      </c>
      <c r="AB190">
        <v>56.07</v>
      </c>
      <c r="AC190">
        <v>56.06</v>
      </c>
      <c r="AD190">
        <v>56.91</v>
      </c>
      <c r="AE190">
        <v>55.57</v>
      </c>
      <c r="AG190">
        <v>56.94</v>
      </c>
      <c r="AH190">
        <v>57.99</v>
      </c>
      <c r="AI190">
        <v>54.76</v>
      </c>
      <c r="AJ190">
        <v>57.35</v>
      </c>
      <c r="AL190">
        <v>60.36</v>
      </c>
      <c r="AM190">
        <v>60.66</v>
      </c>
      <c r="AN190">
        <v>61.74</v>
      </c>
      <c r="AP190">
        <v>61.48</v>
      </c>
      <c r="AQ190">
        <v>60.72</v>
      </c>
      <c r="AR190">
        <v>61.24</v>
      </c>
      <c r="AS190">
        <v>58.8</v>
      </c>
      <c r="AT190">
        <v>57.4</v>
      </c>
      <c r="AU190">
        <v>62.67</v>
      </c>
      <c r="AV190">
        <v>62.77</v>
      </c>
      <c r="AW190">
        <v>63.12</v>
      </c>
      <c r="AX190">
        <v>63.27</v>
      </c>
      <c r="AY190">
        <v>62.31</v>
      </c>
      <c r="AZ190">
        <v>62.17</v>
      </c>
      <c r="BA190">
        <v>63.68</v>
      </c>
      <c r="BB190">
        <v>64.150000000000006</v>
      </c>
      <c r="BC190">
        <v>63.069000000000003</v>
      </c>
      <c r="BD190">
        <v>61.488999999999997</v>
      </c>
      <c r="BE190">
        <v>63.134999999999998</v>
      </c>
      <c r="BF190">
        <v>63.871000000000002</v>
      </c>
      <c r="BG190">
        <v>63.767000000000003</v>
      </c>
      <c r="BH190">
        <v>63.701999999999998</v>
      </c>
      <c r="BI190">
        <v>63.948</v>
      </c>
      <c r="BJ190">
        <v>63.529000000000003</v>
      </c>
      <c r="BK190">
        <v>64.911000000000001</v>
      </c>
      <c r="BL190">
        <v>66.05</v>
      </c>
      <c r="BM190">
        <v>62.976999999999997</v>
      </c>
      <c r="BN190">
        <v>59.643000000000001</v>
      </c>
      <c r="BO190">
        <v>62.939</v>
      </c>
      <c r="BP190">
        <v>61.881999999999998</v>
      </c>
      <c r="BQ190">
        <v>62.664000000000001</v>
      </c>
    </row>
    <row r="191" spans="1:70" x14ac:dyDescent="0.2">
      <c r="A191" t="s">
        <v>526</v>
      </c>
      <c r="B191" t="s">
        <v>527</v>
      </c>
      <c r="C191" t="s">
        <v>827</v>
      </c>
      <c r="D191" t="s">
        <v>828</v>
      </c>
      <c r="F191">
        <v>54.22</v>
      </c>
      <c r="Q191">
        <v>49.91</v>
      </c>
      <c r="X191">
        <v>55.22</v>
      </c>
      <c r="Y191">
        <v>55.19</v>
      </c>
      <c r="Z191">
        <v>51.94</v>
      </c>
      <c r="AA191">
        <v>55.2</v>
      </c>
      <c r="AC191">
        <v>55.24</v>
      </c>
      <c r="AD191">
        <v>33.28</v>
      </c>
      <c r="AE191">
        <v>61.87</v>
      </c>
      <c r="AF191">
        <v>61.22</v>
      </c>
      <c r="AG191">
        <v>33.9</v>
      </c>
      <c r="AH191">
        <v>61.29</v>
      </c>
      <c r="AI191">
        <v>61.5</v>
      </c>
      <c r="AJ191">
        <v>57.26</v>
      </c>
      <c r="AK191">
        <v>58.9</v>
      </c>
      <c r="AL191">
        <v>51.17</v>
      </c>
      <c r="AM191">
        <v>60.78</v>
      </c>
      <c r="AN191">
        <v>62.92</v>
      </c>
      <c r="AP191">
        <v>74.956000000000003</v>
      </c>
      <c r="AQ191">
        <v>73.239000000000004</v>
      </c>
      <c r="AR191">
        <v>71.944999999999993</v>
      </c>
      <c r="AS191">
        <v>72.042000000000002</v>
      </c>
      <c r="AT191">
        <v>71.332999999999998</v>
      </c>
      <c r="AU191">
        <v>77.948999999999998</v>
      </c>
      <c r="AV191">
        <v>70.36</v>
      </c>
      <c r="AW191">
        <v>75.763999999999996</v>
      </c>
      <c r="AX191">
        <v>73.114000000000004</v>
      </c>
      <c r="AY191">
        <v>76.14</v>
      </c>
      <c r="AZ191">
        <v>78.227999999999994</v>
      </c>
      <c r="BA191">
        <v>78.221999999999994</v>
      </c>
      <c r="BB191">
        <v>78.576999999999998</v>
      </c>
      <c r="BC191">
        <v>79.241</v>
      </c>
      <c r="BD191">
        <v>78.652000000000001</v>
      </c>
      <c r="BE191">
        <v>78.459000000000003</v>
      </c>
      <c r="BF191">
        <v>77.863</v>
      </c>
      <c r="BG191">
        <v>77.064999999999998</v>
      </c>
      <c r="BH191">
        <v>75.903000000000006</v>
      </c>
      <c r="BI191">
        <v>75.376999999999995</v>
      </c>
      <c r="BJ191">
        <v>76.995999999999995</v>
      </c>
      <c r="BK191">
        <v>77.179000000000002</v>
      </c>
      <c r="BL191">
        <v>77.361999999999995</v>
      </c>
      <c r="BM191">
        <v>68.924000000000007</v>
      </c>
      <c r="BN191">
        <v>71.930000000000007</v>
      </c>
      <c r="BO191">
        <v>74.248999999999995</v>
      </c>
      <c r="BP191">
        <v>72.435000000000002</v>
      </c>
      <c r="BQ191">
        <v>72.546999999999997</v>
      </c>
    </row>
    <row r="192" spans="1:70" x14ac:dyDescent="0.2">
      <c r="A192" t="s">
        <v>528</v>
      </c>
      <c r="B192" t="s">
        <v>529</v>
      </c>
      <c r="C192" t="s">
        <v>827</v>
      </c>
      <c r="D192" t="s">
        <v>828</v>
      </c>
      <c r="E192">
        <v>54.56</v>
      </c>
      <c r="O192">
        <v>55.35</v>
      </c>
      <c r="T192">
        <v>35.840000000000003</v>
      </c>
      <c r="U192">
        <v>37.03</v>
      </c>
      <c r="W192">
        <v>63.93</v>
      </c>
      <c r="Y192">
        <v>29.47</v>
      </c>
      <c r="AB192">
        <v>64.349999999999994</v>
      </c>
      <c r="AD192">
        <v>63.88</v>
      </c>
      <c r="AF192">
        <v>65.680000000000007</v>
      </c>
      <c r="AG192">
        <v>65.41</v>
      </c>
      <c r="AH192">
        <v>64.63</v>
      </c>
      <c r="AI192">
        <v>64.540000000000006</v>
      </c>
      <c r="AJ192">
        <v>64.55</v>
      </c>
      <c r="AK192">
        <v>65.02</v>
      </c>
      <c r="AL192">
        <v>64.7</v>
      </c>
      <c r="AM192">
        <v>64.41</v>
      </c>
      <c r="AN192">
        <v>65.56</v>
      </c>
      <c r="AO192">
        <v>65.81</v>
      </c>
      <c r="AP192">
        <v>65.489999999999995</v>
      </c>
      <c r="AQ192">
        <v>65.97</v>
      </c>
      <c r="AR192">
        <v>65.8</v>
      </c>
      <c r="AS192">
        <v>64.3</v>
      </c>
      <c r="AT192">
        <v>60.575000000000003</v>
      </c>
      <c r="AU192">
        <v>66.23</v>
      </c>
      <c r="AV192">
        <v>60.142000000000003</v>
      </c>
      <c r="AW192">
        <v>60.448999999999998</v>
      </c>
      <c r="AX192">
        <v>60.375999999999998</v>
      </c>
      <c r="AY192">
        <v>60.061</v>
      </c>
      <c r="AZ192">
        <v>59.81</v>
      </c>
      <c r="BA192">
        <v>59.402000000000001</v>
      </c>
      <c r="BB192">
        <v>59.667000000000002</v>
      </c>
      <c r="BC192">
        <v>59.655000000000001</v>
      </c>
      <c r="BD192">
        <v>60.371000000000002</v>
      </c>
      <c r="BE192">
        <v>59.86</v>
      </c>
      <c r="BF192">
        <v>59.575000000000003</v>
      </c>
      <c r="BG192">
        <v>60.152999999999999</v>
      </c>
      <c r="BH192">
        <v>59.39</v>
      </c>
      <c r="BI192">
        <v>59.686999999999998</v>
      </c>
      <c r="BJ192">
        <v>57.381</v>
      </c>
      <c r="BK192">
        <v>57.255000000000003</v>
      </c>
      <c r="BL192">
        <v>57.804000000000002</v>
      </c>
      <c r="BM192">
        <v>53.398000000000003</v>
      </c>
      <c r="BN192">
        <v>55.207000000000001</v>
      </c>
      <c r="BO192">
        <v>60.100999999999999</v>
      </c>
      <c r="BP192">
        <v>60.436</v>
      </c>
    </row>
    <row r="193" spans="1:69" x14ac:dyDescent="0.2">
      <c r="A193" t="s">
        <v>530</v>
      </c>
      <c r="B193" t="s">
        <v>531</v>
      </c>
      <c r="C193" t="s">
        <v>827</v>
      </c>
      <c r="D193" t="s">
        <v>828</v>
      </c>
      <c r="AN193">
        <v>69.08</v>
      </c>
      <c r="AS193">
        <v>55.540999999999997</v>
      </c>
      <c r="AX193">
        <v>67.5</v>
      </c>
      <c r="BG193">
        <v>64.403999999999996</v>
      </c>
      <c r="BM193">
        <v>67.010999999999996</v>
      </c>
      <c r="BP193">
        <v>67.122</v>
      </c>
    </row>
    <row r="194" spans="1:69" x14ac:dyDescent="0.2">
      <c r="A194" t="s">
        <v>532</v>
      </c>
      <c r="B194" t="s">
        <v>533</v>
      </c>
      <c r="C194" t="s">
        <v>827</v>
      </c>
      <c r="D194" t="s">
        <v>828</v>
      </c>
      <c r="K194">
        <v>92.54</v>
      </c>
      <c r="P194">
        <v>73.150000000000006</v>
      </c>
      <c r="AS194">
        <v>72.47</v>
      </c>
      <c r="BC194">
        <v>48.343000000000004</v>
      </c>
      <c r="BO194">
        <v>51.988999999999997</v>
      </c>
    </row>
    <row r="195" spans="1:69" x14ac:dyDescent="0.2">
      <c r="A195" t="s">
        <v>534</v>
      </c>
      <c r="B195" t="s">
        <v>535</v>
      </c>
      <c r="C195" t="s">
        <v>827</v>
      </c>
      <c r="D195" t="s">
        <v>828</v>
      </c>
      <c r="E195">
        <v>71.290000000000006</v>
      </c>
      <c r="O195">
        <v>70.56</v>
      </c>
      <c r="W195">
        <v>67.290000000000006</v>
      </c>
      <c r="AG195">
        <v>65.28</v>
      </c>
      <c r="AK195">
        <v>69.384</v>
      </c>
      <c r="AL195">
        <v>68.817999999999998</v>
      </c>
      <c r="AO195">
        <v>66.882000000000005</v>
      </c>
      <c r="AP195">
        <v>57.66</v>
      </c>
      <c r="AQ195">
        <v>57.234999999999999</v>
      </c>
      <c r="AR195">
        <v>56.731000000000002</v>
      </c>
      <c r="AS195">
        <v>55.805</v>
      </c>
      <c r="AT195">
        <v>56.472999999999999</v>
      </c>
      <c r="AU195">
        <v>55.606999999999999</v>
      </c>
      <c r="AV195">
        <v>54.920999999999999</v>
      </c>
      <c r="AW195">
        <v>54.600999999999999</v>
      </c>
      <c r="AX195">
        <v>54.798999999999999</v>
      </c>
      <c r="AY195">
        <v>54.244</v>
      </c>
      <c r="AZ195">
        <v>53.996000000000002</v>
      </c>
      <c r="BA195">
        <v>54.543999999999997</v>
      </c>
      <c r="BB195">
        <v>55.183</v>
      </c>
      <c r="BC195">
        <v>55.665999999999997</v>
      </c>
      <c r="BD195">
        <v>55.892000000000003</v>
      </c>
      <c r="BE195">
        <v>56.201999999999998</v>
      </c>
      <c r="BF195">
        <v>56.12</v>
      </c>
      <c r="BG195">
        <v>56.363</v>
      </c>
      <c r="BH195">
        <v>56.392000000000003</v>
      </c>
      <c r="BI195">
        <v>56.484000000000002</v>
      </c>
      <c r="BJ195">
        <v>56.694000000000003</v>
      </c>
      <c r="BK195">
        <v>56.582999999999998</v>
      </c>
      <c r="BL195">
        <v>56.448999999999998</v>
      </c>
      <c r="BM195">
        <v>56.356999999999999</v>
      </c>
      <c r="BN195">
        <v>58.136000000000003</v>
      </c>
      <c r="BO195">
        <v>58.363999999999997</v>
      </c>
      <c r="BP195">
        <v>58.841999999999999</v>
      </c>
      <c r="BQ195">
        <v>58.76</v>
      </c>
    </row>
    <row r="196" spans="1:69" x14ac:dyDescent="0.2">
      <c r="A196" t="s">
        <v>536</v>
      </c>
      <c r="B196" t="s">
        <v>537</v>
      </c>
      <c r="C196" t="s">
        <v>827</v>
      </c>
      <c r="D196" t="s">
        <v>828</v>
      </c>
    </row>
    <row r="197" spans="1:69" x14ac:dyDescent="0.2">
      <c r="A197" t="s">
        <v>1014</v>
      </c>
      <c r="B197" t="s">
        <v>538</v>
      </c>
      <c r="C197" t="s">
        <v>827</v>
      </c>
      <c r="D197" t="s">
        <v>828</v>
      </c>
      <c r="E197">
        <v>42.24</v>
      </c>
      <c r="O197">
        <v>39.619999999999997</v>
      </c>
      <c r="U197">
        <v>44.94</v>
      </c>
      <c r="V197">
        <v>44.32</v>
      </c>
      <c r="W197">
        <v>44.43</v>
      </c>
      <c r="X197">
        <v>44</v>
      </c>
      <c r="Y197">
        <v>39.58</v>
      </c>
      <c r="Z197">
        <v>43.34</v>
      </c>
      <c r="AA197">
        <v>42.91</v>
      </c>
      <c r="AB197">
        <v>41.59</v>
      </c>
      <c r="AC197">
        <v>41.39</v>
      </c>
      <c r="AD197">
        <v>42.27</v>
      </c>
      <c r="AE197">
        <v>41.79</v>
      </c>
      <c r="AF197">
        <v>43.08</v>
      </c>
      <c r="AG197">
        <v>45.14</v>
      </c>
      <c r="AI197">
        <v>44.59</v>
      </c>
      <c r="AJ197">
        <v>45.64</v>
      </c>
      <c r="AK197">
        <v>45.57</v>
      </c>
      <c r="AL197">
        <v>47.16</v>
      </c>
      <c r="AN197">
        <v>46.1</v>
      </c>
      <c r="AO197">
        <v>46.88</v>
      </c>
      <c r="AP197">
        <v>47.81</v>
      </c>
      <c r="AQ197">
        <v>47.55</v>
      </c>
      <c r="AR197">
        <v>47.36</v>
      </c>
      <c r="AS197">
        <v>45.94</v>
      </c>
      <c r="AU197">
        <v>46.24</v>
      </c>
      <c r="AV197">
        <v>46.71</v>
      </c>
      <c r="AW197">
        <v>46.64</v>
      </c>
      <c r="AX197">
        <v>47.7</v>
      </c>
      <c r="AY197">
        <v>47.2</v>
      </c>
      <c r="AZ197">
        <v>46.03</v>
      </c>
      <c r="BA197">
        <v>44.87</v>
      </c>
      <c r="BB197">
        <v>43.2</v>
      </c>
      <c r="BC197">
        <v>41.9</v>
      </c>
      <c r="BD197">
        <v>40.5</v>
      </c>
      <c r="BE197">
        <v>41.6</v>
      </c>
      <c r="BH197">
        <v>40.020000000000003</v>
      </c>
      <c r="BM197">
        <v>43.917000000000002</v>
      </c>
    </row>
    <row r="198" spans="1:69" x14ac:dyDescent="0.2">
      <c r="A198" t="s">
        <v>539</v>
      </c>
      <c r="B198" t="s">
        <v>540</v>
      </c>
      <c r="C198" t="s">
        <v>827</v>
      </c>
      <c r="D198" t="s">
        <v>828</v>
      </c>
    </row>
    <row r="199" spans="1:69" x14ac:dyDescent="0.2">
      <c r="A199" t="s">
        <v>541</v>
      </c>
      <c r="B199" t="s">
        <v>542</v>
      </c>
      <c r="C199" t="s">
        <v>827</v>
      </c>
      <c r="D199" t="s">
        <v>828</v>
      </c>
      <c r="E199">
        <v>51.46</v>
      </c>
      <c r="O199">
        <v>53.34</v>
      </c>
      <c r="W199">
        <v>61.09</v>
      </c>
      <c r="X199">
        <v>62.33</v>
      </c>
      <c r="Y199">
        <v>61.61</v>
      </c>
      <c r="Z199">
        <v>61.38</v>
      </c>
      <c r="AA199">
        <v>60.96</v>
      </c>
      <c r="AC199">
        <v>59.98</v>
      </c>
      <c r="AD199">
        <v>58.6</v>
      </c>
      <c r="AE199">
        <v>58.607999999999997</v>
      </c>
      <c r="AF199">
        <v>58.58</v>
      </c>
      <c r="AG199">
        <v>58.454000000000001</v>
      </c>
      <c r="AH199">
        <v>58.914999999999999</v>
      </c>
      <c r="AI199">
        <v>58.865000000000002</v>
      </c>
      <c r="AJ199">
        <v>60.534999999999997</v>
      </c>
      <c r="AK199">
        <v>59.42</v>
      </c>
      <c r="AL199">
        <v>58.802999999999997</v>
      </c>
      <c r="AM199">
        <v>58.448</v>
      </c>
      <c r="AN199">
        <v>58.137</v>
      </c>
      <c r="AO199">
        <v>57.723999999999997</v>
      </c>
      <c r="AP199">
        <v>57.741999999999997</v>
      </c>
      <c r="AQ199">
        <v>60.59</v>
      </c>
      <c r="AR199">
        <v>60.661000000000001</v>
      </c>
      <c r="AS199">
        <v>60.802</v>
      </c>
      <c r="AT199">
        <v>61.427999999999997</v>
      </c>
      <c r="AU199">
        <v>62.012999999999998</v>
      </c>
      <c r="AV199">
        <v>61.984999999999999</v>
      </c>
      <c r="AW199">
        <v>61.518999999999998</v>
      </c>
      <c r="AX199">
        <v>61.860999999999997</v>
      </c>
      <c r="AY199">
        <v>62.063000000000002</v>
      </c>
      <c r="AZ199">
        <v>62.204999999999998</v>
      </c>
      <c r="BA199">
        <v>62.029000000000003</v>
      </c>
      <c r="BB199">
        <v>61.354999999999997</v>
      </c>
      <c r="BC199">
        <v>61.225000000000001</v>
      </c>
      <c r="BD199">
        <v>60.371000000000002</v>
      </c>
      <c r="BE199">
        <v>60.034999999999997</v>
      </c>
      <c r="BF199">
        <v>59.168999999999997</v>
      </c>
      <c r="BG199">
        <v>58.695</v>
      </c>
      <c r="BH199">
        <v>58.485999999999997</v>
      </c>
      <c r="BI199">
        <v>58.347000000000001</v>
      </c>
      <c r="BJ199">
        <v>58.843000000000004</v>
      </c>
      <c r="BK199">
        <v>58.923000000000002</v>
      </c>
      <c r="BL199">
        <v>58.921999999999997</v>
      </c>
      <c r="BM199">
        <v>57.505000000000003</v>
      </c>
      <c r="BN199">
        <v>56.756999999999998</v>
      </c>
      <c r="BO199">
        <v>57.765999999999998</v>
      </c>
      <c r="BP199">
        <v>58.686999999999998</v>
      </c>
      <c r="BQ199">
        <v>58.688000000000002</v>
      </c>
    </row>
    <row r="200" spans="1:69" x14ac:dyDescent="0.2">
      <c r="A200" t="s">
        <v>543</v>
      </c>
      <c r="B200" t="s">
        <v>544</v>
      </c>
      <c r="C200" t="s">
        <v>827</v>
      </c>
      <c r="D200" t="s">
        <v>828</v>
      </c>
      <c r="G200">
        <v>57.06</v>
      </c>
      <c r="Q200">
        <v>55.28</v>
      </c>
      <c r="AA200">
        <v>55.42</v>
      </c>
      <c r="AH200">
        <v>67.680000000000007</v>
      </c>
      <c r="AI200">
        <v>65.540000000000006</v>
      </c>
      <c r="AJ200">
        <v>63.78</v>
      </c>
      <c r="AK200">
        <v>65.14</v>
      </c>
      <c r="AL200">
        <v>67.56</v>
      </c>
      <c r="AM200">
        <v>68.12</v>
      </c>
      <c r="AN200">
        <v>76.900000000000006</v>
      </c>
      <c r="AO200">
        <v>71.2</v>
      </c>
      <c r="AQ200">
        <v>67.028000000000006</v>
      </c>
      <c r="AR200">
        <v>65.721999999999994</v>
      </c>
      <c r="AS200">
        <v>69.099999999999994</v>
      </c>
      <c r="AT200">
        <v>68.177000000000007</v>
      </c>
      <c r="AU200">
        <v>68.748999999999995</v>
      </c>
      <c r="AV200">
        <v>67.597999999999999</v>
      </c>
      <c r="AW200">
        <v>71.373000000000005</v>
      </c>
      <c r="AX200">
        <v>70.278999999999996</v>
      </c>
      <c r="AY200">
        <v>67.046000000000006</v>
      </c>
      <c r="AZ200">
        <v>68.816000000000003</v>
      </c>
      <c r="BA200">
        <v>69.302000000000007</v>
      </c>
      <c r="BB200">
        <v>69.623000000000005</v>
      </c>
      <c r="BC200">
        <v>67.738</v>
      </c>
      <c r="BD200">
        <v>67.915999999999997</v>
      </c>
      <c r="BE200">
        <v>71.277000000000001</v>
      </c>
      <c r="BF200">
        <v>69.867000000000004</v>
      </c>
      <c r="BG200">
        <v>67.954999999999998</v>
      </c>
      <c r="BH200">
        <v>67.926000000000002</v>
      </c>
      <c r="BI200">
        <v>69.965999999999994</v>
      </c>
      <c r="BJ200">
        <v>71.039000000000001</v>
      </c>
      <c r="BK200">
        <v>71.867999999999995</v>
      </c>
      <c r="BL200">
        <v>72.391999999999996</v>
      </c>
      <c r="BM200">
        <v>70.117000000000004</v>
      </c>
      <c r="BN200">
        <v>71.748000000000005</v>
      </c>
      <c r="BO200">
        <v>70.498000000000005</v>
      </c>
      <c r="BP200">
        <v>70.661000000000001</v>
      </c>
      <c r="BQ200">
        <v>70.177000000000007</v>
      </c>
    </row>
    <row r="201" spans="1:69" x14ac:dyDescent="0.2">
      <c r="A201" t="s">
        <v>545</v>
      </c>
      <c r="B201" t="s">
        <v>546</v>
      </c>
      <c r="C201" t="s">
        <v>827</v>
      </c>
      <c r="D201" t="s">
        <v>828</v>
      </c>
      <c r="AS201">
        <v>40.253999999999998</v>
      </c>
      <c r="AT201">
        <v>36.625999999999998</v>
      </c>
      <c r="AU201">
        <v>35.906999999999996</v>
      </c>
      <c r="AV201">
        <v>38.759</v>
      </c>
      <c r="AW201">
        <v>38.222000000000001</v>
      </c>
      <c r="AX201">
        <v>38.642000000000003</v>
      </c>
      <c r="AY201">
        <v>38.630000000000003</v>
      </c>
      <c r="AZ201">
        <v>39.917999999999999</v>
      </c>
      <c r="BA201">
        <v>39.375999999999998</v>
      </c>
      <c r="BB201">
        <v>39.53</v>
      </c>
      <c r="BC201">
        <v>39.997</v>
      </c>
      <c r="BD201">
        <v>41.362000000000002</v>
      </c>
      <c r="BE201">
        <v>41.677999999999997</v>
      </c>
      <c r="BF201">
        <v>41.801000000000002</v>
      </c>
      <c r="BG201">
        <v>42.118000000000002</v>
      </c>
      <c r="BH201">
        <v>43.966999999999999</v>
      </c>
      <c r="BI201">
        <v>43.768999999999998</v>
      </c>
      <c r="BJ201">
        <v>44.003999999999998</v>
      </c>
      <c r="BK201">
        <v>43.451999999999998</v>
      </c>
      <c r="BL201">
        <v>44.27</v>
      </c>
      <c r="BM201">
        <v>40.936</v>
      </c>
      <c r="BN201">
        <v>43.366999999999997</v>
      </c>
      <c r="BO201">
        <v>44.991</v>
      </c>
      <c r="BQ201">
        <v>46.039000000000001</v>
      </c>
    </row>
    <row r="202" spans="1:69" x14ac:dyDescent="0.2">
      <c r="A202" t="s">
        <v>547</v>
      </c>
      <c r="B202" t="s">
        <v>548</v>
      </c>
      <c r="C202" t="s">
        <v>827</v>
      </c>
      <c r="D202" t="s">
        <v>828</v>
      </c>
      <c r="AX202">
        <v>58.238231236537771</v>
      </c>
      <c r="BB202">
        <v>49.980579402345924</v>
      </c>
    </row>
    <row r="203" spans="1:69" x14ac:dyDescent="0.2">
      <c r="A203" t="s">
        <v>549</v>
      </c>
      <c r="B203" t="s">
        <v>550</v>
      </c>
      <c r="C203" t="s">
        <v>827</v>
      </c>
      <c r="D203" t="s">
        <v>828</v>
      </c>
      <c r="X203">
        <v>56.969433452742315</v>
      </c>
      <c r="Y203">
        <v>58.505133377638806</v>
      </c>
      <c r="Z203">
        <v>59.897020130351564</v>
      </c>
      <c r="AA203">
        <v>60.387087609977165</v>
      </c>
      <c r="AB203">
        <v>59.77466090383794</v>
      </c>
      <c r="AC203">
        <v>60.065019167520447</v>
      </c>
      <c r="AD203">
        <v>59.990688555123583</v>
      </c>
      <c r="AE203">
        <v>60.336435475642752</v>
      </c>
      <c r="AF203">
        <v>60.648107467629472</v>
      </c>
      <c r="AG203">
        <v>60.457519383342913</v>
      </c>
      <c r="AH203">
        <v>61.099468865181457</v>
      </c>
      <c r="AI203">
        <v>61.092622040894888</v>
      </c>
      <c r="AJ203">
        <v>61.113192861177993</v>
      </c>
      <c r="AK203">
        <v>61.11804219641941</v>
      </c>
      <c r="AL203">
        <v>60.894124728628562</v>
      </c>
      <c r="AM203">
        <v>61.053094386551727</v>
      </c>
      <c r="AN203">
        <v>61.387846267094609</v>
      </c>
      <c r="AO203">
        <v>60.901158388824328</v>
      </c>
      <c r="AP203">
        <v>60.836271802467699</v>
      </c>
      <c r="AQ203">
        <v>61.285574827455129</v>
      </c>
      <c r="AR203">
        <v>61.083225098358412</v>
      </c>
      <c r="AS203">
        <v>61.126299340512858</v>
      </c>
      <c r="AT203">
        <v>60.049216413887478</v>
      </c>
      <c r="AU203">
        <v>60.948698291464879</v>
      </c>
      <c r="AV203">
        <v>61.02726095751806</v>
      </c>
      <c r="AW203">
        <v>60.857945535446859</v>
      </c>
      <c r="AX203">
        <v>61.12863839761247</v>
      </c>
      <c r="AY203">
        <v>61.118014456465296</v>
      </c>
      <c r="AZ203">
        <v>61.19336298614526</v>
      </c>
      <c r="BA203">
        <v>61.314564170606204</v>
      </c>
      <c r="BB203">
        <v>61.109733976456745</v>
      </c>
      <c r="BC203">
        <v>60.897533521534228</v>
      </c>
      <c r="BD203">
        <v>60.755462458975416</v>
      </c>
      <c r="BE203">
        <v>60.72743116337476</v>
      </c>
      <c r="BF203">
        <v>60.875684521436867</v>
      </c>
      <c r="BG203">
        <v>60.593182776679221</v>
      </c>
      <c r="BH203">
        <v>60.747621657371155</v>
      </c>
      <c r="BI203">
        <v>60.825985701173593</v>
      </c>
      <c r="BJ203">
        <v>60.962086543651331</v>
      </c>
      <c r="BK203">
        <v>61.153024517688443</v>
      </c>
      <c r="BL203">
        <v>61.102713201007454</v>
      </c>
      <c r="BM203">
        <v>60.185438388154111</v>
      </c>
      <c r="BN203">
        <v>60.38166675359529</v>
      </c>
      <c r="BO203">
        <v>61.098774139236149</v>
      </c>
      <c r="BP203">
        <v>61.439464471861498</v>
      </c>
      <c r="BQ203">
        <v>61.507629700582953</v>
      </c>
    </row>
    <row r="204" spans="1:69" x14ac:dyDescent="0.2">
      <c r="A204" t="s">
        <v>551</v>
      </c>
      <c r="B204" t="s">
        <v>552</v>
      </c>
      <c r="C204" t="s">
        <v>827</v>
      </c>
      <c r="D204" t="s">
        <v>828</v>
      </c>
      <c r="G204">
        <v>57.37</v>
      </c>
      <c r="L204">
        <v>32.01</v>
      </c>
      <c r="AB204">
        <v>50.16</v>
      </c>
      <c r="AG204">
        <v>62.03</v>
      </c>
      <c r="AO204">
        <v>59.78</v>
      </c>
      <c r="AU204">
        <v>57.99</v>
      </c>
      <c r="AZ204">
        <v>56.16</v>
      </c>
      <c r="BE204">
        <v>56.36</v>
      </c>
    </row>
    <row r="205" spans="1:69" x14ac:dyDescent="0.2">
      <c r="A205" t="s">
        <v>553</v>
      </c>
      <c r="B205" t="s">
        <v>554</v>
      </c>
      <c r="C205" t="s">
        <v>827</v>
      </c>
      <c r="D205" t="s">
        <v>828</v>
      </c>
      <c r="AE205">
        <v>75.459999999999994</v>
      </c>
      <c r="AP205">
        <v>72.88</v>
      </c>
      <c r="AW205">
        <v>77.05</v>
      </c>
      <c r="AY205">
        <v>80.39</v>
      </c>
      <c r="AZ205">
        <v>85.15</v>
      </c>
      <c r="BA205">
        <v>87.38</v>
      </c>
      <c r="BB205">
        <v>87.72</v>
      </c>
      <c r="BC205">
        <v>86.99</v>
      </c>
      <c r="BD205">
        <v>86.74</v>
      </c>
      <c r="BE205">
        <v>86.54</v>
      </c>
      <c r="BF205">
        <v>84.22</v>
      </c>
      <c r="BG205">
        <v>87.32</v>
      </c>
      <c r="BH205">
        <v>88.19</v>
      </c>
      <c r="BI205">
        <v>91.81</v>
      </c>
      <c r="BJ205">
        <v>88.05</v>
      </c>
      <c r="BK205">
        <v>87.34</v>
      </c>
      <c r="BL205">
        <v>88.1</v>
      </c>
      <c r="BM205">
        <v>87.98</v>
      </c>
      <c r="BN205">
        <v>87.4</v>
      </c>
      <c r="BO205">
        <v>87.43</v>
      </c>
    </row>
    <row r="206" spans="1:69" x14ac:dyDescent="0.2">
      <c r="A206" t="s">
        <v>555</v>
      </c>
      <c r="B206" t="s">
        <v>556</v>
      </c>
      <c r="C206" t="s">
        <v>827</v>
      </c>
      <c r="D206" t="s">
        <v>828</v>
      </c>
      <c r="K206">
        <v>73.22</v>
      </c>
      <c r="V206">
        <v>67.2</v>
      </c>
      <c r="AK206">
        <v>59.32</v>
      </c>
      <c r="AN206">
        <v>67.17</v>
      </c>
      <c r="AO206">
        <v>64.8</v>
      </c>
      <c r="AP206">
        <v>66.001999999999995</v>
      </c>
      <c r="AQ206">
        <v>65.096999999999994</v>
      </c>
      <c r="AR206">
        <v>64.941000000000003</v>
      </c>
      <c r="AS206">
        <v>64.412999999999997</v>
      </c>
      <c r="AT206">
        <v>63.177</v>
      </c>
      <c r="AU206">
        <v>57.77</v>
      </c>
      <c r="AV206">
        <v>55.927999999999997</v>
      </c>
      <c r="AW206">
        <v>55.603999999999999</v>
      </c>
      <c r="AX206">
        <v>53.938000000000002</v>
      </c>
      <c r="AY206">
        <v>54.966999999999999</v>
      </c>
      <c r="AZ206">
        <v>54.768999999999998</v>
      </c>
      <c r="BA206">
        <v>54.509</v>
      </c>
      <c r="BB206">
        <v>54.44</v>
      </c>
      <c r="BC206">
        <v>54.87</v>
      </c>
      <c r="BD206">
        <v>54.110999999999997</v>
      </c>
      <c r="BE206">
        <v>54.613</v>
      </c>
      <c r="BF206">
        <v>54.533000000000001</v>
      </c>
      <c r="BG206">
        <v>54.87</v>
      </c>
      <c r="BH206">
        <v>54.543999999999997</v>
      </c>
      <c r="BI206">
        <v>53.722000000000001</v>
      </c>
      <c r="BJ206">
        <v>54.939</v>
      </c>
      <c r="BK206">
        <v>54.976999999999997</v>
      </c>
      <c r="BL206">
        <v>55.139000000000003</v>
      </c>
      <c r="BM206">
        <v>55.061999999999998</v>
      </c>
      <c r="BN206">
        <v>51.069000000000003</v>
      </c>
      <c r="BO206">
        <v>51.831000000000003</v>
      </c>
      <c r="BP206">
        <v>51.470999999999997</v>
      </c>
      <c r="BQ206">
        <v>52.036000000000001</v>
      </c>
    </row>
    <row r="207" spans="1:69" x14ac:dyDescent="0.2">
      <c r="A207" t="s">
        <v>557</v>
      </c>
      <c r="B207" t="s">
        <v>558</v>
      </c>
      <c r="C207" t="s">
        <v>827</v>
      </c>
      <c r="D207" t="s">
        <v>828</v>
      </c>
      <c r="AH207">
        <v>68.42</v>
      </c>
      <c r="AK207">
        <v>70.742000000000004</v>
      </c>
      <c r="AL207">
        <v>68.361000000000004</v>
      </c>
      <c r="AM207">
        <v>65.867000000000004</v>
      </c>
      <c r="AN207">
        <v>65.143000000000001</v>
      </c>
      <c r="AO207">
        <v>63.892000000000003</v>
      </c>
      <c r="AP207">
        <v>62.247999999999998</v>
      </c>
      <c r="AQ207">
        <v>61.136000000000003</v>
      </c>
      <c r="AR207">
        <v>65.275999999999996</v>
      </c>
      <c r="AS207">
        <v>65.460999999999999</v>
      </c>
      <c r="AT207">
        <v>64.204999999999998</v>
      </c>
      <c r="AU207">
        <v>64.869</v>
      </c>
      <c r="AV207">
        <v>64.692999999999998</v>
      </c>
      <c r="AW207">
        <v>65.412000000000006</v>
      </c>
      <c r="AX207">
        <v>65.98</v>
      </c>
      <c r="AY207">
        <v>66.340999999999994</v>
      </c>
      <c r="AZ207">
        <v>67.084999999999994</v>
      </c>
      <c r="BA207">
        <v>67.433999999999997</v>
      </c>
      <c r="BB207">
        <v>67.634</v>
      </c>
      <c r="BC207">
        <v>67.67</v>
      </c>
      <c r="BD207">
        <v>68.34</v>
      </c>
      <c r="BE207">
        <v>68.628</v>
      </c>
      <c r="BF207">
        <v>68.494</v>
      </c>
      <c r="BG207">
        <v>68.849999999999994</v>
      </c>
      <c r="BH207">
        <v>69.100999999999999</v>
      </c>
      <c r="BI207">
        <v>69.510999999999996</v>
      </c>
      <c r="BJ207">
        <v>62.756</v>
      </c>
      <c r="BK207">
        <v>62.845999999999997</v>
      </c>
      <c r="BL207">
        <v>62.201999999999998</v>
      </c>
      <c r="BM207">
        <v>61.87</v>
      </c>
      <c r="BN207">
        <v>62.280999999999999</v>
      </c>
      <c r="BO207">
        <v>62.243000000000002</v>
      </c>
      <c r="BP207">
        <v>62.706000000000003</v>
      </c>
      <c r="BQ207">
        <v>62.915999999999997</v>
      </c>
    </row>
    <row r="208" spans="1:69" x14ac:dyDescent="0.2">
      <c r="A208" t="s">
        <v>559</v>
      </c>
      <c r="B208" t="s">
        <v>560</v>
      </c>
      <c r="C208" t="s">
        <v>827</v>
      </c>
      <c r="D208" t="s">
        <v>828</v>
      </c>
      <c r="W208">
        <v>92.72</v>
      </c>
      <c r="AH208">
        <v>46.34</v>
      </c>
      <c r="AO208">
        <v>85.98</v>
      </c>
      <c r="AS208">
        <v>85.8</v>
      </c>
      <c r="AU208">
        <v>77.47</v>
      </c>
      <c r="AX208">
        <v>83.1</v>
      </c>
      <c r="BE208">
        <v>73.56</v>
      </c>
      <c r="BG208">
        <v>83.588999999999999</v>
      </c>
      <c r="BJ208">
        <v>60.460999999999999</v>
      </c>
      <c r="BK208">
        <v>60.378</v>
      </c>
      <c r="BL208">
        <v>58.451000000000001</v>
      </c>
      <c r="BM208">
        <v>62.66</v>
      </c>
      <c r="BN208">
        <v>58.197000000000003</v>
      </c>
      <c r="BO208">
        <v>60.164000000000001</v>
      </c>
      <c r="BP208">
        <v>63.664000000000001</v>
      </c>
      <c r="BQ208">
        <v>63.521000000000001</v>
      </c>
    </row>
    <row r="209" spans="1:69" x14ac:dyDescent="0.2">
      <c r="A209" t="s">
        <v>561</v>
      </c>
      <c r="B209" t="s">
        <v>562</v>
      </c>
      <c r="C209" t="s">
        <v>827</v>
      </c>
      <c r="D209" t="s">
        <v>828</v>
      </c>
      <c r="F209">
        <v>66.466440917032202</v>
      </c>
      <c r="P209">
        <v>53.66445886217209</v>
      </c>
      <c r="Z209">
        <v>58.890052849984045</v>
      </c>
      <c r="AJ209">
        <v>59.957282741212225</v>
      </c>
      <c r="AM209">
        <v>58.059945446292275</v>
      </c>
      <c r="AS209">
        <v>58.77585376853245</v>
      </c>
      <c r="AT209">
        <v>58.50037344720414</v>
      </c>
      <c r="AX209">
        <v>60.127505503164464</v>
      </c>
      <c r="BC209">
        <v>55.113488312431009</v>
      </c>
      <c r="BE209">
        <v>53.414296807520536</v>
      </c>
      <c r="BK209">
        <v>47.635924039142942</v>
      </c>
      <c r="BL209">
        <v>49.41247684072502</v>
      </c>
      <c r="BM209">
        <v>50.465397211429213</v>
      </c>
      <c r="BN209">
        <v>51.134146985401443</v>
      </c>
      <c r="BO209">
        <v>53.27858186752799</v>
      </c>
      <c r="BP209">
        <v>56.174830797988953</v>
      </c>
      <c r="BQ209">
        <v>56.124060565791893</v>
      </c>
    </row>
    <row r="210" spans="1:69" x14ac:dyDescent="0.2">
      <c r="A210" t="s">
        <v>563</v>
      </c>
      <c r="B210" t="s">
        <v>564</v>
      </c>
      <c r="C210" t="s">
        <v>827</v>
      </c>
      <c r="D210" t="s">
        <v>828</v>
      </c>
      <c r="AK210">
        <v>53.57</v>
      </c>
      <c r="AR210">
        <v>49.128</v>
      </c>
      <c r="AS210">
        <v>49.237000000000002</v>
      </c>
      <c r="AT210">
        <v>48.518999999999998</v>
      </c>
      <c r="AU210">
        <v>47.762999999999998</v>
      </c>
      <c r="AY210">
        <v>50.701000000000001</v>
      </c>
      <c r="AZ210">
        <v>50.558999999999997</v>
      </c>
      <c r="BA210">
        <v>50.286000000000001</v>
      </c>
      <c r="BB210">
        <v>49.890999999999998</v>
      </c>
      <c r="BD210">
        <v>53.17</v>
      </c>
      <c r="BE210">
        <v>54.12</v>
      </c>
      <c r="BF210">
        <v>54.206000000000003</v>
      </c>
      <c r="BG210">
        <v>54.1</v>
      </c>
      <c r="BH210">
        <v>54</v>
      </c>
      <c r="BI210">
        <v>54.95</v>
      </c>
      <c r="BJ210">
        <v>54.904000000000003</v>
      </c>
      <c r="BK210">
        <v>55.984000000000002</v>
      </c>
      <c r="BL210">
        <v>57.89</v>
      </c>
      <c r="BM210">
        <v>59.521999999999998</v>
      </c>
      <c r="BN210">
        <v>61.154000000000003</v>
      </c>
      <c r="BO210">
        <v>61.058</v>
      </c>
      <c r="BP210">
        <v>66.599999999999994</v>
      </c>
      <c r="BQ210">
        <v>66.292000000000002</v>
      </c>
    </row>
    <row r="211" spans="1:69" x14ac:dyDescent="0.2">
      <c r="A211" t="s">
        <v>565</v>
      </c>
      <c r="B211" t="s">
        <v>566</v>
      </c>
      <c r="C211" t="s">
        <v>827</v>
      </c>
      <c r="D211" t="s">
        <v>828</v>
      </c>
      <c r="R211">
        <v>54.86</v>
      </c>
      <c r="AB211">
        <v>57.28</v>
      </c>
      <c r="AI211">
        <v>49.46</v>
      </c>
      <c r="AL211">
        <v>49.87</v>
      </c>
      <c r="AO211">
        <v>51.26</v>
      </c>
      <c r="BA211">
        <v>48.648000000000003</v>
      </c>
      <c r="BB211">
        <v>48</v>
      </c>
      <c r="BD211">
        <v>49.808</v>
      </c>
      <c r="BO211">
        <v>37.86</v>
      </c>
    </row>
    <row r="212" spans="1:69" x14ac:dyDescent="0.2">
      <c r="A212" t="s">
        <v>567</v>
      </c>
      <c r="B212" t="s">
        <v>568</v>
      </c>
      <c r="C212" t="s">
        <v>827</v>
      </c>
      <c r="D212" t="s">
        <v>828</v>
      </c>
      <c r="AG212">
        <v>52.27</v>
      </c>
      <c r="AJ212">
        <v>64.3</v>
      </c>
      <c r="AU212">
        <v>65.62</v>
      </c>
      <c r="AY212">
        <v>50</v>
      </c>
      <c r="BD212">
        <v>54.027999999999999</v>
      </c>
      <c r="BH212">
        <v>45.485999999999997</v>
      </c>
      <c r="BI212">
        <v>50.116</v>
      </c>
      <c r="BJ212">
        <v>46.002000000000002</v>
      </c>
      <c r="BL212">
        <v>50.712000000000003</v>
      </c>
      <c r="BO212">
        <v>46.176000000000002</v>
      </c>
      <c r="BP212">
        <v>49.719000000000001</v>
      </c>
      <c r="BQ212">
        <v>44.558999999999997</v>
      </c>
    </row>
    <row r="213" spans="1:69" x14ac:dyDescent="0.2">
      <c r="A213" t="s">
        <v>569</v>
      </c>
      <c r="B213" t="s">
        <v>570</v>
      </c>
      <c r="C213" t="s">
        <v>827</v>
      </c>
      <c r="D213" t="s">
        <v>828</v>
      </c>
      <c r="O213">
        <v>56.49</v>
      </c>
      <c r="T213">
        <v>57.31</v>
      </c>
      <c r="U213">
        <v>57.61</v>
      </c>
      <c r="V213">
        <v>58.5</v>
      </c>
      <c r="W213">
        <v>60.03</v>
      </c>
      <c r="X213">
        <v>61.4</v>
      </c>
      <c r="Y213">
        <v>62.69</v>
      </c>
      <c r="AA213">
        <v>63.36</v>
      </c>
      <c r="AB213">
        <v>63.79</v>
      </c>
      <c r="AC213">
        <v>63.41</v>
      </c>
      <c r="AD213">
        <v>62.23</v>
      </c>
      <c r="AE213">
        <v>62.29</v>
      </c>
      <c r="AF213">
        <v>62.67</v>
      </c>
      <c r="AG213">
        <v>62.9</v>
      </c>
      <c r="AH213">
        <v>63.14</v>
      </c>
      <c r="AJ213">
        <v>49.69</v>
      </c>
      <c r="AK213">
        <v>56.85</v>
      </c>
      <c r="AL213">
        <v>56.04</v>
      </c>
      <c r="AM213">
        <v>55.81</v>
      </c>
      <c r="AN213">
        <v>52.5</v>
      </c>
      <c r="AO213">
        <v>54.18</v>
      </c>
      <c r="AP213">
        <v>52.68</v>
      </c>
      <c r="AQ213">
        <v>51.14</v>
      </c>
      <c r="AR213">
        <v>64.099999999999994</v>
      </c>
      <c r="AS213">
        <v>49.31</v>
      </c>
      <c r="AT213">
        <v>64.400000000000006</v>
      </c>
      <c r="AU213">
        <v>63.61</v>
      </c>
      <c r="AV213">
        <v>63.2</v>
      </c>
      <c r="AW213">
        <v>63.3</v>
      </c>
      <c r="AX213">
        <v>63</v>
      </c>
      <c r="AY213">
        <v>65.010000000000005</v>
      </c>
      <c r="AZ213">
        <v>65.14</v>
      </c>
      <c r="BA213">
        <v>65.62</v>
      </c>
      <c r="BB213">
        <v>65.44</v>
      </c>
      <c r="BC213">
        <v>66.23</v>
      </c>
      <c r="BD213">
        <v>66.069999999999993</v>
      </c>
      <c r="BE213">
        <v>66.59</v>
      </c>
      <c r="BF213">
        <v>66.72</v>
      </c>
      <c r="BG213">
        <v>67.03</v>
      </c>
      <c r="BH213">
        <v>68.33</v>
      </c>
      <c r="BI213">
        <v>68.040000000000006</v>
      </c>
      <c r="BJ213">
        <v>67.69</v>
      </c>
      <c r="BK213">
        <v>67.7</v>
      </c>
      <c r="BL213">
        <v>68.040000000000006</v>
      </c>
      <c r="BM213">
        <v>68.06</v>
      </c>
      <c r="BN213">
        <v>70.477999999999994</v>
      </c>
      <c r="BO213">
        <v>69.974000000000004</v>
      </c>
      <c r="BP213">
        <v>68.563999999999993</v>
      </c>
      <c r="BQ213">
        <v>67.584999999999994</v>
      </c>
    </row>
    <row r="214" spans="1:69" x14ac:dyDescent="0.2">
      <c r="A214" t="s">
        <v>571</v>
      </c>
      <c r="B214" t="s">
        <v>572</v>
      </c>
      <c r="C214" t="s">
        <v>827</v>
      </c>
      <c r="D214" t="s">
        <v>828</v>
      </c>
      <c r="AR214">
        <v>23.971</v>
      </c>
      <c r="AX214">
        <v>67.793000000000006</v>
      </c>
      <c r="BB214">
        <v>62.87</v>
      </c>
      <c r="BF214">
        <v>85.959000000000003</v>
      </c>
    </row>
    <row r="215" spans="1:69" x14ac:dyDescent="0.2">
      <c r="A215" t="s">
        <v>573</v>
      </c>
      <c r="B215" t="s">
        <v>574</v>
      </c>
      <c r="C215" t="s">
        <v>827</v>
      </c>
      <c r="D215" t="s">
        <v>828</v>
      </c>
      <c r="H215">
        <v>65.03</v>
      </c>
      <c r="AV215">
        <v>64.64</v>
      </c>
      <c r="AW215">
        <v>66.11</v>
      </c>
      <c r="BB215">
        <v>60.96</v>
      </c>
      <c r="BC215">
        <v>60.52</v>
      </c>
      <c r="BG215">
        <v>56.948</v>
      </c>
      <c r="BK215">
        <v>53.911999999999999</v>
      </c>
    </row>
    <row r="216" spans="1:69" x14ac:dyDescent="0.2">
      <c r="A216" t="s">
        <v>575</v>
      </c>
      <c r="B216" t="s">
        <v>576</v>
      </c>
      <c r="C216" t="s">
        <v>827</v>
      </c>
      <c r="D216" t="s">
        <v>828</v>
      </c>
      <c r="F216">
        <v>54.13</v>
      </c>
      <c r="P216">
        <v>56.63</v>
      </c>
      <c r="T216">
        <v>31.46</v>
      </c>
      <c r="W216">
        <v>57.71</v>
      </c>
      <c r="X216">
        <v>59.41</v>
      </c>
      <c r="Y216">
        <v>59.16</v>
      </c>
      <c r="AI216">
        <v>63.74</v>
      </c>
      <c r="AJ216">
        <v>61.91</v>
      </c>
      <c r="AK216">
        <v>59.69</v>
      </c>
      <c r="AL216">
        <v>60.39</v>
      </c>
      <c r="AM216">
        <v>61.2</v>
      </c>
      <c r="AN216">
        <v>60.06</v>
      </c>
      <c r="AO216">
        <v>58.5</v>
      </c>
      <c r="AP216">
        <v>58.68</v>
      </c>
      <c r="AQ216">
        <v>61.1</v>
      </c>
      <c r="AR216">
        <v>60.26</v>
      </c>
      <c r="AS216">
        <v>60</v>
      </c>
      <c r="AT216">
        <v>60.3</v>
      </c>
      <c r="AU216">
        <v>58.59</v>
      </c>
      <c r="AV216">
        <v>61</v>
      </c>
      <c r="AW216">
        <v>59.55</v>
      </c>
      <c r="AX216">
        <v>59.7</v>
      </c>
      <c r="AY216">
        <v>60.3</v>
      </c>
      <c r="AZ216">
        <v>60.88</v>
      </c>
      <c r="BA216">
        <v>62.71</v>
      </c>
      <c r="BB216">
        <v>62.76</v>
      </c>
      <c r="BC216">
        <v>61.091999999999999</v>
      </c>
      <c r="BD216">
        <v>61.179000000000002</v>
      </c>
      <c r="BE216">
        <v>61.774000000000001</v>
      </c>
      <c r="BF216">
        <v>62.173999999999999</v>
      </c>
      <c r="BG216">
        <v>60.927999999999997</v>
      </c>
      <c r="BH216">
        <v>60.176000000000002</v>
      </c>
      <c r="BI216">
        <v>60.567999999999998</v>
      </c>
      <c r="BJ216">
        <v>60.209000000000003</v>
      </c>
      <c r="BK216">
        <v>59.823999999999998</v>
      </c>
      <c r="BL216">
        <v>60.744999999999997</v>
      </c>
      <c r="BM216">
        <v>59.244999999999997</v>
      </c>
      <c r="BN216">
        <v>59.581000000000003</v>
      </c>
      <c r="BO216">
        <v>60.484000000000002</v>
      </c>
      <c r="BP216">
        <v>61.957000000000001</v>
      </c>
      <c r="BQ216">
        <v>59.999000000000002</v>
      </c>
    </row>
    <row r="217" spans="1:69" x14ac:dyDescent="0.2">
      <c r="A217" t="s">
        <v>577</v>
      </c>
      <c r="B217" t="s">
        <v>578</v>
      </c>
      <c r="C217" t="s">
        <v>827</v>
      </c>
      <c r="D217" t="s">
        <v>828</v>
      </c>
      <c r="U217">
        <v>59.49</v>
      </c>
      <c r="AD217">
        <v>61.28</v>
      </c>
      <c r="AE217">
        <v>61.72</v>
      </c>
      <c r="AF217">
        <v>61.8</v>
      </c>
      <c r="AG217">
        <v>61.94</v>
      </c>
      <c r="AH217">
        <v>61.68</v>
      </c>
      <c r="AI217">
        <v>62.14</v>
      </c>
      <c r="AJ217">
        <v>62.58</v>
      </c>
      <c r="AK217">
        <v>63.55</v>
      </c>
      <c r="AL217">
        <v>64.239999999999995</v>
      </c>
      <c r="AN217">
        <v>65.739999999999995</v>
      </c>
      <c r="AO217">
        <v>66.22</v>
      </c>
      <c r="AP217">
        <v>66.45</v>
      </c>
      <c r="AQ217">
        <v>66.84</v>
      </c>
      <c r="AR217">
        <v>67.2</v>
      </c>
      <c r="AT217">
        <v>67.62</v>
      </c>
      <c r="AU217">
        <v>67.23</v>
      </c>
      <c r="AV217">
        <v>66.209999999999994</v>
      </c>
      <c r="BH217">
        <v>71.037999999999997</v>
      </c>
      <c r="BI217">
        <v>96.69</v>
      </c>
      <c r="BJ217">
        <v>72.05</v>
      </c>
      <c r="BK217">
        <v>71.89</v>
      </c>
      <c r="BL217">
        <v>72.05</v>
      </c>
      <c r="BM217">
        <v>71.09</v>
      </c>
      <c r="BN217">
        <v>71.02</v>
      </c>
      <c r="BO217">
        <v>70.47</v>
      </c>
    </row>
    <row r="218" spans="1:69" x14ac:dyDescent="0.2">
      <c r="A218" t="s">
        <v>1015</v>
      </c>
      <c r="B218" t="s">
        <v>579</v>
      </c>
      <c r="C218" t="s">
        <v>827</v>
      </c>
      <c r="D218" t="s">
        <v>828</v>
      </c>
      <c r="BL218">
        <v>34.03</v>
      </c>
      <c r="BO218">
        <v>31.469000000000001</v>
      </c>
    </row>
    <row r="219" spans="1:69" x14ac:dyDescent="0.2">
      <c r="A219" t="s">
        <v>580</v>
      </c>
      <c r="B219" t="s">
        <v>581</v>
      </c>
      <c r="C219" t="s">
        <v>827</v>
      </c>
      <c r="D219" t="s">
        <v>828</v>
      </c>
      <c r="AW219">
        <v>55.5</v>
      </c>
      <c r="AX219">
        <v>53.49</v>
      </c>
      <c r="AY219">
        <v>51.04</v>
      </c>
      <c r="AZ219">
        <v>50.99</v>
      </c>
      <c r="BA219">
        <v>51.470999999999997</v>
      </c>
      <c r="BB219">
        <v>49.113</v>
      </c>
      <c r="BC219">
        <v>46.923999999999999</v>
      </c>
      <c r="BD219">
        <v>46.442</v>
      </c>
      <c r="BE219">
        <v>46.698999999999998</v>
      </c>
      <c r="BF219">
        <v>48.47</v>
      </c>
      <c r="BG219">
        <v>51.941000000000003</v>
      </c>
      <c r="BH219">
        <v>51.588999999999999</v>
      </c>
      <c r="BI219">
        <v>53.326999999999998</v>
      </c>
      <c r="BJ219">
        <v>53.97</v>
      </c>
      <c r="BK219">
        <v>54.491</v>
      </c>
      <c r="BL219">
        <v>54.631999999999998</v>
      </c>
      <c r="BM219">
        <v>53.956000000000003</v>
      </c>
      <c r="BN219">
        <v>56.287999999999997</v>
      </c>
      <c r="BO219">
        <v>57.241</v>
      </c>
      <c r="BP219">
        <v>58.243000000000002</v>
      </c>
      <c r="BQ219">
        <v>59.286000000000001</v>
      </c>
    </row>
    <row r="220" spans="1:69" x14ac:dyDescent="0.2">
      <c r="A220" t="s">
        <v>582</v>
      </c>
      <c r="B220" t="s">
        <v>583</v>
      </c>
      <c r="C220" t="s">
        <v>827</v>
      </c>
      <c r="D220" t="s">
        <v>828</v>
      </c>
      <c r="BO220">
        <v>67.285144974452066</v>
      </c>
    </row>
    <row r="221" spans="1:69" x14ac:dyDescent="0.2">
      <c r="A221" t="s">
        <v>584</v>
      </c>
      <c r="B221" t="s">
        <v>585</v>
      </c>
      <c r="C221" t="s">
        <v>827</v>
      </c>
      <c r="D221" t="s">
        <v>828</v>
      </c>
      <c r="BA221">
        <v>73.992000000000004</v>
      </c>
    </row>
    <row r="222" spans="1:69" x14ac:dyDescent="0.2">
      <c r="A222" t="s">
        <v>586</v>
      </c>
      <c r="B222" t="s">
        <v>587</v>
      </c>
      <c r="C222" t="s">
        <v>827</v>
      </c>
      <c r="D222" t="s">
        <v>828</v>
      </c>
    </row>
    <row r="223" spans="1:69" x14ac:dyDescent="0.2">
      <c r="A223" t="s">
        <v>588</v>
      </c>
      <c r="B223" t="s">
        <v>589</v>
      </c>
      <c r="C223" t="s">
        <v>827</v>
      </c>
      <c r="D223" t="s">
        <v>828</v>
      </c>
    </row>
    <row r="224" spans="1:69" x14ac:dyDescent="0.2">
      <c r="A224" t="s">
        <v>590</v>
      </c>
      <c r="B224" t="s">
        <v>591</v>
      </c>
      <c r="C224" t="s">
        <v>827</v>
      </c>
      <c r="D224" t="s">
        <v>828</v>
      </c>
      <c r="Z224">
        <v>58.53</v>
      </c>
      <c r="AS224">
        <v>47.5</v>
      </c>
      <c r="AY224">
        <v>35.06</v>
      </c>
      <c r="BJ224">
        <v>31.597000000000001</v>
      </c>
    </row>
    <row r="225" spans="1:69" x14ac:dyDescent="0.2">
      <c r="A225" t="s">
        <v>592</v>
      </c>
      <c r="B225" t="s">
        <v>593</v>
      </c>
      <c r="C225" t="s">
        <v>827</v>
      </c>
      <c r="D225" t="s">
        <v>828</v>
      </c>
      <c r="I225">
        <v>41.32</v>
      </c>
      <c r="Y225">
        <v>37.31</v>
      </c>
      <c r="AF225">
        <v>53.36</v>
      </c>
      <c r="AH225">
        <v>45.84</v>
      </c>
      <c r="AI225">
        <v>55.55</v>
      </c>
      <c r="AK225">
        <v>52.38</v>
      </c>
      <c r="AL225">
        <v>49.32</v>
      </c>
      <c r="AM225">
        <v>48.77</v>
      </c>
      <c r="AN225">
        <v>47.98</v>
      </c>
      <c r="AR225">
        <v>46.61</v>
      </c>
      <c r="BB225">
        <v>62.57</v>
      </c>
      <c r="BC225">
        <v>61.89</v>
      </c>
      <c r="BD225">
        <v>61.95</v>
      </c>
      <c r="BE225">
        <v>61.51</v>
      </c>
      <c r="BF225">
        <v>61.65</v>
      </c>
      <c r="BG225">
        <v>62.92</v>
      </c>
      <c r="BH225">
        <v>59.96</v>
      </c>
      <c r="BI225">
        <v>56.115000000000002</v>
      </c>
    </row>
    <row r="226" spans="1:69" x14ac:dyDescent="0.2">
      <c r="A226" t="s">
        <v>594</v>
      </c>
      <c r="B226" t="s">
        <v>595</v>
      </c>
      <c r="C226" t="s">
        <v>827</v>
      </c>
      <c r="D226" t="s">
        <v>828</v>
      </c>
      <c r="AJ226">
        <v>66.11</v>
      </c>
      <c r="AL226">
        <v>62.17</v>
      </c>
      <c r="AM226">
        <v>59.892000000000003</v>
      </c>
      <c r="AN226">
        <v>59.823999999999998</v>
      </c>
      <c r="AO226">
        <v>60.148000000000003</v>
      </c>
      <c r="AP226">
        <v>59.673999999999999</v>
      </c>
      <c r="AQ226">
        <v>59.021999999999998</v>
      </c>
      <c r="AR226">
        <v>59.213000000000001</v>
      </c>
      <c r="AS226">
        <v>59.598999999999997</v>
      </c>
      <c r="AT226">
        <v>60.158999999999999</v>
      </c>
      <c r="AU226">
        <v>59.802999999999997</v>
      </c>
      <c r="AV226">
        <v>60.137999999999998</v>
      </c>
      <c r="AW226">
        <v>60.052999999999997</v>
      </c>
      <c r="AX226">
        <v>59.482999999999997</v>
      </c>
      <c r="AY226">
        <v>59.154000000000003</v>
      </c>
      <c r="AZ226">
        <v>58.863999999999997</v>
      </c>
      <c r="BA226">
        <v>59.316000000000003</v>
      </c>
      <c r="BB226">
        <v>58.877000000000002</v>
      </c>
      <c r="BC226">
        <v>59.012</v>
      </c>
      <c r="BD226">
        <v>58.786999999999999</v>
      </c>
      <c r="BE226">
        <v>59.215000000000003</v>
      </c>
      <c r="BF226">
        <v>59.296999999999997</v>
      </c>
      <c r="BG226">
        <v>59.704999999999998</v>
      </c>
      <c r="BH226">
        <v>59.673999999999999</v>
      </c>
      <c r="BI226">
        <v>60.076000000000001</v>
      </c>
      <c r="BJ226">
        <v>59.969000000000001</v>
      </c>
      <c r="BK226">
        <v>59.814</v>
      </c>
      <c r="BL226">
        <v>59.695</v>
      </c>
      <c r="BM226">
        <v>59.034999999999997</v>
      </c>
      <c r="BN226">
        <v>60.518999999999998</v>
      </c>
      <c r="BO226">
        <v>61.534999999999997</v>
      </c>
      <c r="BP226">
        <v>61.6</v>
      </c>
      <c r="BQ226">
        <v>61.488</v>
      </c>
    </row>
    <row r="227" spans="1:69" x14ac:dyDescent="0.2">
      <c r="A227" t="s">
        <v>596</v>
      </c>
      <c r="B227" t="s">
        <v>597</v>
      </c>
      <c r="C227" t="s">
        <v>827</v>
      </c>
      <c r="D227" t="s">
        <v>828</v>
      </c>
      <c r="AJ227">
        <v>60.58</v>
      </c>
      <c r="AL227">
        <v>52.48</v>
      </c>
      <c r="AM227">
        <v>57.44</v>
      </c>
      <c r="AN227">
        <v>58.67</v>
      </c>
      <c r="AO227">
        <v>57.475999999999999</v>
      </c>
      <c r="AP227">
        <v>58.328000000000003</v>
      </c>
      <c r="AQ227">
        <v>59.582999999999998</v>
      </c>
      <c r="AR227">
        <v>57.883000000000003</v>
      </c>
      <c r="AS227">
        <v>57.411000000000001</v>
      </c>
      <c r="AT227">
        <v>57.668999999999997</v>
      </c>
      <c r="AU227">
        <v>58.107999999999997</v>
      </c>
      <c r="AV227">
        <v>56.445999999999998</v>
      </c>
      <c r="AW227">
        <v>58.97</v>
      </c>
      <c r="AX227">
        <v>59.247</v>
      </c>
      <c r="AY227">
        <v>59.293999999999997</v>
      </c>
      <c r="AZ227">
        <v>59.695</v>
      </c>
      <c r="BA227">
        <v>59.488</v>
      </c>
      <c r="BB227">
        <v>59.430999999999997</v>
      </c>
      <c r="BC227">
        <v>59.170999999999999</v>
      </c>
      <c r="BD227">
        <v>57.923000000000002</v>
      </c>
      <c r="BE227">
        <v>57.536000000000001</v>
      </c>
      <c r="BF227">
        <v>57.244</v>
      </c>
      <c r="BG227">
        <v>57.671999999999997</v>
      </c>
      <c r="BH227">
        <v>57.316000000000003</v>
      </c>
      <c r="BI227">
        <v>56.595999999999997</v>
      </c>
      <c r="BJ227">
        <v>58.426000000000002</v>
      </c>
      <c r="BK227">
        <v>58.808999999999997</v>
      </c>
      <c r="BL227">
        <v>58.067</v>
      </c>
      <c r="BM227">
        <v>57.762</v>
      </c>
      <c r="BN227">
        <v>58.478000000000002</v>
      </c>
      <c r="BO227">
        <v>58.942999999999998</v>
      </c>
      <c r="BP227">
        <v>58.524999999999999</v>
      </c>
      <c r="BQ227">
        <v>58.734000000000002</v>
      </c>
    </row>
    <row r="228" spans="1:69" x14ac:dyDescent="0.2">
      <c r="A228" t="s">
        <v>598</v>
      </c>
      <c r="B228" t="s">
        <v>599</v>
      </c>
      <c r="C228" t="s">
        <v>827</v>
      </c>
      <c r="D228" t="s">
        <v>828</v>
      </c>
      <c r="J228">
        <v>56</v>
      </c>
      <c r="T228">
        <v>63.53</v>
      </c>
      <c r="U228">
        <v>63.53</v>
      </c>
      <c r="AA228">
        <v>71.680000000000007</v>
      </c>
      <c r="AB228">
        <v>71.760000000000005</v>
      </c>
      <c r="AC228">
        <v>71.89</v>
      </c>
      <c r="AD228">
        <v>72.27</v>
      </c>
      <c r="AE228">
        <v>83.24</v>
      </c>
      <c r="AF228">
        <v>83.38</v>
      </c>
      <c r="AH228">
        <v>84.52</v>
      </c>
      <c r="AI228">
        <v>73.239999999999995</v>
      </c>
      <c r="AJ228">
        <v>72.55</v>
      </c>
      <c r="AK228">
        <v>71.17</v>
      </c>
      <c r="AL228">
        <v>69.66</v>
      </c>
      <c r="AM228">
        <v>68.91</v>
      </c>
      <c r="AN228">
        <v>69.09</v>
      </c>
      <c r="AO228">
        <v>61.308</v>
      </c>
      <c r="AP228">
        <v>60.79</v>
      </c>
      <c r="AQ228">
        <v>60.185000000000002</v>
      </c>
      <c r="AR228">
        <v>60.878999999999998</v>
      </c>
      <c r="AS228">
        <v>60.405000000000001</v>
      </c>
      <c r="AT228">
        <v>62.738</v>
      </c>
      <c r="AU228">
        <v>62.664000000000001</v>
      </c>
      <c r="AV228">
        <v>62.753999999999998</v>
      </c>
      <c r="AW228">
        <v>62.536000000000001</v>
      </c>
      <c r="AX228">
        <v>63.249000000000002</v>
      </c>
      <c r="AY228">
        <v>63.351999999999997</v>
      </c>
      <c r="AZ228">
        <v>63.686999999999998</v>
      </c>
      <c r="BA228">
        <v>63.935000000000002</v>
      </c>
      <c r="BB228">
        <v>63.31</v>
      </c>
      <c r="BC228">
        <v>70.533000000000001</v>
      </c>
      <c r="BD228">
        <v>70.936000000000007</v>
      </c>
      <c r="BE228">
        <v>71.132999999999996</v>
      </c>
      <c r="BF228">
        <v>71.501999999999995</v>
      </c>
      <c r="BG228">
        <v>71.954999999999998</v>
      </c>
      <c r="BH228">
        <v>72.001000000000005</v>
      </c>
      <c r="BI228">
        <v>72.093000000000004</v>
      </c>
      <c r="BJ228">
        <v>72.724000000000004</v>
      </c>
      <c r="BK228">
        <v>72.974999999999994</v>
      </c>
      <c r="BL228">
        <v>73.355999999999995</v>
      </c>
      <c r="BM228">
        <v>73.287999999999997</v>
      </c>
      <c r="BN228">
        <v>66.558000000000007</v>
      </c>
      <c r="BO228">
        <v>66.930999999999997</v>
      </c>
      <c r="BP228">
        <v>67.528999999999996</v>
      </c>
      <c r="BQ228">
        <v>67.284999999999997</v>
      </c>
    </row>
    <row r="229" spans="1:69" x14ac:dyDescent="0.2">
      <c r="A229" t="s">
        <v>600</v>
      </c>
      <c r="B229" t="s">
        <v>601</v>
      </c>
      <c r="C229" t="s">
        <v>827</v>
      </c>
      <c r="D229" t="s">
        <v>828</v>
      </c>
      <c r="K229">
        <v>65.42</v>
      </c>
      <c r="U229">
        <v>41.85</v>
      </c>
      <c r="AE229">
        <v>44.21</v>
      </c>
      <c r="AP229">
        <v>40.1</v>
      </c>
      <c r="BI229">
        <v>51.134999999999998</v>
      </c>
      <c r="BN229">
        <v>49.685000000000002</v>
      </c>
      <c r="BP229">
        <v>51.222000000000001</v>
      </c>
    </row>
    <row r="230" spans="1:69" x14ac:dyDescent="0.2">
      <c r="A230" t="s">
        <v>602</v>
      </c>
      <c r="B230" t="s">
        <v>603</v>
      </c>
      <c r="C230" t="s">
        <v>827</v>
      </c>
      <c r="D230" t="s">
        <v>828</v>
      </c>
    </row>
    <row r="231" spans="1:69" x14ac:dyDescent="0.2">
      <c r="A231" t="s">
        <v>604</v>
      </c>
      <c r="B231" t="s">
        <v>605</v>
      </c>
      <c r="C231" t="s">
        <v>827</v>
      </c>
      <c r="D231" t="s">
        <v>828</v>
      </c>
      <c r="E231">
        <v>69.39</v>
      </c>
      <c r="P231">
        <v>64</v>
      </c>
      <c r="V231">
        <v>68.099999999999994</v>
      </c>
      <c r="AF231">
        <v>63.13</v>
      </c>
      <c r="AM231">
        <v>66.28</v>
      </c>
      <c r="AU231">
        <v>72.290000000000006</v>
      </c>
      <c r="BD231">
        <v>64.97</v>
      </c>
      <c r="BG231">
        <v>70.031000000000006</v>
      </c>
      <c r="BH231">
        <v>71.040000000000006</v>
      </c>
      <c r="BI231">
        <v>69.545000000000002</v>
      </c>
      <c r="BJ231">
        <v>70.296999999999997</v>
      </c>
      <c r="BK231">
        <v>68.677000000000007</v>
      </c>
      <c r="BL231">
        <v>66.591999999999999</v>
      </c>
      <c r="BM231">
        <v>65.924000000000007</v>
      </c>
      <c r="BP231">
        <v>63.307000000000002</v>
      </c>
      <c r="BQ231">
        <v>65.070999999999998</v>
      </c>
    </row>
    <row r="232" spans="1:69" x14ac:dyDescent="0.2">
      <c r="A232" t="s">
        <v>606</v>
      </c>
      <c r="B232" t="s">
        <v>607</v>
      </c>
      <c r="C232" t="s">
        <v>827</v>
      </c>
      <c r="D232" t="s">
        <v>828</v>
      </c>
      <c r="E232">
        <v>45.92</v>
      </c>
      <c r="O232">
        <v>44.83</v>
      </c>
      <c r="T232">
        <v>48.3</v>
      </c>
      <c r="Z232">
        <v>43.76</v>
      </c>
      <c r="AB232">
        <v>43.82</v>
      </c>
      <c r="AC232">
        <v>45.67</v>
      </c>
      <c r="AH232">
        <v>26.19</v>
      </c>
      <c r="AJ232">
        <v>27.82</v>
      </c>
      <c r="AL232">
        <v>50.8</v>
      </c>
      <c r="AN232">
        <v>49.192999999999998</v>
      </c>
      <c r="AP232">
        <v>41.7</v>
      </c>
      <c r="AQ232">
        <v>49.72</v>
      </c>
      <c r="AR232">
        <v>50.91</v>
      </c>
      <c r="AS232">
        <v>50.89</v>
      </c>
      <c r="AT232">
        <v>52.98</v>
      </c>
      <c r="AU232">
        <v>53.26</v>
      </c>
      <c r="AV232">
        <v>48.09</v>
      </c>
      <c r="AY232">
        <v>45.81</v>
      </c>
      <c r="AZ232">
        <v>44.25</v>
      </c>
      <c r="BA232">
        <v>44.3</v>
      </c>
      <c r="BB232">
        <v>42.94</v>
      </c>
      <c r="BC232">
        <v>42.7</v>
      </c>
      <c r="BD232">
        <v>43.4</v>
      </c>
    </row>
    <row r="233" spans="1:69" x14ac:dyDescent="0.2">
      <c r="A233" t="s">
        <v>608</v>
      </c>
      <c r="B233" t="s">
        <v>609</v>
      </c>
      <c r="C233" t="s">
        <v>827</v>
      </c>
      <c r="D233" t="s">
        <v>828</v>
      </c>
      <c r="E233">
        <v>66.540000000000006</v>
      </c>
      <c r="O233">
        <v>28.46</v>
      </c>
      <c r="Y233">
        <v>66.930000000000007</v>
      </c>
      <c r="AT233">
        <v>56.7</v>
      </c>
      <c r="AU233">
        <v>58.51</v>
      </c>
      <c r="AV233">
        <v>60.59</v>
      </c>
      <c r="AW233">
        <v>61.17</v>
      </c>
      <c r="AX233">
        <v>61.98</v>
      </c>
      <c r="AY233">
        <v>59.21</v>
      </c>
      <c r="AZ233">
        <v>59.41</v>
      </c>
      <c r="BA233">
        <v>64.03</v>
      </c>
    </row>
    <row r="234" spans="1:69" x14ac:dyDescent="0.2">
      <c r="A234" t="s">
        <v>610</v>
      </c>
      <c r="B234" t="s">
        <v>611</v>
      </c>
      <c r="C234" t="s">
        <v>827</v>
      </c>
      <c r="D234" t="s">
        <v>828</v>
      </c>
      <c r="Q234">
        <v>33.53</v>
      </c>
      <c r="Y234">
        <v>56.12</v>
      </c>
      <c r="AG234">
        <v>56.33</v>
      </c>
      <c r="AL234">
        <v>72.3</v>
      </c>
      <c r="BK234">
        <v>59.973999999999997</v>
      </c>
    </row>
    <row r="235" spans="1:69" x14ac:dyDescent="0.2">
      <c r="A235" t="s">
        <v>612</v>
      </c>
      <c r="B235" t="s">
        <v>613</v>
      </c>
      <c r="C235" t="s">
        <v>827</v>
      </c>
      <c r="D235" t="s">
        <v>828</v>
      </c>
      <c r="AA235">
        <v>77.186974937295204</v>
      </c>
      <c r="AI235">
        <v>76.247261486484817</v>
      </c>
      <c r="AS235">
        <v>72.871279930179796</v>
      </c>
      <c r="AT235">
        <v>74.379551372449484</v>
      </c>
      <c r="AU235">
        <v>73.759450047667087</v>
      </c>
      <c r="AV235">
        <v>73.061040033976894</v>
      </c>
      <c r="AW235">
        <v>72.426752887844984</v>
      </c>
      <c r="AX235">
        <v>72.23616781629643</v>
      </c>
      <c r="AY235">
        <v>71.906951067701357</v>
      </c>
      <c r="AZ235">
        <v>71.776685579860811</v>
      </c>
      <c r="BA235">
        <v>71.350034726111062</v>
      </c>
      <c r="BB235">
        <v>71.235835111040288</v>
      </c>
      <c r="BC235">
        <v>70.079401803921996</v>
      </c>
      <c r="BD235">
        <v>70.242588813005014</v>
      </c>
      <c r="BE235">
        <v>70.03805902604455</v>
      </c>
      <c r="BF235">
        <v>69.970298841316549</v>
      </c>
      <c r="BG235">
        <v>69.780964133380664</v>
      </c>
      <c r="BH235">
        <v>69.817281704377493</v>
      </c>
      <c r="BI235">
        <v>69.974124657912668</v>
      </c>
    </row>
    <row r="236" spans="1:69" x14ac:dyDescent="0.2">
      <c r="A236" t="s">
        <v>614</v>
      </c>
      <c r="B236" t="s">
        <v>615</v>
      </c>
      <c r="C236" t="s">
        <v>827</v>
      </c>
      <c r="D236" t="s">
        <v>828</v>
      </c>
      <c r="AO236">
        <v>61.020301097322147</v>
      </c>
      <c r="AP236">
        <v>58.356933940469681</v>
      </c>
      <c r="AQ236">
        <v>59.359719378593567</v>
      </c>
      <c r="AR236">
        <v>60.99747162924222</v>
      </c>
      <c r="AS236">
        <v>60.691147988025222</v>
      </c>
      <c r="AT236">
        <v>57.537812441721961</v>
      </c>
      <c r="AU236">
        <v>59.220864406554995</v>
      </c>
      <c r="AV236">
        <v>58.392723544361985</v>
      </c>
      <c r="AW236">
        <v>58.357547378006778</v>
      </c>
      <c r="AX236">
        <v>57.920698015506929</v>
      </c>
      <c r="AY236">
        <v>57.821245799594365</v>
      </c>
      <c r="AZ236">
        <v>59.977829384042792</v>
      </c>
      <c r="BA236">
        <v>60.449862385486853</v>
      </c>
      <c r="BB236">
        <v>60.784233881265955</v>
      </c>
      <c r="BC236">
        <v>61.299001175503527</v>
      </c>
      <c r="BD236">
        <v>61.718702024788577</v>
      </c>
      <c r="BE236">
        <v>61.818503596849681</v>
      </c>
      <c r="BF236">
        <v>61.946011863532263</v>
      </c>
      <c r="BG236">
        <v>61.932135833372008</v>
      </c>
      <c r="BH236">
        <v>62.626220667210319</v>
      </c>
      <c r="BI236">
        <v>62.181559060848294</v>
      </c>
      <c r="BJ236">
        <v>60.523740980021756</v>
      </c>
      <c r="BK236">
        <v>60.761627663235856</v>
      </c>
      <c r="BL236">
        <v>59.865698309667344</v>
      </c>
      <c r="BM236">
        <v>57.713773238609406</v>
      </c>
      <c r="BN236">
        <v>57.923700317411729</v>
      </c>
      <c r="BO236">
        <v>59.27119715743094</v>
      </c>
      <c r="BP236">
        <v>58.902708008517457</v>
      </c>
      <c r="BQ236">
        <v>59.233973476019884</v>
      </c>
    </row>
    <row r="237" spans="1:69" x14ac:dyDescent="0.2">
      <c r="A237" t="s">
        <v>616</v>
      </c>
      <c r="B237" t="s">
        <v>617</v>
      </c>
      <c r="C237" t="s">
        <v>827</v>
      </c>
      <c r="D237" t="s">
        <v>828</v>
      </c>
      <c r="E237">
        <v>43.88</v>
      </c>
      <c r="O237">
        <v>36.78</v>
      </c>
      <c r="Y237">
        <v>68.13</v>
      </c>
      <c r="Z237">
        <v>62.85</v>
      </c>
      <c r="AQ237">
        <v>29.55</v>
      </c>
      <c r="AY237">
        <v>80.884</v>
      </c>
      <c r="BC237">
        <v>68.671000000000006</v>
      </c>
      <c r="BD237">
        <v>78.203000000000003</v>
      </c>
      <c r="BH237">
        <v>54.685000000000002</v>
      </c>
      <c r="BJ237">
        <v>58.073999999999998</v>
      </c>
      <c r="BL237">
        <v>73.927000000000007</v>
      </c>
      <c r="BO237">
        <v>70.727999999999994</v>
      </c>
    </row>
    <row r="238" spans="1:69" x14ac:dyDescent="0.2">
      <c r="A238" t="s">
        <v>618</v>
      </c>
      <c r="B238" t="s">
        <v>619</v>
      </c>
      <c r="C238" t="s">
        <v>827</v>
      </c>
      <c r="D238" t="s">
        <v>828</v>
      </c>
      <c r="U238">
        <v>58.77</v>
      </c>
      <c r="W238">
        <v>81.61</v>
      </c>
      <c r="X238">
        <v>78.97</v>
      </c>
      <c r="Y238">
        <v>82.15</v>
      </c>
      <c r="AA238">
        <v>83.13</v>
      </c>
      <c r="AC238">
        <v>82.06</v>
      </c>
      <c r="AF238">
        <v>81.650000000000006</v>
      </c>
      <c r="AG238">
        <v>82.01</v>
      </c>
      <c r="AH238">
        <v>82.46</v>
      </c>
      <c r="AI238">
        <v>81.95</v>
      </c>
      <c r="AM238">
        <v>74.36</v>
      </c>
      <c r="AO238">
        <v>74.67</v>
      </c>
      <c r="AP238">
        <v>74.78</v>
      </c>
      <c r="AQ238">
        <v>73.599999999999994</v>
      </c>
      <c r="AR238">
        <v>72.16</v>
      </c>
      <c r="AS238">
        <v>72.66</v>
      </c>
      <c r="AT238">
        <v>73.17</v>
      </c>
      <c r="AV238">
        <v>72.98</v>
      </c>
      <c r="AW238">
        <v>73.39</v>
      </c>
      <c r="AX238">
        <v>73.680000000000007</v>
      </c>
      <c r="AY238">
        <v>72.95</v>
      </c>
      <c r="AZ238">
        <v>73.58</v>
      </c>
      <c r="BA238">
        <v>73.400000000000006</v>
      </c>
      <c r="BB238">
        <v>72.75</v>
      </c>
      <c r="BC238">
        <v>71.593000000000004</v>
      </c>
      <c r="BD238">
        <v>73.28</v>
      </c>
      <c r="BE238">
        <v>73</v>
      </c>
      <c r="BF238">
        <v>70.272000000000006</v>
      </c>
      <c r="BG238">
        <v>69.831999999999994</v>
      </c>
      <c r="BH238">
        <v>69.234999999999999</v>
      </c>
      <c r="BI238">
        <v>68.25</v>
      </c>
      <c r="BJ238">
        <v>67.501000000000005</v>
      </c>
      <c r="BK238">
        <v>67.799000000000007</v>
      </c>
      <c r="BL238">
        <v>66.963999999999999</v>
      </c>
      <c r="BM238">
        <v>67.02</v>
      </c>
      <c r="BN238">
        <v>66.938000000000002</v>
      </c>
      <c r="BO238">
        <v>67.537999999999997</v>
      </c>
      <c r="BP238">
        <v>68.239000000000004</v>
      </c>
      <c r="BQ238">
        <v>67.769000000000005</v>
      </c>
    </row>
    <row r="239" spans="1:69" x14ac:dyDescent="0.2">
      <c r="A239" t="s">
        <v>620</v>
      </c>
      <c r="B239" t="s">
        <v>621</v>
      </c>
      <c r="C239" t="s">
        <v>827</v>
      </c>
      <c r="D239" t="s">
        <v>828</v>
      </c>
      <c r="AO239">
        <v>30.34</v>
      </c>
      <c r="AV239">
        <v>55.008000000000003</v>
      </c>
      <c r="AW239">
        <v>63.05</v>
      </c>
      <c r="AX239">
        <v>31.13</v>
      </c>
      <c r="AY239">
        <v>30.93</v>
      </c>
      <c r="AZ239">
        <v>30.5</v>
      </c>
      <c r="BA239">
        <v>30.07</v>
      </c>
      <c r="BB239">
        <v>42.51</v>
      </c>
      <c r="BI239">
        <v>39.706000000000003</v>
      </c>
    </row>
    <row r="240" spans="1:69" x14ac:dyDescent="0.2">
      <c r="A240" t="s">
        <v>622</v>
      </c>
      <c r="B240" t="s">
        <v>623</v>
      </c>
      <c r="C240" t="s">
        <v>827</v>
      </c>
      <c r="D240" t="s">
        <v>828</v>
      </c>
      <c r="AR240">
        <v>53.84</v>
      </c>
    </row>
    <row r="241" spans="1:69" x14ac:dyDescent="0.2">
      <c r="A241" t="s">
        <v>624</v>
      </c>
      <c r="B241" t="s">
        <v>625</v>
      </c>
      <c r="C241" t="s">
        <v>827</v>
      </c>
      <c r="D241" t="s">
        <v>828</v>
      </c>
      <c r="E241">
        <v>53.806219203687931</v>
      </c>
      <c r="O241">
        <v>51.33253368286671</v>
      </c>
      <c r="Y241">
        <v>54.278558437479866</v>
      </c>
      <c r="AD241">
        <v>56.413922462419606</v>
      </c>
      <c r="AF241">
        <v>58.006749129312624</v>
      </c>
      <c r="AG241">
        <v>53.643665283781921</v>
      </c>
      <c r="AH241">
        <v>60.773760476585309</v>
      </c>
      <c r="AI241">
        <v>58.45427363544264</v>
      </c>
      <c r="AJ241">
        <v>59.968606947193067</v>
      </c>
      <c r="AK241">
        <v>62.152710653842121</v>
      </c>
      <c r="AL241">
        <v>62.311327845813111</v>
      </c>
      <c r="AN241">
        <v>62.771483532866789</v>
      </c>
      <c r="AO241">
        <v>60.735170906804591</v>
      </c>
      <c r="AP241">
        <v>63.762442831732898</v>
      </c>
      <c r="AQ241">
        <v>63.907737404552975</v>
      </c>
      <c r="AR241">
        <v>63.800853381808423</v>
      </c>
      <c r="AT241">
        <v>63.861739823676835</v>
      </c>
      <c r="AU241">
        <v>64.606776927287569</v>
      </c>
      <c r="AV241">
        <v>64.081922172230804</v>
      </c>
      <c r="AW241">
        <v>64.935982605492157</v>
      </c>
      <c r="AX241">
        <v>64.964477563620889</v>
      </c>
      <c r="AY241">
        <v>65.257252368718284</v>
      </c>
      <c r="AZ241">
        <v>64.328813747603107</v>
      </c>
      <c r="BA241">
        <v>64.879355594802917</v>
      </c>
      <c r="BB241">
        <v>65.019431789842073</v>
      </c>
      <c r="BD241">
        <v>64.265358905273672</v>
      </c>
      <c r="BE241">
        <v>63.83665238509392</v>
      </c>
      <c r="BF241">
        <v>63.728797593434123</v>
      </c>
      <c r="BG241">
        <v>63.40627058259205</v>
      </c>
      <c r="BH241">
        <v>63.826355273987119</v>
      </c>
      <c r="BI241">
        <v>63.663853804394876</v>
      </c>
      <c r="BJ241">
        <v>63.761901967310138</v>
      </c>
      <c r="BK241">
        <v>63.791136254645671</v>
      </c>
      <c r="BL241">
        <v>64.054038812527693</v>
      </c>
      <c r="BM241">
        <v>59.949297637888876</v>
      </c>
      <c r="BN241">
        <v>62.57222543501473</v>
      </c>
      <c r="BO241">
        <v>63.33394156898747</v>
      </c>
      <c r="BP241">
        <v>63.444057032747914</v>
      </c>
      <c r="BQ241">
        <v>63.25256802712979</v>
      </c>
    </row>
    <row r="242" spans="1:69" x14ac:dyDescent="0.2">
      <c r="A242" t="s">
        <v>626</v>
      </c>
      <c r="B242" t="s">
        <v>627</v>
      </c>
      <c r="C242" t="s">
        <v>827</v>
      </c>
      <c r="D242" t="s">
        <v>828</v>
      </c>
      <c r="AT242">
        <v>58.774999999999999</v>
      </c>
      <c r="AW242">
        <v>64.900000000000006</v>
      </c>
      <c r="AZ242">
        <v>62.151000000000003</v>
      </c>
      <c r="BC242">
        <v>41.536000000000001</v>
      </c>
      <c r="BF242">
        <v>54.600999999999999</v>
      </c>
      <c r="BH242">
        <v>55.523000000000003</v>
      </c>
      <c r="BI242">
        <v>67.067999999999998</v>
      </c>
      <c r="BN242">
        <v>34.625</v>
      </c>
      <c r="BO242">
        <v>46.726999999999997</v>
      </c>
    </row>
    <row r="243" spans="1:69" x14ac:dyDescent="0.2">
      <c r="A243" t="s">
        <v>1016</v>
      </c>
      <c r="B243" t="s">
        <v>628</v>
      </c>
      <c r="C243" t="s">
        <v>827</v>
      </c>
      <c r="D243" t="s">
        <v>828</v>
      </c>
      <c r="AJ243">
        <v>47.040234765776852</v>
      </c>
      <c r="AS243">
        <v>42.815619976154906</v>
      </c>
      <c r="AX243">
        <v>47.151038211752756</v>
      </c>
      <c r="AY243">
        <v>46.455741456922269</v>
      </c>
      <c r="AZ243">
        <v>47.296810339666244</v>
      </c>
      <c r="BA243">
        <v>47.281948707568631</v>
      </c>
      <c r="BB243">
        <v>45.935427834554801</v>
      </c>
      <c r="BC243">
        <v>47.004465199075128</v>
      </c>
      <c r="BD243">
        <v>46.788505427882633</v>
      </c>
      <c r="BE243">
        <v>46.005505395106113</v>
      </c>
      <c r="BF243">
        <v>47.451820112924182</v>
      </c>
      <c r="BG243">
        <v>46.309420371630367</v>
      </c>
      <c r="BH243">
        <v>47.534067061039103</v>
      </c>
      <c r="BI243">
        <v>46.16779313185279</v>
      </c>
      <c r="BL243">
        <v>47.218173084108109</v>
      </c>
      <c r="BM243">
        <v>43.762849391074766</v>
      </c>
      <c r="BN243">
        <v>46.684156377755841</v>
      </c>
    </row>
    <row r="244" spans="1:69" x14ac:dyDescent="0.2">
      <c r="A244" t="s">
        <v>629</v>
      </c>
      <c r="B244" t="s">
        <v>630</v>
      </c>
      <c r="C244" t="s">
        <v>827</v>
      </c>
      <c r="D244" t="s">
        <v>828</v>
      </c>
      <c r="K244">
        <v>45.76</v>
      </c>
      <c r="U244">
        <v>42.83</v>
      </c>
      <c r="AC244">
        <v>34.51</v>
      </c>
      <c r="AE244">
        <v>43.28</v>
      </c>
      <c r="AI244">
        <v>55.37</v>
      </c>
      <c r="AM244">
        <v>59.54</v>
      </c>
      <c r="AV244">
        <v>40.33</v>
      </c>
      <c r="BI244">
        <v>55.307000000000002</v>
      </c>
      <c r="BK244">
        <v>53.768999999999998</v>
      </c>
      <c r="BN244">
        <v>59.59</v>
      </c>
      <c r="BP244">
        <v>51.414999999999999</v>
      </c>
    </row>
    <row r="245" spans="1:69" x14ac:dyDescent="0.2">
      <c r="A245" t="s">
        <v>631</v>
      </c>
      <c r="B245" t="s">
        <v>632</v>
      </c>
      <c r="C245" t="s">
        <v>827</v>
      </c>
      <c r="D245" t="s">
        <v>828</v>
      </c>
      <c r="F245">
        <v>66.466440917032202</v>
      </c>
      <c r="P245">
        <v>53.66445886217209</v>
      </c>
      <c r="Z245">
        <v>58.890052849984045</v>
      </c>
      <c r="AJ245">
        <v>59.957282741212225</v>
      </c>
      <c r="AM245">
        <v>58.059945446292275</v>
      </c>
      <c r="AS245">
        <v>58.77585376853245</v>
      </c>
      <c r="AT245">
        <v>58.50037344720414</v>
      </c>
      <c r="AX245">
        <v>60.127505503164464</v>
      </c>
      <c r="BC245">
        <v>55.113488312431009</v>
      </c>
      <c r="BE245">
        <v>53.414296807520536</v>
      </c>
      <c r="BK245">
        <v>47.635924039142935</v>
      </c>
      <c r="BL245">
        <v>49.41247684072502</v>
      </c>
      <c r="BM245">
        <v>50.465397211429213</v>
      </c>
      <c r="BN245">
        <v>51.134146985401443</v>
      </c>
      <c r="BO245">
        <v>53.27858186752799</v>
      </c>
      <c r="BP245">
        <v>56.174830797988953</v>
      </c>
      <c r="BQ245">
        <v>56.124060565791893</v>
      </c>
    </row>
    <row r="246" spans="1:69" x14ac:dyDescent="0.2">
      <c r="A246" t="s">
        <v>633</v>
      </c>
      <c r="B246" t="s">
        <v>634</v>
      </c>
      <c r="C246" t="s">
        <v>827</v>
      </c>
      <c r="D246" t="s">
        <v>828</v>
      </c>
    </row>
    <row r="247" spans="1:69" x14ac:dyDescent="0.2">
      <c r="A247" t="s">
        <v>635</v>
      </c>
      <c r="B247" t="s">
        <v>636</v>
      </c>
      <c r="C247" t="s">
        <v>827</v>
      </c>
      <c r="D247" t="s">
        <v>828</v>
      </c>
      <c r="E247">
        <v>58.06</v>
      </c>
      <c r="O247">
        <v>52.9</v>
      </c>
      <c r="P247">
        <v>34.5</v>
      </c>
      <c r="S247">
        <v>36.950000000000003</v>
      </c>
      <c r="W247">
        <v>38.76</v>
      </c>
      <c r="X247">
        <v>59.74</v>
      </c>
      <c r="Y247">
        <v>52.77</v>
      </c>
      <c r="Z247">
        <v>59.44</v>
      </c>
      <c r="AB247">
        <v>59.81</v>
      </c>
      <c r="AD247">
        <v>60.06</v>
      </c>
      <c r="AE247">
        <v>59.08</v>
      </c>
      <c r="AF247">
        <v>58.93</v>
      </c>
      <c r="AG247">
        <v>58.33</v>
      </c>
      <c r="AH247">
        <v>57.29</v>
      </c>
      <c r="AI247">
        <v>55.97</v>
      </c>
      <c r="AJ247">
        <v>57.14</v>
      </c>
      <c r="AK247">
        <v>60.1</v>
      </c>
      <c r="AL247">
        <v>58.39</v>
      </c>
      <c r="AM247">
        <v>59.4</v>
      </c>
      <c r="AN247">
        <v>60.24</v>
      </c>
      <c r="AO247">
        <v>60.51</v>
      </c>
      <c r="AP247">
        <v>60.3</v>
      </c>
      <c r="AQ247">
        <v>61.14</v>
      </c>
      <c r="AR247">
        <v>60.84</v>
      </c>
      <c r="AS247">
        <v>61.2</v>
      </c>
      <c r="AT247">
        <v>60.7</v>
      </c>
      <c r="AU247">
        <v>60.95</v>
      </c>
      <c r="AV247">
        <v>61.6</v>
      </c>
      <c r="AW247">
        <v>63</v>
      </c>
      <c r="AX247">
        <v>63.72</v>
      </c>
      <c r="AY247">
        <v>63.92</v>
      </c>
      <c r="AZ247">
        <v>63.46</v>
      </c>
      <c r="BA247">
        <v>63.5</v>
      </c>
      <c r="BB247">
        <v>62.68</v>
      </c>
      <c r="BC247">
        <v>60.862000000000002</v>
      </c>
      <c r="BD247">
        <v>59.930999999999997</v>
      </c>
      <c r="BE247">
        <v>61.082999999999998</v>
      </c>
      <c r="BF247">
        <v>60.737000000000002</v>
      </c>
      <c r="BG247">
        <v>61.41</v>
      </c>
      <c r="BH247">
        <v>59.976999999999997</v>
      </c>
      <c r="BI247">
        <v>59.271999999999998</v>
      </c>
      <c r="BL247">
        <v>56.914999999999999</v>
      </c>
      <c r="BM247">
        <v>55.079000000000001</v>
      </c>
      <c r="BN247">
        <v>54.28</v>
      </c>
      <c r="BO247">
        <v>54.697000000000003</v>
      </c>
      <c r="BP247">
        <v>55.268000000000001</v>
      </c>
      <c r="BQ247">
        <v>54.527999999999999</v>
      </c>
    </row>
    <row r="248" spans="1:69" x14ac:dyDescent="0.2">
      <c r="A248" t="s">
        <v>637</v>
      </c>
      <c r="B248" t="s">
        <v>638</v>
      </c>
      <c r="C248" t="s">
        <v>827</v>
      </c>
      <c r="D248" t="s">
        <v>828</v>
      </c>
      <c r="K248">
        <v>44.94</v>
      </c>
      <c r="T248">
        <v>51.75</v>
      </c>
      <c r="Y248">
        <v>49.02</v>
      </c>
      <c r="AC248">
        <v>50.77</v>
      </c>
      <c r="AH248">
        <v>48.09</v>
      </c>
      <c r="AM248">
        <v>48.41</v>
      </c>
      <c r="AP248">
        <v>48.63</v>
      </c>
      <c r="AV248">
        <v>33.200000000000003</v>
      </c>
      <c r="AX248">
        <v>45.499000000000002</v>
      </c>
      <c r="AY248">
        <v>45.637</v>
      </c>
      <c r="AZ248">
        <v>45.859000000000002</v>
      </c>
      <c r="BA248">
        <v>46.165999999999997</v>
      </c>
      <c r="BB248">
        <v>46.511000000000003</v>
      </c>
      <c r="BC248">
        <v>46.892000000000003</v>
      </c>
      <c r="BD248">
        <v>47.192999999999998</v>
      </c>
      <c r="BE248">
        <v>47.776000000000003</v>
      </c>
      <c r="BF248">
        <v>47.423999999999999</v>
      </c>
      <c r="BG248">
        <v>41.874000000000002</v>
      </c>
      <c r="BH248">
        <v>47.064999999999998</v>
      </c>
      <c r="BI248">
        <v>47.164999999999999</v>
      </c>
      <c r="BJ248">
        <v>46.975000000000001</v>
      </c>
      <c r="BL248">
        <v>48.933999999999997</v>
      </c>
      <c r="BO248">
        <v>45.814999999999998</v>
      </c>
      <c r="BP248">
        <v>45.393999999999998</v>
      </c>
    </row>
    <row r="249" spans="1:69" x14ac:dyDescent="0.2">
      <c r="A249" t="s">
        <v>639</v>
      </c>
      <c r="B249" t="s">
        <v>640</v>
      </c>
      <c r="C249" t="s">
        <v>827</v>
      </c>
      <c r="D249" t="s">
        <v>828</v>
      </c>
      <c r="E249">
        <v>79.7</v>
      </c>
      <c r="J249">
        <v>74.400000000000006</v>
      </c>
      <c r="O249">
        <v>67.8</v>
      </c>
      <c r="T249">
        <v>66.81</v>
      </c>
      <c r="Y249">
        <v>65.47</v>
      </c>
      <c r="AD249">
        <v>63.79</v>
      </c>
      <c r="AG249">
        <v>58.47</v>
      </c>
      <c r="AH249">
        <v>58.7</v>
      </c>
      <c r="AI249">
        <v>56.61</v>
      </c>
      <c r="AJ249">
        <v>57</v>
      </c>
      <c r="AK249">
        <v>55.99</v>
      </c>
      <c r="AL249">
        <v>52.15</v>
      </c>
      <c r="AM249">
        <v>54.65</v>
      </c>
      <c r="AN249">
        <v>54.13</v>
      </c>
      <c r="AO249">
        <v>53.73</v>
      </c>
      <c r="AP249">
        <v>52.55</v>
      </c>
      <c r="AQ249">
        <v>52.8</v>
      </c>
      <c r="AR249">
        <v>52.7</v>
      </c>
      <c r="AS249">
        <v>49.941000000000003</v>
      </c>
      <c r="AT249">
        <v>49.814</v>
      </c>
      <c r="AU249">
        <v>49.578000000000003</v>
      </c>
      <c r="AV249">
        <v>48.332000000000001</v>
      </c>
      <c r="AW249">
        <v>46.308</v>
      </c>
      <c r="AX249">
        <v>46.433</v>
      </c>
      <c r="AY249">
        <v>46.265999999999998</v>
      </c>
      <c r="AZ249">
        <v>46.234000000000002</v>
      </c>
      <c r="BA249">
        <v>46.886000000000003</v>
      </c>
      <c r="BB249">
        <v>47.881999999999998</v>
      </c>
      <c r="BC249">
        <v>48.801000000000002</v>
      </c>
      <c r="BD249">
        <v>49.868000000000002</v>
      </c>
      <c r="BE249">
        <v>49.957000000000001</v>
      </c>
      <c r="BF249">
        <v>50.838999999999999</v>
      </c>
      <c r="BG249">
        <v>50.514000000000003</v>
      </c>
      <c r="BH249">
        <v>51.298000000000002</v>
      </c>
      <c r="BI249">
        <v>52.000999999999998</v>
      </c>
      <c r="BJ249">
        <v>52.832000000000001</v>
      </c>
      <c r="BK249">
        <v>53.21</v>
      </c>
      <c r="BL249">
        <v>52.951999999999998</v>
      </c>
      <c r="BM249">
        <v>49.335000000000001</v>
      </c>
      <c r="BN249">
        <v>51.356000000000002</v>
      </c>
      <c r="BO249">
        <v>53.084000000000003</v>
      </c>
      <c r="BP249">
        <v>53.338000000000001</v>
      </c>
      <c r="BQ249">
        <v>54.201999999999998</v>
      </c>
    </row>
    <row r="250" spans="1:69" x14ac:dyDescent="0.2">
      <c r="A250" t="s">
        <v>641</v>
      </c>
      <c r="B250" t="s">
        <v>642</v>
      </c>
      <c r="C250" t="s">
        <v>827</v>
      </c>
      <c r="D250" t="s">
        <v>828</v>
      </c>
      <c r="AU250">
        <v>56.74</v>
      </c>
      <c r="BC250">
        <v>58.881999999999998</v>
      </c>
      <c r="BI250">
        <v>55.424999999999997</v>
      </c>
      <c r="BJ250">
        <v>48.5</v>
      </c>
      <c r="BO250">
        <v>43.941000000000003</v>
      </c>
    </row>
    <row r="251" spans="1:69" x14ac:dyDescent="0.2">
      <c r="A251" t="s">
        <v>643</v>
      </c>
      <c r="B251" t="s">
        <v>644</v>
      </c>
      <c r="C251" t="s">
        <v>827</v>
      </c>
      <c r="D251" t="s">
        <v>828</v>
      </c>
      <c r="W251">
        <v>82.47</v>
      </c>
      <c r="AT251">
        <v>86.438000000000002</v>
      </c>
      <c r="AY251">
        <v>88.349000000000004</v>
      </c>
      <c r="BA251">
        <v>91.486000000000004</v>
      </c>
      <c r="BC251">
        <v>83.52</v>
      </c>
      <c r="BD251">
        <v>82.03</v>
      </c>
      <c r="BE251">
        <v>76.039000000000001</v>
      </c>
      <c r="BF251">
        <v>78.02</v>
      </c>
      <c r="BG251">
        <v>83.966999999999999</v>
      </c>
      <c r="BM251">
        <v>82.85</v>
      </c>
      <c r="BQ251">
        <v>85.287000000000006</v>
      </c>
    </row>
    <row r="252" spans="1:69" x14ac:dyDescent="0.2">
      <c r="A252" t="s">
        <v>645</v>
      </c>
      <c r="B252" t="s">
        <v>646</v>
      </c>
      <c r="C252" t="s">
        <v>827</v>
      </c>
      <c r="D252" t="s">
        <v>828</v>
      </c>
      <c r="AU252">
        <v>82.3</v>
      </c>
      <c r="AV252">
        <v>38.119999999999997</v>
      </c>
      <c r="BB252">
        <v>85.39</v>
      </c>
      <c r="BC252">
        <v>73.004000000000005</v>
      </c>
      <c r="BD252">
        <v>79.978999999999999</v>
      </c>
      <c r="BE252">
        <v>70.144000000000005</v>
      </c>
      <c r="BF252">
        <v>85.85</v>
      </c>
      <c r="BG252">
        <v>76.634</v>
      </c>
      <c r="BJ252">
        <v>72.025999999999996</v>
      </c>
      <c r="BL252">
        <v>77.733000000000004</v>
      </c>
      <c r="BN252">
        <v>79.358999999999995</v>
      </c>
    </row>
    <row r="253" spans="1:69" x14ac:dyDescent="0.2">
      <c r="A253" t="s">
        <v>647</v>
      </c>
      <c r="B253" t="s">
        <v>648</v>
      </c>
      <c r="C253" t="s">
        <v>827</v>
      </c>
      <c r="D253" t="s">
        <v>828</v>
      </c>
      <c r="O253">
        <v>50.5</v>
      </c>
      <c r="X253">
        <v>52.41</v>
      </c>
      <c r="AH253">
        <v>59.5</v>
      </c>
      <c r="AN253">
        <v>68.739999999999995</v>
      </c>
      <c r="AQ253">
        <v>67.680000000000007</v>
      </c>
      <c r="AR253">
        <v>59.5</v>
      </c>
      <c r="AS253">
        <v>63.2</v>
      </c>
      <c r="AT253">
        <v>44.362000000000002</v>
      </c>
      <c r="AU253">
        <v>62.57</v>
      </c>
      <c r="AV253">
        <v>62.33</v>
      </c>
      <c r="AW253">
        <v>61.973999999999997</v>
      </c>
      <c r="AX253">
        <v>62.308999999999997</v>
      </c>
      <c r="AY253">
        <v>62.16</v>
      </c>
      <c r="AZ253">
        <v>62.643000000000001</v>
      </c>
      <c r="BA253">
        <v>63.326000000000001</v>
      </c>
      <c r="BB253">
        <v>63.33</v>
      </c>
      <c r="BC253">
        <v>63.7</v>
      </c>
      <c r="BD253">
        <v>64.3</v>
      </c>
      <c r="BE253">
        <v>64.599999999999994</v>
      </c>
      <c r="BF253">
        <v>64.959999999999994</v>
      </c>
      <c r="BG253">
        <v>62.36</v>
      </c>
      <c r="BH253">
        <v>62.36</v>
      </c>
      <c r="BI253">
        <v>62.15</v>
      </c>
      <c r="BJ253">
        <v>62</v>
      </c>
      <c r="BK253">
        <v>62.585000000000001</v>
      </c>
      <c r="BL253">
        <v>56.317999999999998</v>
      </c>
      <c r="BM253">
        <v>55.087000000000003</v>
      </c>
      <c r="BN253">
        <v>54.639000000000003</v>
      </c>
    </row>
    <row r="254" spans="1:69" x14ac:dyDescent="0.2">
      <c r="A254" t="s">
        <v>649</v>
      </c>
      <c r="B254" t="s">
        <v>650</v>
      </c>
      <c r="C254" t="s">
        <v>827</v>
      </c>
      <c r="D254" t="s">
        <v>828</v>
      </c>
      <c r="AA254">
        <v>76.669499897489729</v>
      </c>
      <c r="AI254">
        <v>73.554625267806344</v>
      </c>
      <c r="AS254">
        <v>69.722605957807986</v>
      </c>
      <c r="AT254">
        <v>70.512675055886291</v>
      </c>
      <c r="AU254">
        <v>70.839625749528963</v>
      </c>
      <c r="AV254">
        <v>70.459528125583461</v>
      </c>
      <c r="AW254">
        <v>69.914928539844055</v>
      </c>
      <c r="AX254">
        <v>69.212617326585644</v>
      </c>
      <c r="AY254">
        <v>68.802754613564176</v>
      </c>
      <c r="AZ254">
        <v>68.258710213288197</v>
      </c>
      <c r="BA254">
        <v>67.861795861560296</v>
      </c>
      <c r="BB254">
        <v>67.66840198397351</v>
      </c>
      <c r="BC254">
        <v>66.648061366703729</v>
      </c>
      <c r="BD254">
        <v>66.620877791188619</v>
      </c>
      <c r="BE254">
        <v>66.232254305972191</v>
      </c>
      <c r="BF254">
        <v>66.466863352805063</v>
      </c>
      <c r="BG254">
        <v>65.995652889652973</v>
      </c>
      <c r="BH254">
        <v>66.545336655730438</v>
      </c>
      <c r="BI254">
        <v>66.333140349444463</v>
      </c>
    </row>
    <row r="255" spans="1:69" x14ac:dyDescent="0.2">
      <c r="A255" t="s">
        <v>651</v>
      </c>
      <c r="B255" t="s">
        <v>652</v>
      </c>
      <c r="C255" t="s">
        <v>827</v>
      </c>
      <c r="D255" t="s">
        <v>828</v>
      </c>
      <c r="H255">
        <v>53.81</v>
      </c>
      <c r="T255">
        <v>53.1</v>
      </c>
      <c r="AC255">
        <v>55.19</v>
      </c>
      <c r="AD255">
        <v>50.82</v>
      </c>
      <c r="AI255">
        <v>48.23</v>
      </c>
      <c r="AJ255">
        <v>57.52</v>
      </c>
      <c r="AK255">
        <v>57.61</v>
      </c>
      <c r="AL255">
        <v>56.59</v>
      </c>
      <c r="AM255">
        <v>58.11</v>
      </c>
      <c r="AN255">
        <v>59.19</v>
      </c>
      <c r="AO255">
        <v>60.31</v>
      </c>
      <c r="AQ255">
        <v>61.008000000000003</v>
      </c>
      <c r="AR255">
        <v>59.793999999999997</v>
      </c>
      <c r="AS255">
        <v>60.164000000000001</v>
      </c>
      <c r="AT255">
        <v>61.555</v>
      </c>
      <c r="AU255">
        <v>59.970999999999997</v>
      </c>
      <c r="AV255">
        <v>59.113</v>
      </c>
      <c r="AW255">
        <v>59.484000000000002</v>
      </c>
      <c r="AX255">
        <v>59.514000000000003</v>
      </c>
      <c r="AY255">
        <v>61.981000000000002</v>
      </c>
      <c r="AZ255">
        <v>63.817</v>
      </c>
      <c r="BA255">
        <v>64.006</v>
      </c>
      <c r="BB255">
        <v>64.742999999999995</v>
      </c>
      <c r="BC255">
        <v>64.284999999999997</v>
      </c>
      <c r="BD255">
        <v>66.016000000000005</v>
      </c>
      <c r="BE255">
        <v>65.222999999999999</v>
      </c>
      <c r="BF255">
        <v>64.843999999999994</v>
      </c>
      <c r="BG255">
        <v>65.873999999999995</v>
      </c>
      <c r="BH255">
        <v>64.933999999999997</v>
      </c>
      <c r="BI255">
        <v>64.611999999999995</v>
      </c>
      <c r="BJ255">
        <v>64.114000000000004</v>
      </c>
      <c r="BK255">
        <v>63.679000000000002</v>
      </c>
      <c r="BL255">
        <v>63.493000000000002</v>
      </c>
      <c r="BM255">
        <v>61.103000000000002</v>
      </c>
      <c r="BN255">
        <v>62.887</v>
      </c>
      <c r="BO255">
        <v>63.180999999999997</v>
      </c>
      <c r="BP255">
        <v>64.584000000000003</v>
      </c>
      <c r="BQ255">
        <v>65.494</v>
      </c>
    </row>
    <row r="256" spans="1:69" x14ac:dyDescent="0.2">
      <c r="A256" t="s">
        <v>653</v>
      </c>
      <c r="B256" t="s">
        <v>654</v>
      </c>
      <c r="C256" t="s">
        <v>827</v>
      </c>
      <c r="D256" t="s">
        <v>828</v>
      </c>
      <c r="E256">
        <v>59.4</v>
      </c>
      <c r="F256">
        <v>59.3</v>
      </c>
      <c r="G256">
        <v>58.8</v>
      </c>
      <c r="H256">
        <v>58.7</v>
      </c>
      <c r="I256">
        <v>58.7</v>
      </c>
      <c r="J256">
        <v>58.9</v>
      </c>
      <c r="K256">
        <v>59.2</v>
      </c>
      <c r="L256">
        <v>59.6</v>
      </c>
      <c r="M256">
        <v>59.6</v>
      </c>
      <c r="N256">
        <v>60.1</v>
      </c>
      <c r="O256">
        <v>60.4</v>
      </c>
      <c r="P256">
        <v>60.2</v>
      </c>
      <c r="Q256">
        <v>60.4</v>
      </c>
      <c r="R256">
        <v>60.8</v>
      </c>
      <c r="S256">
        <v>61.3</v>
      </c>
      <c r="T256">
        <v>61.2</v>
      </c>
      <c r="U256">
        <v>61.6</v>
      </c>
      <c r="V256">
        <v>62.3</v>
      </c>
      <c r="W256">
        <v>63.2</v>
      </c>
      <c r="X256">
        <v>63.7</v>
      </c>
      <c r="Y256">
        <v>63.8</v>
      </c>
      <c r="Z256">
        <v>63.9</v>
      </c>
      <c r="AA256">
        <v>64</v>
      </c>
      <c r="AB256">
        <v>64</v>
      </c>
      <c r="AC256">
        <v>64.400000000000006</v>
      </c>
      <c r="AD256">
        <v>64.8</v>
      </c>
      <c r="AE256">
        <v>65.3</v>
      </c>
      <c r="AF256">
        <v>65.599999999999994</v>
      </c>
      <c r="AG256">
        <v>65.900000000000006</v>
      </c>
      <c r="AH256">
        <v>66.5</v>
      </c>
      <c r="AI256">
        <v>66.5</v>
      </c>
      <c r="AJ256">
        <v>66.2</v>
      </c>
      <c r="AK256">
        <v>66.400000000000006</v>
      </c>
      <c r="AL256">
        <v>66.3</v>
      </c>
      <c r="AM256">
        <v>66.658000000000001</v>
      </c>
      <c r="AN256">
        <v>66.718000000000004</v>
      </c>
      <c r="AO256">
        <v>66.867999999999995</v>
      </c>
      <c r="AP256">
        <v>67.203999999999994</v>
      </c>
      <c r="AQ256">
        <v>67.085999999999999</v>
      </c>
      <c r="AR256">
        <v>67.082999999999998</v>
      </c>
      <c r="AS256">
        <v>67.073999999999998</v>
      </c>
      <c r="AT256">
        <v>66.823999999999998</v>
      </c>
      <c r="AU256">
        <v>66.581999999999994</v>
      </c>
      <c r="AV256">
        <v>66.244</v>
      </c>
      <c r="AW256">
        <v>65.994</v>
      </c>
      <c r="AX256">
        <v>66.046999999999997</v>
      </c>
      <c r="AY256">
        <v>66.179000000000002</v>
      </c>
      <c r="AZ256">
        <v>66.040000000000006</v>
      </c>
      <c r="BA256">
        <v>65.994</v>
      </c>
      <c r="BB256">
        <v>65.37</v>
      </c>
      <c r="BC256">
        <v>64.706000000000003</v>
      </c>
      <c r="BD256">
        <v>64.108999999999995</v>
      </c>
      <c r="BE256">
        <v>63.701000000000001</v>
      </c>
      <c r="BF256">
        <v>63.249000000000002</v>
      </c>
      <c r="BG256">
        <v>62.884999999999998</v>
      </c>
      <c r="BH256">
        <v>62.651000000000003</v>
      </c>
      <c r="BI256">
        <v>62.786000000000001</v>
      </c>
      <c r="BJ256">
        <v>62.850999999999999</v>
      </c>
      <c r="BK256">
        <v>62.871000000000002</v>
      </c>
      <c r="BL256">
        <v>63.1</v>
      </c>
      <c r="BM256">
        <v>61.746000000000002</v>
      </c>
      <c r="BN256">
        <v>61.658999999999999</v>
      </c>
      <c r="BO256">
        <v>62.235999999999997</v>
      </c>
      <c r="BP256">
        <v>62.603999999999999</v>
      </c>
      <c r="BQ256">
        <v>62.593000000000004</v>
      </c>
    </row>
    <row r="257" spans="1:69" x14ac:dyDescent="0.2">
      <c r="A257" t="s">
        <v>655</v>
      </c>
      <c r="B257" t="s">
        <v>656</v>
      </c>
      <c r="C257" t="s">
        <v>827</v>
      </c>
      <c r="D257" t="s">
        <v>828</v>
      </c>
      <c r="AU257">
        <v>37.299999999999997</v>
      </c>
      <c r="AV257">
        <v>37.4</v>
      </c>
      <c r="AW257">
        <v>38.69</v>
      </c>
      <c r="AX257">
        <v>39.29</v>
      </c>
      <c r="AY257">
        <v>39.880000000000003</v>
      </c>
      <c r="AZ257">
        <v>74.239999999999995</v>
      </c>
      <c r="BA257">
        <v>73.97</v>
      </c>
      <c r="BB257">
        <v>71.23</v>
      </c>
      <c r="BC257">
        <v>70.7</v>
      </c>
      <c r="BD257">
        <v>69.7</v>
      </c>
      <c r="BE257">
        <v>70.02</v>
      </c>
      <c r="BF257">
        <v>70.52</v>
      </c>
      <c r="BG257">
        <v>71.349999999999994</v>
      </c>
      <c r="BH257">
        <v>71.89</v>
      </c>
      <c r="BI257">
        <v>72.47</v>
      </c>
      <c r="BJ257">
        <v>73.53</v>
      </c>
      <c r="BK257">
        <v>74.319999999999993</v>
      </c>
      <c r="BL257">
        <v>74.86</v>
      </c>
      <c r="BM257">
        <v>56.216000000000001</v>
      </c>
    </row>
    <row r="258" spans="1:69" x14ac:dyDescent="0.2">
      <c r="A258" t="s">
        <v>657</v>
      </c>
      <c r="B258" t="s">
        <v>658</v>
      </c>
      <c r="C258" t="s">
        <v>827</v>
      </c>
      <c r="D258" t="s">
        <v>828</v>
      </c>
      <c r="E258">
        <v>31.09</v>
      </c>
      <c r="O258">
        <v>27.49</v>
      </c>
      <c r="AJ258">
        <v>62.34</v>
      </c>
      <c r="AT258">
        <v>62.9</v>
      </c>
      <c r="BA258">
        <v>64.650000000000006</v>
      </c>
    </row>
    <row r="259" spans="1:69" x14ac:dyDescent="0.2">
      <c r="A259" t="s">
        <v>659</v>
      </c>
      <c r="B259" t="s">
        <v>660</v>
      </c>
      <c r="C259" t="s">
        <v>827</v>
      </c>
      <c r="D259" t="s">
        <v>828</v>
      </c>
      <c r="F259">
        <v>55.37</v>
      </c>
      <c r="P259">
        <v>51.12</v>
      </c>
      <c r="V259">
        <v>55.2</v>
      </c>
      <c r="X259">
        <v>55.13</v>
      </c>
      <c r="Z259">
        <v>54.8</v>
      </c>
      <c r="AA259">
        <v>54.47</v>
      </c>
      <c r="AB259">
        <v>54.16</v>
      </c>
      <c r="AC259">
        <v>55.86</v>
      </c>
      <c r="AD259">
        <v>56.02</v>
      </c>
      <c r="AE259">
        <v>56.1</v>
      </c>
      <c r="AF259">
        <v>56.31</v>
      </c>
      <c r="AG259">
        <v>57.23</v>
      </c>
      <c r="AH259">
        <v>58.34</v>
      </c>
      <c r="AI259">
        <v>59.05</v>
      </c>
      <c r="AJ259">
        <v>60.15</v>
      </c>
      <c r="AK259">
        <v>59.43</v>
      </c>
      <c r="AL259">
        <v>57.87</v>
      </c>
      <c r="AM259">
        <v>59.14</v>
      </c>
      <c r="AN259">
        <v>61.62</v>
      </c>
      <c r="AO259">
        <v>62.9</v>
      </c>
      <c r="AP259">
        <v>64.45</v>
      </c>
      <c r="AQ259">
        <v>65.400000000000006</v>
      </c>
      <c r="AT259">
        <v>67.58</v>
      </c>
      <c r="AU259">
        <v>69.16</v>
      </c>
      <c r="AX259">
        <v>64.275000000000006</v>
      </c>
      <c r="AY259">
        <v>64.86</v>
      </c>
      <c r="AZ259">
        <v>64.415999999999997</v>
      </c>
      <c r="BA259">
        <v>64.293999999999997</v>
      </c>
      <c r="BB259">
        <v>64.042000000000002</v>
      </c>
      <c r="BC259">
        <v>63.853999999999999</v>
      </c>
      <c r="BD259">
        <v>63.625999999999998</v>
      </c>
      <c r="BE259">
        <v>63.113999999999997</v>
      </c>
      <c r="BI259">
        <v>61.185000000000002</v>
      </c>
      <c r="BJ259">
        <v>66.406999999999996</v>
      </c>
      <c r="BM259">
        <v>59.88</v>
      </c>
    </row>
    <row r="260" spans="1:69" x14ac:dyDescent="0.2">
      <c r="A260" t="s">
        <v>661</v>
      </c>
      <c r="B260" t="s">
        <v>662</v>
      </c>
      <c r="C260" t="s">
        <v>827</v>
      </c>
      <c r="D260" t="s">
        <v>828</v>
      </c>
      <c r="E260">
        <v>27.32</v>
      </c>
      <c r="O260">
        <v>68.58</v>
      </c>
      <c r="Y260">
        <v>72.709999999999994</v>
      </c>
      <c r="AJ260">
        <v>76.7</v>
      </c>
      <c r="AM260">
        <v>60.71</v>
      </c>
    </row>
    <row r="261" spans="1:69" x14ac:dyDescent="0.2">
      <c r="A261" t="s">
        <v>663</v>
      </c>
      <c r="B261" t="s">
        <v>664</v>
      </c>
      <c r="C261" t="s">
        <v>827</v>
      </c>
      <c r="D261" t="s">
        <v>828</v>
      </c>
      <c r="E261">
        <v>35.31</v>
      </c>
      <c r="O261">
        <v>41.5</v>
      </c>
      <c r="Y261">
        <v>61.63</v>
      </c>
      <c r="AI261">
        <v>65.56</v>
      </c>
    </row>
    <row r="262" spans="1:69" x14ac:dyDescent="0.2">
      <c r="A262" t="s">
        <v>665</v>
      </c>
      <c r="B262" t="s">
        <v>666</v>
      </c>
      <c r="C262" t="s">
        <v>827</v>
      </c>
      <c r="D262" t="s">
        <v>828</v>
      </c>
      <c r="AH262">
        <v>77.209999999999994</v>
      </c>
      <c r="AO262">
        <v>75.8</v>
      </c>
      <c r="AP262">
        <v>74.3</v>
      </c>
      <c r="AQ262">
        <v>73.7</v>
      </c>
      <c r="AR262">
        <v>73.5</v>
      </c>
      <c r="AS262">
        <v>72.3</v>
      </c>
      <c r="AT262">
        <v>73</v>
      </c>
      <c r="AU262">
        <v>72.5</v>
      </c>
      <c r="AV262">
        <v>72</v>
      </c>
      <c r="AW262">
        <v>71.41</v>
      </c>
      <c r="AZ262">
        <v>74.347999999999999</v>
      </c>
      <c r="BB262">
        <v>75.828000000000003</v>
      </c>
      <c r="BC262">
        <v>76.168999999999997</v>
      </c>
      <c r="BD262">
        <v>76.274000000000001</v>
      </c>
      <c r="BE262">
        <v>76.186999999999998</v>
      </c>
      <c r="BF262">
        <v>77.022000000000006</v>
      </c>
      <c r="BG262">
        <v>77.043999999999997</v>
      </c>
      <c r="BH262">
        <v>77.197999999999993</v>
      </c>
      <c r="BI262">
        <v>76.555999999999997</v>
      </c>
      <c r="BJ262">
        <v>76.126999999999995</v>
      </c>
      <c r="BK262">
        <v>75.614999999999995</v>
      </c>
      <c r="BL262">
        <v>75.63</v>
      </c>
      <c r="BM262">
        <v>73.283000000000001</v>
      </c>
      <c r="BN262">
        <v>72.938000000000002</v>
      </c>
      <c r="BO262">
        <v>73.626999999999995</v>
      </c>
      <c r="BP262">
        <v>72.206000000000003</v>
      </c>
      <c r="BQ262">
        <v>72.448999999999998</v>
      </c>
    </row>
    <row r="263" spans="1:69" x14ac:dyDescent="0.2">
      <c r="A263" t="s">
        <v>667</v>
      </c>
      <c r="B263" t="s">
        <v>668</v>
      </c>
      <c r="C263" t="s">
        <v>827</v>
      </c>
      <c r="D263" t="s">
        <v>828</v>
      </c>
      <c r="X263">
        <v>84.11</v>
      </c>
      <c r="AH263">
        <v>84.04</v>
      </c>
      <c r="AR263">
        <v>40.909999999999997</v>
      </c>
      <c r="AY263">
        <v>76.869</v>
      </c>
      <c r="BB263">
        <v>69.191000000000003</v>
      </c>
      <c r="BC263">
        <v>64.385000000000005</v>
      </c>
      <c r="BL263">
        <v>58.595999999999997</v>
      </c>
      <c r="BM263">
        <v>42.896999999999998</v>
      </c>
    </row>
    <row r="264" spans="1:69" x14ac:dyDescent="0.2">
      <c r="A264" t="s">
        <v>669</v>
      </c>
      <c r="B264" t="s">
        <v>670</v>
      </c>
      <c r="C264" t="s">
        <v>827</v>
      </c>
      <c r="D264" t="s">
        <v>828</v>
      </c>
      <c r="AS264">
        <v>63.658351150890489</v>
      </c>
      <c r="AT264">
        <v>64.921785960337374</v>
      </c>
      <c r="AX264">
        <v>64.242384866128006</v>
      </c>
      <c r="AY264">
        <v>64.353194899563903</v>
      </c>
      <c r="BB264">
        <v>64.252284730237676</v>
      </c>
      <c r="BC264">
        <v>62.095724170553503</v>
      </c>
      <c r="BD264">
        <v>63.528834034629611</v>
      </c>
      <c r="BE264">
        <v>61.743741645784958</v>
      </c>
      <c r="BF264">
        <v>64.195163775173796</v>
      </c>
      <c r="BG264">
        <v>63.66564510841836</v>
      </c>
      <c r="BH264">
        <v>64.311475060335212</v>
      </c>
      <c r="BI264">
        <v>63.835945508023002</v>
      </c>
      <c r="BL264">
        <v>58.113566709408687</v>
      </c>
    </row>
    <row r="265" spans="1:69" x14ac:dyDescent="0.2">
      <c r="A265" t="s">
        <v>671</v>
      </c>
      <c r="B265" t="s">
        <v>672</v>
      </c>
      <c r="C265" t="s">
        <v>827</v>
      </c>
      <c r="D265" t="s">
        <v>828</v>
      </c>
      <c r="F265">
        <v>48.89</v>
      </c>
      <c r="K265">
        <v>54.21</v>
      </c>
      <c r="P265">
        <v>50.66</v>
      </c>
      <c r="U265">
        <v>47.52</v>
      </c>
      <c r="Z265">
        <v>47.35</v>
      </c>
      <c r="AJ265">
        <v>59.63</v>
      </c>
      <c r="AT265">
        <v>50.51</v>
      </c>
      <c r="AY265">
        <v>49.78</v>
      </c>
      <c r="BD265">
        <v>41.34</v>
      </c>
      <c r="BE265">
        <v>32.201000000000001</v>
      </c>
      <c r="BG265">
        <v>33.340000000000003</v>
      </c>
      <c r="BJ265">
        <v>54.014000000000003</v>
      </c>
      <c r="BK265">
        <v>47.884</v>
      </c>
      <c r="BO265">
        <v>43.801000000000002</v>
      </c>
    </row>
    <row r="266" spans="1:69" x14ac:dyDescent="0.2">
      <c r="A266" t="s">
        <v>673</v>
      </c>
      <c r="B266" t="s">
        <v>674</v>
      </c>
      <c r="C266" t="s">
        <v>827</v>
      </c>
      <c r="D266" t="s">
        <v>828</v>
      </c>
      <c r="AS266">
        <v>43.93</v>
      </c>
      <c r="AU266">
        <v>52.8</v>
      </c>
      <c r="AV266">
        <v>50.3</v>
      </c>
      <c r="AW266">
        <v>49.5</v>
      </c>
      <c r="AX266">
        <v>48.7</v>
      </c>
      <c r="AY266">
        <v>52.5</v>
      </c>
      <c r="AZ266">
        <v>46.5</v>
      </c>
      <c r="BA266">
        <v>46</v>
      </c>
      <c r="BB266">
        <v>48.1</v>
      </c>
      <c r="BE266">
        <v>33.481000000000002</v>
      </c>
      <c r="BF266">
        <v>36.545999999999999</v>
      </c>
      <c r="BG266">
        <v>37.158000000000001</v>
      </c>
      <c r="BH266">
        <v>33.484000000000002</v>
      </c>
      <c r="BI266">
        <v>34.124000000000002</v>
      </c>
      <c r="BJ266">
        <v>37.231999999999999</v>
      </c>
      <c r="BK266">
        <v>36.252000000000002</v>
      </c>
      <c r="BL266">
        <v>35.695999999999998</v>
      </c>
      <c r="BM266">
        <v>33.658000000000001</v>
      </c>
      <c r="BN266">
        <v>34.573</v>
      </c>
      <c r="BO266">
        <v>34.034999999999997</v>
      </c>
      <c r="BP266">
        <v>35.637</v>
      </c>
      <c r="BQ266">
        <v>37.948</v>
      </c>
    </row>
    <row r="267" spans="1:69" x14ac:dyDescent="0.2">
      <c r="A267" t="s">
        <v>675</v>
      </c>
      <c r="B267" t="s">
        <v>676</v>
      </c>
      <c r="C267" t="s">
        <v>827</v>
      </c>
      <c r="D267" t="s">
        <v>828</v>
      </c>
      <c r="R267">
        <v>25.77</v>
      </c>
      <c r="AM267">
        <v>45.79</v>
      </c>
      <c r="AR267">
        <v>45.9</v>
      </c>
      <c r="AW267">
        <v>39.200000000000003</v>
      </c>
      <c r="AX267">
        <v>44.5</v>
      </c>
      <c r="AY267">
        <v>44</v>
      </c>
      <c r="AZ267">
        <v>43.4</v>
      </c>
      <c r="BA267">
        <v>42.8</v>
      </c>
      <c r="BB267">
        <v>42.25</v>
      </c>
      <c r="BC267">
        <v>38.770000000000003</v>
      </c>
      <c r="BG267">
        <v>36.252000000000002</v>
      </c>
    </row>
    <row r="268" spans="1:69" x14ac:dyDescent="0.2">
      <c r="A268" t="s">
        <v>677</v>
      </c>
      <c r="B268" t="s">
        <v>678</v>
      </c>
      <c r="C268" t="s">
        <v>827</v>
      </c>
      <c r="D268" t="s">
        <v>828</v>
      </c>
      <c r="E268">
        <v>35.76</v>
      </c>
      <c r="O268">
        <v>37.31</v>
      </c>
      <c r="Y268">
        <v>34.74</v>
      </c>
      <c r="AD268">
        <v>37.17</v>
      </c>
      <c r="AJ268">
        <v>37.51</v>
      </c>
      <c r="AM268">
        <v>47.7</v>
      </c>
      <c r="AN268">
        <v>54.29</v>
      </c>
      <c r="AO268">
        <v>44</v>
      </c>
      <c r="AP268">
        <v>42.6</v>
      </c>
      <c r="AQ268">
        <v>45.9</v>
      </c>
      <c r="AR268">
        <v>49.9</v>
      </c>
      <c r="AS268">
        <v>50.750999999999998</v>
      </c>
      <c r="AT268">
        <v>59.07</v>
      </c>
      <c r="AU268">
        <v>58.82</v>
      </c>
      <c r="AV268">
        <v>56.95</v>
      </c>
      <c r="AW268">
        <v>55.22</v>
      </c>
      <c r="AX268">
        <v>56.95</v>
      </c>
      <c r="AY268">
        <v>58.02</v>
      </c>
      <c r="AZ268">
        <v>57.2</v>
      </c>
      <c r="BA268">
        <v>55.786000000000001</v>
      </c>
      <c r="BB268">
        <v>53.956000000000003</v>
      </c>
      <c r="BC268">
        <v>52.265000000000001</v>
      </c>
      <c r="BD268">
        <v>52.170999999999999</v>
      </c>
      <c r="BE268">
        <v>52.506999999999998</v>
      </c>
      <c r="BF268">
        <v>53.078000000000003</v>
      </c>
      <c r="BG268">
        <v>53.314</v>
      </c>
      <c r="BH268">
        <v>54.591000000000001</v>
      </c>
      <c r="BI268">
        <v>54.713999999999999</v>
      </c>
      <c r="BJ268">
        <v>55.359000000000002</v>
      </c>
      <c r="BK268">
        <v>55.161000000000001</v>
      </c>
      <c r="BL268">
        <v>55.267000000000003</v>
      </c>
      <c r="BM268">
        <v>50.548000000000002</v>
      </c>
      <c r="BN268">
        <v>52.024000000000001</v>
      </c>
      <c r="BO268">
        <v>53.499000000000002</v>
      </c>
      <c r="BP268">
        <v>55.02</v>
      </c>
      <c r="BQ268">
        <v>55.57</v>
      </c>
    </row>
    <row r="269" spans="1:69" x14ac:dyDescent="0.2">
      <c r="A269" t="s">
        <v>679</v>
      </c>
      <c r="B269" t="s">
        <v>680</v>
      </c>
      <c r="C269" t="s">
        <v>827</v>
      </c>
      <c r="D269" t="s">
        <v>828</v>
      </c>
      <c r="N269">
        <v>28.45</v>
      </c>
      <c r="Y269">
        <v>58.76</v>
      </c>
      <c r="AI269">
        <v>46.61</v>
      </c>
      <c r="AJ269">
        <v>62.9</v>
      </c>
      <c r="AO269">
        <v>66.7</v>
      </c>
      <c r="AQ269">
        <v>62</v>
      </c>
      <c r="AS269">
        <v>55.7</v>
      </c>
      <c r="AX269">
        <v>79.63</v>
      </c>
      <c r="BA269">
        <v>74.510000000000005</v>
      </c>
      <c r="BC269">
        <v>62.3</v>
      </c>
      <c r="BE269">
        <v>74.58</v>
      </c>
      <c r="BH269">
        <v>50.743000000000002</v>
      </c>
      <c r="BJ269">
        <v>62.670999999999999</v>
      </c>
      <c r="BK269">
        <v>58.475000000000001</v>
      </c>
      <c r="BL269">
        <v>59.543999999999997</v>
      </c>
      <c r="BM269">
        <v>60.872</v>
      </c>
      <c r="BN269">
        <v>60.098999999999997</v>
      </c>
      <c r="BO269">
        <v>59.531999999999996</v>
      </c>
      <c r="BP269">
        <v>61.960999999999999</v>
      </c>
    </row>
    <row r="270" spans="1:69" x14ac:dyDescent="0.2">
      <c r="A270" t="s">
        <v>681</v>
      </c>
      <c r="B270" t="s">
        <v>682</v>
      </c>
      <c r="C270" t="s">
        <v>827</v>
      </c>
      <c r="D270" t="s">
        <v>828</v>
      </c>
      <c r="AA270">
        <v>63.49</v>
      </c>
      <c r="AF270">
        <v>71.489999999999995</v>
      </c>
      <c r="AP270">
        <v>73.13</v>
      </c>
      <c r="AR270">
        <v>71.11</v>
      </c>
      <c r="AW270">
        <v>82.67</v>
      </c>
      <c r="BD270">
        <v>82.382999999999996</v>
      </c>
      <c r="BE270">
        <v>66.84</v>
      </c>
      <c r="BG270">
        <v>84.522000000000006</v>
      </c>
      <c r="BL270">
        <v>65.795000000000002</v>
      </c>
      <c r="BN270">
        <v>65.338999999999999</v>
      </c>
      <c r="BO270">
        <v>65.152000000000001</v>
      </c>
      <c r="BP270">
        <v>67.742000000000004</v>
      </c>
      <c r="BQ270">
        <v>63.444000000000003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050D-F2F6-FB41-93A8-FA969F4A4BA1}">
  <sheetPr codeName="Sheet5"/>
  <dimension ref="A1:BR270"/>
  <sheetViews>
    <sheetView topLeftCell="BK1" workbookViewId="0">
      <selection activeCell="BT24" sqref="BT24"/>
    </sheetView>
  </sheetViews>
  <sheetFormatPr baseColWidth="10" defaultRowHeight="16" x14ac:dyDescent="0.2"/>
  <sheetData>
    <row r="1" spans="1:70" x14ac:dyDescent="0.2">
      <c r="A1" s="63" t="s">
        <v>149</v>
      </c>
      <c r="B1" s="63" t="s">
        <v>150</v>
      </c>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row>
    <row r="2" spans="1:70" x14ac:dyDescent="0.2">
      <c r="A2" s="63" t="s">
        <v>151</v>
      </c>
      <c r="B2" s="64">
        <v>46077</v>
      </c>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row>
    <row r="3" spans="1:70" x14ac:dyDescent="0.2">
      <c r="A3" s="63"/>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row>
    <row r="4" spans="1:70" x14ac:dyDescent="0.2">
      <c r="A4" s="63" t="s">
        <v>152</v>
      </c>
      <c r="B4" s="63" t="s">
        <v>153</v>
      </c>
      <c r="C4" s="63" t="s">
        <v>154</v>
      </c>
      <c r="D4" s="63" t="s">
        <v>155</v>
      </c>
      <c r="E4" s="63">
        <v>1960</v>
      </c>
      <c r="F4" s="63">
        <v>1961</v>
      </c>
      <c r="G4" s="63">
        <v>1962</v>
      </c>
      <c r="H4" s="63">
        <v>1963</v>
      </c>
      <c r="I4" s="63">
        <v>1964</v>
      </c>
      <c r="J4" s="63">
        <v>1965</v>
      </c>
      <c r="K4" s="63">
        <v>1966</v>
      </c>
      <c r="L4" s="63">
        <v>1967</v>
      </c>
      <c r="M4" s="63">
        <v>1968</v>
      </c>
      <c r="N4" s="63">
        <v>1969</v>
      </c>
      <c r="O4" s="63">
        <v>1970</v>
      </c>
      <c r="P4" s="63">
        <v>1971</v>
      </c>
      <c r="Q4" s="63">
        <v>1972</v>
      </c>
      <c r="R4" s="63">
        <v>1973</v>
      </c>
      <c r="S4" s="63">
        <v>1974</v>
      </c>
      <c r="T4" s="63">
        <v>1975</v>
      </c>
      <c r="U4" s="63">
        <v>1976</v>
      </c>
      <c r="V4" s="63">
        <v>1977</v>
      </c>
      <c r="W4" s="63">
        <v>1978</v>
      </c>
      <c r="X4" s="63">
        <v>1979</v>
      </c>
      <c r="Y4" s="63">
        <v>1980</v>
      </c>
      <c r="Z4" s="63">
        <v>1981</v>
      </c>
      <c r="AA4" s="63">
        <v>1982</v>
      </c>
      <c r="AB4" s="63">
        <v>1983</v>
      </c>
      <c r="AC4" s="63">
        <v>1984</v>
      </c>
      <c r="AD4" s="63">
        <v>1985</v>
      </c>
      <c r="AE4" s="63">
        <v>1986</v>
      </c>
      <c r="AF4" s="63">
        <v>1987</v>
      </c>
      <c r="AG4" s="63">
        <v>1988</v>
      </c>
      <c r="AH4" s="63">
        <v>1989</v>
      </c>
      <c r="AI4" s="63">
        <v>1990</v>
      </c>
      <c r="AJ4" s="63">
        <v>1991</v>
      </c>
      <c r="AK4" s="63">
        <v>1992</v>
      </c>
      <c r="AL4" s="63">
        <v>1993</v>
      </c>
      <c r="AM4" s="63">
        <v>1994</v>
      </c>
      <c r="AN4" s="63">
        <v>1995</v>
      </c>
      <c r="AO4" s="63">
        <v>1996</v>
      </c>
      <c r="AP4" s="63">
        <v>1997</v>
      </c>
      <c r="AQ4" s="63">
        <v>1998</v>
      </c>
      <c r="AR4" s="63">
        <v>1999</v>
      </c>
      <c r="AS4" s="63">
        <v>2000</v>
      </c>
      <c r="AT4" s="63">
        <v>2001</v>
      </c>
      <c r="AU4" s="63">
        <v>2002</v>
      </c>
      <c r="AV4" s="63">
        <v>2003</v>
      </c>
      <c r="AW4" s="63">
        <v>2004</v>
      </c>
      <c r="AX4" s="63">
        <v>2005</v>
      </c>
      <c r="AY4" s="63">
        <v>2006</v>
      </c>
      <c r="AZ4" s="63">
        <v>2007</v>
      </c>
      <c r="BA4" s="63">
        <v>2008</v>
      </c>
      <c r="BB4" s="63">
        <v>2009</v>
      </c>
      <c r="BC4" s="63">
        <v>2010</v>
      </c>
      <c r="BD4" s="63">
        <v>2011</v>
      </c>
      <c r="BE4" s="63">
        <v>2012</v>
      </c>
      <c r="BF4" s="63">
        <v>2013</v>
      </c>
      <c r="BG4" s="63">
        <v>2014</v>
      </c>
      <c r="BH4" s="63">
        <v>2015</v>
      </c>
      <c r="BI4" s="63">
        <v>2016</v>
      </c>
      <c r="BJ4" s="63">
        <v>2017</v>
      </c>
      <c r="BK4" s="63">
        <v>2018</v>
      </c>
      <c r="BL4" s="63">
        <v>2019</v>
      </c>
      <c r="BM4" s="63">
        <v>2020</v>
      </c>
      <c r="BN4" s="63">
        <v>2021</v>
      </c>
      <c r="BO4" s="63">
        <v>2022</v>
      </c>
      <c r="BP4" s="63">
        <v>2023</v>
      </c>
      <c r="BQ4" s="63">
        <v>2024</v>
      </c>
      <c r="BR4" s="63">
        <v>2025</v>
      </c>
    </row>
    <row r="5" spans="1:70" x14ac:dyDescent="0.2">
      <c r="A5" s="63" t="s">
        <v>156</v>
      </c>
      <c r="B5" s="63" t="s">
        <v>157</v>
      </c>
      <c r="C5" s="63" t="s">
        <v>772</v>
      </c>
      <c r="D5" s="63" t="s">
        <v>773</v>
      </c>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v>0.92337117000000002</v>
      </c>
      <c r="AJ5" s="63">
        <v>0.94331600000000004</v>
      </c>
      <c r="AK5" s="63">
        <v>0.9575515</v>
      </c>
      <c r="AL5" s="63">
        <v>0.98495803000000004</v>
      </c>
      <c r="AM5" s="63">
        <v>1.0250060299999999</v>
      </c>
      <c r="AN5" s="63">
        <v>1.03784813</v>
      </c>
      <c r="AO5" s="63">
        <v>1.0524095099999999</v>
      </c>
      <c r="AP5" s="63">
        <v>1.0728918000000001</v>
      </c>
      <c r="AQ5" s="63">
        <v>1.13091703</v>
      </c>
      <c r="AR5" s="63">
        <v>1.13955893</v>
      </c>
      <c r="AS5" s="63">
        <v>1.1258629099999999</v>
      </c>
      <c r="AT5" s="63">
        <v>1.1630501</v>
      </c>
      <c r="AU5" s="63">
        <v>1.1960413299999999</v>
      </c>
      <c r="AV5" s="63">
        <v>1.2086466899999999</v>
      </c>
      <c r="AW5" s="63">
        <v>1.21006876</v>
      </c>
      <c r="AX5" s="63">
        <v>1.2327370499999999</v>
      </c>
      <c r="AY5" s="63">
        <v>1.2375265799999999</v>
      </c>
      <c r="AZ5" s="63">
        <v>1.2671382099999999</v>
      </c>
      <c r="BA5" s="63">
        <v>1.29617578</v>
      </c>
      <c r="BB5" s="63">
        <v>1.3101723999999999</v>
      </c>
      <c r="BC5" s="63">
        <v>1.2786049500000001</v>
      </c>
      <c r="BD5" s="63">
        <v>1.3029406100000001</v>
      </c>
      <c r="BE5" s="63">
        <v>1.3187666199999999</v>
      </c>
      <c r="BF5" s="63">
        <v>1.28702436</v>
      </c>
      <c r="BG5" s="63">
        <v>1.31172099</v>
      </c>
      <c r="BH5" s="63">
        <v>1.36631379</v>
      </c>
      <c r="BI5" s="63">
        <v>1.36001459</v>
      </c>
      <c r="BJ5" s="63">
        <v>1.3566366400000001</v>
      </c>
      <c r="BK5" s="63">
        <v>1.37060559</v>
      </c>
      <c r="BL5" s="63">
        <v>1.42321181</v>
      </c>
      <c r="BM5" s="63">
        <v>1.4119086300000001</v>
      </c>
      <c r="BN5" s="63">
        <v>1.3639535899999999</v>
      </c>
      <c r="BO5" s="63">
        <v>1.32778985</v>
      </c>
      <c r="BP5" s="63">
        <v>1.37278476</v>
      </c>
      <c r="BQ5" s="63">
        <v>1.3959221799999999</v>
      </c>
      <c r="BR5" s="63"/>
    </row>
    <row r="6" spans="1:70" x14ac:dyDescent="0.2">
      <c r="A6" s="63" t="s">
        <v>158</v>
      </c>
      <c r="B6" s="63" t="s">
        <v>159</v>
      </c>
      <c r="C6" s="63" t="s">
        <v>772</v>
      </c>
      <c r="D6" s="63" t="s">
        <v>773</v>
      </c>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c r="BN6" s="63"/>
      <c r="BO6" s="63"/>
      <c r="BP6" s="63"/>
      <c r="BQ6" s="63"/>
      <c r="BR6" s="63"/>
    </row>
    <row r="7" spans="1:70" x14ac:dyDescent="0.2">
      <c r="A7" s="63" t="s">
        <v>160</v>
      </c>
      <c r="B7" s="63" t="s">
        <v>161</v>
      </c>
      <c r="C7" s="63" t="s">
        <v>772</v>
      </c>
      <c r="D7" s="63" t="s">
        <v>773</v>
      </c>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v>10.199869700000001</v>
      </c>
      <c r="AT7" s="63">
        <v>8.8007175199999992</v>
      </c>
      <c r="AU7" s="63">
        <v>9.1968882599999997</v>
      </c>
      <c r="AV7" s="63">
        <v>10.069994100000001</v>
      </c>
      <c r="AW7" s="63">
        <v>10.9116041</v>
      </c>
      <c r="AX7" s="63">
        <v>11.734434800000001</v>
      </c>
      <c r="AY7" s="63">
        <v>12.2029654</v>
      </c>
      <c r="AZ7" s="63">
        <v>14.557616299999999</v>
      </c>
      <c r="BA7" s="63">
        <v>14.581836300000001</v>
      </c>
      <c r="BB7" s="63">
        <v>14.1789194</v>
      </c>
      <c r="BC7" s="63">
        <v>14.543052899999999</v>
      </c>
      <c r="BD7" s="63">
        <v>16.613477899999999</v>
      </c>
      <c r="BE7" s="63">
        <v>16.930295099999999</v>
      </c>
      <c r="BF7" s="63">
        <v>16.881545800000001</v>
      </c>
      <c r="BG7" s="63">
        <v>16.127803799999999</v>
      </c>
      <c r="BH7" s="63">
        <v>15.823582500000001</v>
      </c>
      <c r="BI7" s="63">
        <v>15.923655999999999</v>
      </c>
      <c r="BJ7" s="63">
        <v>15.420207</v>
      </c>
      <c r="BK7" s="63">
        <v>14.856235</v>
      </c>
      <c r="BL7" s="63">
        <v>15.026434399999999</v>
      </c>
      <c r="BM7" s="63">
        <v>15.3352431</v>
      </c>
      <c r="BN7" s="63">
        <v>14.587942099999999</v>
      </c>
      <c r="BO7" s="63">
        <v>14.897970900000001</v>
      </c>
      <c r="BP7" s="63">
        <v>14.800941399999999</v>
      </c>
      <c r="BQ7" s="63"/>
      <c r="BR7" s="63"/>
    </row>
    <row r="8" spans="1:70" x14ac:dyDescent="0.2">
      <c r="A8" s="63" t="s">
        <v>162</v>
      </c>
      <c r="B8" s="63" t="s">
        <v>163</v>
      </c>
      <c r="C8" s="63" t="s">
        <v>772</v>
      </c>
      <c r="D8" s="63" t="s">
        <v>773</v>
      </c>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c r="BN8" s="63"/>
      <c r="BO8" s="63"/>
      <c r="BP8" s="63"/>
      <c r="BQ8" s="63"/>
      <c r="BR8" s="63"/>
    </row>
    <row r="9" spans="1:70" x14ac:dyDescent="0.2">
      <c r="A9" s="63" t="s">
        <v>164</v>
      </c>
      <c r="B9" s="63" t="s">
        <v>165</v>
      </c>
      <c r="C9" s="63" t="s">
        <v>772</v>
      </c>
      <c r="D9" s="63" t="s">
        <v>773</v>
      </c>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5">
        <v>1.0819000000000001E-8</v>
      </c>
      <c r="AJ9" s="65">
        <v>2.1591000000000001E-8</v>
      </c>
      <c r="AK9" s="65">
        <v>1.2170000000000001E-7</v>
      </c>
      <c r="AL9" s="65">
        <v>1.2100000000000001E-6</v>
      </c>
      <c r="AM9" s="65">
        <v>2.6962999999999999E-5</v>
      </c>
      <c r="AN9" s="63">
        <v>5.0850999999999999E-4</v>
      </c>
      <c r="AO9" s="63">
        <v>2.447154E-2</v>
      </c>
      <c r="AP9" s="63">
        <v>4.701955E-2</v>
      </c>
      <c r="AQ9" s="63">
        <v>6.4797889999999997E-2</v>
      </c>
      <c r="AR9" s="63">
        <v>0.42010201000000003</v>
      </c>
      <c r="AS9" s="63">
        <v>2.1280047199999998</v>
      </c>
      <c r="AT9" s="63">
        <v>4.2944844900000003</v>
      </c>
      <c r="AU9" s="63">
        <v>10.2538445</v>
      </c>
      <c r="AV9" s="63">
        <v>19.568384399999999</v>
      </c>
      <c r="AW9" s="63">
        <v>25.417273099999999</v>
      </c>
      <c r="AX9" s="63">
        <v>34.536003800000003</v>
      </c>
      <c r="AY9" s="63">
        <v>39.1361372</v>
      </c>
      <c r="AZ9" s="63">
        <v>40.0754935</v>
      </c>
      <c r="BA9" s="63">
        <v>46.956399400000002</v>
      </c>
      <c r="BB9" s="63">
        <v>40.008356999999997</v>
      </c>
      <c r="BC9" s="63">
        <v>50.860966400000002</v>
      </c>
      <c r="BD9" s="63">
        <v>64.605750999999998</v>
      </c>
      <c r="BE9" s="63">
        <v>66.017185600000005</v>
      </c>
      <c r="BF9" s="63">
        <v>66.6955727</v>
      </c>
      <c r="BG9" s="63">
        <v>66.001875799999993</v>
      </c>
      <c r="BH9" s="63">
        <v>69.585903500000001</v>
      </c>
      <c r="BI9" s="63">
        <v>82.863326599999994</v>
      </c>
      <c r="BJ9" s="63">
        <v>95.837242099999997</v>
      </c>
      <c r="BK9" s="63">
        <v>111.441811</v>
      </c>
      <c r="BL9" s="63">
        <v>124.439606</v>
      </c>
      <c r="BM9" s="63">
        <v>146.90913399999999</v>
      </c>
      <c r="BN9" s="63">
        <v>174.09051500000001</v>
      </c>
      <c r="BO9" s="63">
        <v>191.95351199999999</v>
      </c>
      <c r="BP9" s="63">
        <v>218.50658300000001</v>
      </c>
      <c r="BQ9" s="63">
        <v>265.84092500000003</v>
      </c>
      <c r="BR9" s="63"/>
    </row>
    <row r="10" spans="1:70" x14ac:dyDescent="0.2">
      <c r="A10" s="63" t="s">
        <v>166</v>
      </c>
      <c r="B10" s="63" t="s">
        <v>167</v>
      </c>
      <c r="C10" s="63" t="s">
        <v>772</v>
      </c>
      <c r="D10" s="63" t="s">
        <v>773</v>
      </c>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v>2.2601816800000001</v>
      </c>
      <c r="AJ10" s="63">
        <v>2.9626760700000001</v>
      </c>
      <c r="AK10" s="63">
        <v>9.6454510300000003</v>
      </c>
      <c r="AL10" s="63">
        <v>21.261082099999999</v>
      </c>
      <c r="AM10" s="63">
        <v>28.277793200000001</v>
      </c>
      <c r="AN10" s="63">
        <v>30.422159400000002</v>
      </c>
      <c r="AO10" s="63">
        <v>34.9344058</v>
      </c>
      <c r="AP10" s="63">
        <v>38.722861299999998</v>
      </c>
      <c r="AQ10" s="63">
        <v>40.715872500000003</v>
      </c>
      <c r="AR10" s="63">
        <v>41.101723200000002</v>
      </c>
      <c r="AS10" s="63">
        <v>42.010913799999997</v>
      </c>
      <c r="AT10" s="63">
        <v>42.815951099999999</v>
      </c>
      <c r="AU10" s="63">
        <v>42.9263853</v>
      </c>
      <c r="AV10" s="63">
        <v>44.596237100000003</v>
      </c>
      <c r="AW10" s="63">
        <v>44.903489399999998</v>
      </c>
      <c r="AX10" s="63">
        <v>45.527432400000002</v>
      </c>
      <c r="AY10" s="63">
        <v>44.422063000000001</v>
      </c>
      <c r="AZ10" s="63">
        <v>44.626298800000001</v>
      </c>
      <c r="BA10" s="63">
        <v>44.561264600000001</v>
      </c>
      <c r="BB10" s="63">
        <v>44.316450600000003</v>
      </c>
      <c r="BC10" s="63">
        <v>44.208633599999999</v>
      </c>
      <c r="BD10" s="63">
        <v>43.8579796</v>
      </c>
      <c r="BE10" s="63">
        <v>43.655006399999998</v>
      </c>
      <c r="BF10" s="63">
        <v>44.1138002</v>
      </c>
      <c r="BG10" s="63">
        <v>42.894035199999998</v>
      </c>
      <c r="BH10" s="63">
        <v>42.705930600000002</v>
      </c>
      <c r="BI10" s="63">
        <v>42.385765300000003</v>
      </c>
      <c r="BJ10" s="63">
        <v>42.255642700000003</v>
      </c>
      <c r="BK10" s="63">
        <v>42.302950600000003</v>
      </c>
      <c r="BL10" s="63">
        <v>40.550287500000003</v>
      </c>
      <c r="BM10" s="63">
        <v>40.210492000000002</v>
      </c>
      <c r="BN10" s="63">
        <v>41.165337800000003</v>
      </c>
      <c r="BO10" s="63">
        <v>39.608064599999999</v>
      </c>
      <c r="BP10" s="63">
        <v>39.454892999999998</v>
      </c>
      <c r="BQ10" s="63">
        <v>39.667383800000003</v>
      </c>
      <c r="BR10" s="63"/>
    </row>
    <row r="11" spans="1:70" x14ac:dyDescent="0.2">
      <c r="A11" s="63" t="s">
        <v>168</v>
      </c>
      <c r="B11" s="63" t="s">
        <v>169</v>
      </c>
      <c r="C11" s="63" t="s">
        <v>772</v>
      </c>
      <c r="D11" s="63" t="s">
        <v>773</v>
      </c>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v>0.48116919000000002</v>
      </c>
      <c r="AJ11" s="63">
        <v>0.49770745999999999</v>
      </c>
      <c r="AK11" s="63">
        <v>0.51927396000000003</v>
      </c>
      <c r="AL11" s="63">
        <v>0.53026561000000005</v>
      </c>
      <c r="AM11" s="63">
        <v>0.53932354000000005</v>
      </c>
      <c r="AN11" s="63">
        <v>0.55430692999999998</v>
      </c>
      <c r="AO11" s="63">
        <v>0.54868068999999997</v>
      </c>
      <c r="AP11" s="63">
        <v>0.55139760999999998</v>
      </c>
      <c r="AQ11" s="63">
        <v>0.55344612000000004</v>
      </c>
      <c r="AR11" s="63">
        <v>0.56063266</v>
      </c>
      <c r="AS11" s="63">
        <v>0.70577990000000002</v>
      </c>
      <c r="AT11" s="63">
        <v>0.71150089999999999</v>
      </c>
      <c r="AU11" s="63">
        <v>0.72331000000000001</v>
      </c>
      <c r="AV11" s="63">
        <v>0.73184415000000003</v>
      </c>
      <c r="AW11" s="63">
        <v>0.73436230999999996</v>
      </c>
      <c r="AX11" s="63">
        <v>0.73621822000000003</v>
      </c>
      <c r="AY11" s="63">
        <v>0.73888463999999998</v>
      </c>
      <c r="AZ11" s="63">
        <v>0.74249577</v>
      </c>
      <c r="BA11" s="63">
        <v>0.74502811000000002</v>
      </c>
      <c r="BB11" s="63">
        <v>0.74143950999999997</v>
      </c>
      <c r="BC11" s="63">
        <v>0.73527907000000003</v>
      </c>
      <c r="BD11" s="63">
        <v>0.72183361999999995</v>
      </c>
      <c r="BE11" s="63">
        <v>0.70987458999999997</v>
      </c>
      <c r="BF11" s="63">
        <v>0.70112600000000003</v>
      </c>
      <c r="BG11" s="63">
        <v>0.68854508999999997</v>
      </c>
      <c r="BH11" s="63">
        <v>0.68672047999999997</v>
      </c>
      <c r="BI11" s="63">
        <v>0.68262175999999997</v>
      </c>
      <c r="BJ11" s="63">
        <v>0.67823398000000001</v>
      </c>
      <c r="BK11" s="63">
        <v>0.65632800999999996</v>
      </c>
      <c r="BL11" s="63">
        <v>0.64122789000000002</v>
      </c>
      <c r="BM11" s="63">
        <v>0.62787877999999997</v>
      </c>
      <c r="BN11" s="63">
        <v>0.60457355000000002</v>
      </c>
      <c r="BO11" s="63">
        <v>0.58824818999999995</v>
      </c>
      <c r="BP11" s="63">
        <v>0.60356337000000004</v>
      </c>
      <c r="BQ11" s="63">
        <v>0.60783918000000003</v>
      </c>
      <c r="BR11" s="63"/>
    </row>
    <row r="12" spans="1:70" x14ac:dyDescent="0.2">
      <c r="A12" s="63" t="s">
        <v>170</v>
      </c>
      <c r="B12" s="63" t="s">
        <v>171</v>
      </c>
      <c r="C12" s="63" t="s">
        <v>772</v>
      </c>
      <c r="D12" s="63" t="s">
        <v>773</v>
      </c>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row>
    <row r="13" spans="1:70" x14ac:dyDescent="0.2">
      <c r="A13" s="63" t="s">
        <v>172</v>
      </c>
      <c r="B13" s="63" t="s">
        <v>173</v>
      </c>
      <c r="C13" s="63" t="s">
        <v>772</v>
      </c>
      <c r="D13" s="63" t="s">
        <v>773</v>
      </c>
      <c r="E13" s="63"/>
      <c r="F13" s="63"/>
      <c r="G13" s="63"/>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v>1.1084992300000001</v>
      </c>
      <c r="AJ13" s="63">
        <v>1.0809323799999999</v>
      </c>
      <c r="AK13" s="63">
        <v>1.0759437599999999</v>
      </c>
      <c r="AL13" s="63">
        <v>1.06446347</v>
      </c>
      <c r="AM13" s="63">
        <v>1.0394746699999999</v>
      </c>
      <c r="AN13" s="63">
        <v>1.0579108399999999</v>
      </c>
      <c r="AO13" s="63">
        <v>1.09886683</v>
      </c>
      <c r="AP13" s="63">
        <v>1.06995156</v>
      </c>
      <c r="AQ13" s="63">
        <v>1.0130457799999999</v>
      </c>
      <c r="AR13" s="63">
        <v>1.08325198</v>
      </c>
      <c r="AS13" s="63">
        <v>1.18064375</v>
      </c>
      <c r="AT13" s="63">
        <v>1.1275185700000001</v>
      </c>
      <c r="AU13" s="63">
        <v>1.1521314300000001</v>
      </c>
      <c r="AV13" s="63">
        <v>1.1758362</v>
      </c>
      <c r="AW13" s="63">
        <v>1.2423900400000001</v>
      </c>
      <c r="AX13" s="63">
        <v>1.40369889</v>
      </c>
      <c r="AY13" s="63">
        <v>1.5245954100000001</v>
      </c>
      <c r="AZ13" s="63">
        <v>1.6704313</v>
      </c>
      <c r="BA13" s="63">
        <v>1.94259016</v>
      </c>
      <c r="BB13" s="63">
        <v>1.63754701</v>
      </c>
      <c r="BC13" s="63">
        <v>1.9326872500000001</v>
      </c>
      <c r="BD13" s="63">
        <v>2.12660837</v>
      </c>
      <c r="BE13" s="63">
        <v>2.1879699700000002</v>
      </c>
      <c r="BF13" s="63">
        <v>2.2341905899999999</v>
      </c>
      <c r="BG13" s="63">
        <v>2.2135167400000002</v>
      </c>
      <c r="BH13" s="63">
        <v>2.22924693</v>
      </c>
      <c r="BI13" s="63">
        <v>2.2417488400000001</v>
      </c>
      <c r="BJ13" s="63">
        <v>2.2852504300000001</v>
      </c>
      <c r="BK13" s="63">
        <v>2.2351586800000001</v>
      </c>
      <c r="BL13" s="63">
        <v>2.1137228000000001</v>
      </c>
      <c r="BM13" s="63">
        <v>2.0889844900000001</v>
      </c>
      <c r="BN13" s="63">
        <v>2.36256719</v>
      </c>
      <c r="BO13" s="63">
        <v>2.4831636600000002</v>
      </c>
      <c r="BP13" s="63">
        <v>2.3484825300000001</v>
      </c>
      <c r="BQ13" s="63">
        <v>2.3303343399999998</v>
      </c>
      <c r="BR13" s="63"/>
    </row>
    <row r="14" spans="1:70" x14ac:dyDescent="0.2">
      <c r="A14" s="63" t="s">
        <v>174</v>
      </c>
      <c r="B14" s="63" t="s">
        <v>175</v>
      </c>
      <c r="C14" s="63" t="s">
        <v>772</v>
      </c>
      <c r="D14" s="63" t="s">
        <v>773</v>
      </c>
      <c r="E14" s="63"/>
      <c r="F14" s="63"/>
      <c r="G14" s="63"/>
      <c r="H14" s="63"/>
      <c r="I14" s="63"/>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v>0.29393946999999998</v>
      </c>
      <c r="AJ14" s="63">
        <v>0.68380638000000005</v>
      </c>
      <c r="AK14" s="63">
        <v>0.77602325000000005</v>
      </c>
      <c r="AL14" s="63">
        <v>0.73105982999999997</v>
      </c>
      <c r="AM14" s="63">
        <v>0.73617149000000004</v>
      </c>
      <c r="AN14" s="63">
        <v>0.74387546999999998</v>
      </c>
      <c r="AO14" s="63">
        <v>0.73011910000000002</v>
      </c>
      <c r="AP14" s="63">
        <v>0.71441231000000005</v>
      </c>
      <c r="AQ14" s="63">
        <v>0.69442517999999998</v>
      </c>
      <c r="AR14" s="63">
        <v>0.67215992999999996</v>
      </c>
      <c r="AS14" s="63">
        <v>0.66408924000000003</v>
      </c>
      <c r="AT14" s="63">
        <v>0.64234866999999995</v>
      </c>
      <c r="AU14" s="63">
        <v>0.82578693000000003</v>
      </c>
      <c r="AV14" s="63">
        <v>0.89479304000000004</v>
      </c>
      <c r="AW14" s="63">
        <v>1.0313725499999999</v>
      </c>
      <c r="AX14" s="63">
        <v>1.10319437</v>
      </c>
      <c r="AY14" s="63">
        <v>1.2172469800000001</v>
      </c>
      <c r="AZ14" s="63">
        <v>1.3621973199999999</v>
      </c>
      <c r="BA14" s="63">
        <v>1.6461183800000001</v>
      </c>
      <c r="BB14" s="63">
        <v>1.8876102800000001</v>
      </c>
      <c r="BC14" s="63">
        <v>2.2550015800000001</v>
      </c>
      <c r="BD14" s="63">
        <v>2.7331278299999999</v>
      </c>
      <c r="BE14" s="63">
        <v>3.2200316400000002</v>
      </c>
      <c r="BF14" s="63">
        <v>3.9455676099999999</v>
      </c>
      <c r="BG14" s="63">
        <v>5.4615137899999997</v>
      </c>
      <c r="BH14" s="63">
        <v>6.8825897100000004</v>
      </c>
      <c r="BI14" s="63">
        <v>9.3221173299999993</v>
      </c>
      <c r="BJ14" s="63">
        <v>10.2927856</v>
      </c>
      <c r="BK14" s="63">
        <v>13.526813499999999</v>
      </c>
      <c r="BL14" s="63">
        <v>20.3836689</v>
      </c>
      <c r="BM14" s="63">
        <v>26.887184099999999</v>
      </c>
      <c r="BN14" s="63">
        <v>38.783332799999997</v>
      </c>
      <c r="BO14" s="63">
        <v>61.179647099999997</v>
      </c>
      <c r="BP14" s="63">
        <v>139.80732499999999</v>
      </c>
      <c r="BQ14" s="63">
        <v>419.90104000000002</v>
      </c>
      <c r="BR14" s="63"/>
    </row>
    <row r="15" spans="1:70" x14ac:dyDescent="0.2">
      <c r="A15" s="63" t="s">
        <v>176</v>
      </c>
      <c r="B15" s="63" t="s">
        <v>177</v>
      </c>
      <c r="C15" s="63" t="s">
        <v>772</v>
      </c>
      <c r="D15" s="63" t="s">
        <v>773</v>
      </c>
      <c r="E15" s="63"/>
      <c r="F15" s="63"/>
      <c r="G15" s="63"/>
      <c r="H15" s="63"/>
      <c r="I15" s="63"/>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v>5.1311799999999999E-3</v>
      </c>
      <c r="AJ15" s="63">
        <v>8.9035299999999998E-3</v>
      </c>
      <c r="AK15" s="63">
        <v>5.8220670000000002E-2</v>
      </c>
      <c r="AL15" s="63">
        <v>0.84806521000000001</v>
      </c>
      <c r="AM15" s="63">
        <v>34.9346952</v>
      </c>
      <c r="AN15" s="63">
        <v>89.363151599999995</v>
      </c>
      <c r="AO15" s="63">
        <v>104.949595</v>
      </c>
      <c r="AP15" s="63">
        <v>121.468784</v>
      </c>
      <c r="AQ15" s="63">
        <v>132.969718</v>
      </c>
      <c r="AR15" s="63">
        <v>131.184866</v>
      </c>
      <c r="AS15" s="63">
        <v>126.516955</v>
      </c>
      <c r="AT15" s="63">
        <v>128.71476200000001</v>
      </c>
      <c r="AU15" s="63">
        <v>129.73303799999999</v>
      </c>
      <c r="AV15" s="63">
        <v>133.07158100000001</v>
      </c>
      <c r="AW15" s="63">
        <v>137.72310999999999</v>
      </c>
      <c r="AX15" s="63">
        <v>137.82099500000001</v>
      </c>
      <c r="AY15" s="63">
        <v>139.87215699999999</v>
      </c>
      <c r="AZ15" s="63">
        <v>142.00834</v>
      </c>
      <c r="BA15" s="63">
        <v>147.668868</v>
      </c>
      <c r="BB15" s="63">
        <v>150.428718</v>
      </c>
      <c r="BC15" s="63">
        <v>160.16858999999999</v>
      </c>
      <c r="BD15" s="63">
        <v>163.65000900000001</v>
      </c>
      <c r="BE15" s="63">
        <v>157.763327</v>
      </c>
      <c r="BF15" s="63">
        <v>159.44056</v>
      </c>
      <c r="BG15" s="63">
        <v>164.55766700000001</v>
      </c>
      <c r="BH15" s="63">
        <v>172.047201</v>
      </c>
      <c r="BI15" s="63">
        <v>160.20820800000001</v>
      </c>
      <c r="BJ15" s="63">
        <v>154.78659099999999</v>
      </c>
      <c r="BK15" s="63">
        <v>157.37690699999999</v>
      </c>
      <c r="BL15" s="63">
        <v>147.48614499999999</v>
      </c>
      <c r="BM15" s="63">
        <v>141.940552</v>
      </c>
      <c r="BN15" s="63">
        <v>148.24122600000001</v>
      </c>
      <c r="BO15" s="63">
        <v>149.42627300000001</v>
      </c>
      <c r="BP15" s="63">
        <v>148.70781099999999</v>
      </c>
      <c r="BQ15" s="63">
        <v>147.23110500000001</v>
      </c>
      <c r="BR15" s="63"/>
    </row>
    <row r="16" spans="1:70" x14ac:dyDescent="0.2">
      <c r="A16" s="63" t="s">
        <v>178</v>
      </c>
      <c r="B16" s="63" t="s">
        <v>179</v>
      </c>
      <c r="C16" s="63" t="s">
        <v>772</v>
      </c>
      <c r="D16" s="63" t="s">
        <v>773</v>
      </c>
      <c r="E16" s="63"/>
      <c r="F16" s="63"/>
      <c r="G16" s="63"/>
      <c r="H16" s="63"/>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63"/>
      <c r="AW16" s="63"/>
      <c r="AX16" s="63"/>
      <c r="AY16" s="63"/>
      <c r="AZ16" s="63"/>
      <c r="BA16" s="63"/>
      <c r="BB16" s="63"/>
      <c r="BC16" s="63"/>
      <c r="BD16" s="63"/>
      <c r="BE16" s="63"/>
      <c r="BF16" s="63"/>
      <c r="BG16" s="63"/>
      <c r="BH16" s="63"/>
      <c r="BI16" s="63"/>
      <c r="BJ16" s="63"/>
      <c r="BK16" s="63"/>
      <c r="BL16" s="63"/>
      <c r="BM16" s="63"/>
      <c r="BN16" s="63"/>
      <c r="BO16" s="63"/>
      <c r="BP16" s="63"/>
      <c r="BQ16" s="63"/>
      <c r="BR16" s="63"/>
    </row>
    <row r="17" spans="1:70" x14ac:dyDescent="0.2">
      <c r="A17" s="63" t="s">
        <v>180</v>
      </c>
      <c r="B17" s="63" t="s">
        <v>181</v>
      </c>
      <c r="C17" s="63" t="s">
        <v>772</v>
      </c>
      <c r="D17" s="63" t="s">
        <v>773</v>
      </c>
      <c r="E17" s="63"/>
      <c r="F17" s="63"/>
      <c r="G17" s="63"/>
      <c r="H17" s="63"/>
      <c r="I17" s="63"/>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v>1.57702104</v>
      </c>
      <c r="AJ17" s="63">
        <v>1.5728288500000001</v>
      </c>
      <c r="AK17" s="63">
        <v>1.5828572000000001</v>
      </c>
      <c r="AL17" s="63">
        <v>1.58201429</v>
      </c>
      <c r="AM17" s="63">
        <v>1.6045212600000001</v>
      </c>
      <c r="AN17" s="63">
        <v>1.6194737400000001</v>
      </c>
      <c r="AO17" s="63">
        <v>1.6445991900000001</v>
      </c>
      <c r="AP17" s="63">
        <v>1.65762634</v>
      </c>
      <c r="AQ17" s="63">
        <v>1.6831459600000001</v>
      </c>
      <c r="AR17" s="63">
        <v>1.6930372199999999</v>
      </c>
      <c r="AS17" s="63">
        <v>1.6809571000000001</v>
      </c>
      <c r="AT17" s="63">
        <v>1.6778679400000001</v>
      </c>
      <c r="AU17" s="63">
        <v>1.6732493500000001</v>
      </c>
      <c r="AV17" s="63">
        <v>1.6329886199999999</v>
      </c>
      <c r="AW17" s="63">
        <v>1.62757486</v>
      </c>
      <c r="AX17" s="63">
        <v>1.6519255500000001</v>
      </c>
      <c r="AY17" s="63">
        <v>1.6204176299999999</v>
      </c>
      <c r="AZ17" s="63">
        <v>1.6466080000000001</v>
      </c>
      <c r="BA17" s="63">
        <v>1.69202969</v>
      </c>
      <c r="BB17" s="63">
        <v>1.7003178299999999</v>
      </c>
      <c r="BC17" s="63">
        <v>1.7069052300000001</v>
      </c>
      <c r="BD17" s="63">
        <v>1.69137669</v>
      </c>
      <c r="BE17" s="63">
        <v>1.83504088</v>
      </c>
      <c r="BF17" s="63">
        <v>1.8675599000000001</v>
      </c>
      <c r="BG17" s="63">
        <v>1.93511005</v>
      </c>
      <c r="BH17" s="63">
        <v>2.0685587000000001</v>
      </c>
      <c r="BI17" s="63">
        <v>2.0967444500000001</v>
      </c>
      <c r="BJ17" s="63">
        <v>2.1383373699999999</v>
      </c>
      <c r="BK17" s="63">
        <v>2.0118179299999999</v>
      </c>
      <c r="BL17" s="63">
        <v>1.92162228</v>
      </c>
      <c r="BM17" s="63">
        <v>1.8550635600000001</v>
      </c>
      <c r="BN17" s="63">
        <v>1.81939483</v>
      </c>
      <c r="BO17" s="63">
        <v>1.81346421</v>
      </c>
      <c r="BP17" s="63">
        <v>1.8364575700000001</v>
      </c>
      <c r="BQ17" s="63">
        <v>1.90391953</v>
      </c>
      <c r="BR17" s="63"/>
    </row>
    <row r="18" spans="1:70" x14ac:dyDescent="0.2">
      <c r="A18" s="63" t="s">
        <v>182</v>
      </c>
      <c r="B18" s="63" t="s">
        <v>183</v>
      </c>
      <c r="C18" s="63" t="s">
        <v>772</v>
      </c>
      <c r="D18" s="63" t="s">
        <v>773</v>
      </c>
      <c r="E18" s="63"/>
      <c r="F18" s="63"/>
      <c r="G18" s="63"/>
      <c r="H18" s="63"/>
      <c r="I18" s="63"/>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v>1.365893</v>
      </c>
      <c r="AJ18" s="63">
        <v>1.3488560000000001</v>
      </c>
      <c r="AK18" s="63">
        <v>1.3281890000000001</v>
      </c>
      <c r="AL18" s="63">
        <v>1.312441</v>
      </c>
      <c r="AM18" s="63">
        <v>1.3009040000000001</v>
      </c>
      <c r="AN18" s="63">
        <v>1.3103020000000001</v>
      </c>
      <c r="AO18" s="63">
        <v>1.313356</v>
      </c>
      <c r="AP18" s="63">
        <v>1.307709</v>
      </c>
      <c r="AQ18" s="63">
        <v>1.3007740000000001</v>
      </c>
      <c r="AR18" s="63">
        <v>1.29695</v>
      </c>
      <c r="AS18" s="63">
        <v>1.3122609999999999</v>
      </c>
      <c r="AT18" s="63">
        <v>1.3280860000000001</v>
      </c>
      <c r="AU18" s="63">
        <v>1.33649</v>
      </c>
      <c r="AV18" s="63">
        <v>1.3521879999999999</v>
      </c>
      <c r="AW18" s="63">
        <v>1.3647739999999999</v>
      </c>
      <c r="AX18" s="63">
        <v>1.3883559999999999</v>
      </c>
      <c r="AY18" s="63">
        <v>1.4033</v>
      </c>
      <c r="AZ18" s="63">
        <v>1.427068</v>
      </c>
      <c r="BA18" s="63">
        <v>1.4790730000000001</v>
      </c>
      <c r="BB18" s="63">
        <v>1.442855</v>
      </c>
      <c r="BC18" s="63">
        <v>1.5034810000000001</v>
      </c>
      <c r="BD18" s="63">
        <v>1.5110520000000001</v>
      </c>
      <c r="BE18" s="63">
        <v>1.5401149999999999</v>
      </c>
      <c r="BF18" s="63">
        <v>1.4471229999999999</v>
      </c>
      <c r="BG18" s="63">
        <v>1.4524889999999999</v>
      </c>
      <c r="BH18" s="63">
        <v>1.4736910000000001</v>
      </c>
      <c r="BI18" s="63">
        <v>1.450156</v>
      </c>
      <c r="BJ18" s="63">
        <v>1.4775529999999999</v>
      </c>
      <c r="BK18" s="63">
        <v>1.4704029999999999</v>
      </c>
      <c r="BL18" s="63">
        <v>1.4592529999999999</v>
      </c>
      <c r="BM18" s="63">
        <v>1.431163</v>
      </c>
      <c r="BN18" s="63">
        <v>1.395724</v>
      </c>
      <c r="BO18" s="63">
        <v>1.358727</v>
      </c>
      <c r="BP18" s="63">
        <v>1.3374680000000001</v>
      </c>
      <c r="BQ18" s="63">
        <v>1.366527</v>
      </c>
      <c r="BR18" s="63"/>
    </row>
    <row r="19" spans="1:70" x14ac:dyDescent="0.2">
      <c r="A19" s="63" t="s">
        <v>184</v>
      </c>
      <c r="B19" s="63" t="s">
        <v>185</v>
      </c>
      <c r="C19" s="63" t="s">
        <v>772</v>
      </c>
      <c r="D19" s="63" t="s">
        <v>773</v>
      </c>
      <c r="E19" s="63"/>
      <c r="F19" s="63"/>
      <c r="G19" s="63"/>
      <c r="H19" s="63"/>
      <c r="I19" s="63"/>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v>0.92003299999999999</v>
      </c>
      <c r="AJ19" s="63">
        <v>0.92234799999999995</v>
      </c>
      <c r="AK19" s="63">
        <v>0.93317099999999997</v>
      </c>
      <c r="AL19" s="63">
        <v>0.936697</v>
      </c>
      <c r="AM19" s="63">
        <v>0.94027099999999997</v>
      </c>
      <c r="AN19" s="63">
        <v>0.93766700000000003</v>
      </c>
      <c r="AO19" s="63">
        <v>0.93379500000000004</v>
      </c>
      <c r="AP19" s="63">
        <v>0.93145800000000001</v>
      </c>
      <c r="AQ19" s="63">
        <v>0.922709</v>
      </c>
      <c r="AR19" s="63">
        <v>0.92390600000000001</v>
      </c>
      <c r="AS19" s="63">
        <v>0.90731099999999998</v>
      </c>
      <c r="AT19" s="63">
        <v>0.92299399999999998</v>
      </c>
      <c r="AU19" s="63">
        <v>0.89979699999999996</v>
      </c>
      <c r="AV19" s="63">
        <v>0.88823200000000002</v>
      </c>
      <c r="AW19" s="63">
        <v>0.87817100000000003</v>
      </c>
      <c r="AX19" s="63">
        <v>0.88193900000000003</v>
      </c>
      <c r="AY19" s="63">
        <v>0.86021300000000001</v>
      </c>
      <c r="AZ19" s="63">
        <v>0.86801300000000003</v>
      </c>
      <c r="BA19" s="63">
        <v>0.85442399999999996</v>
      </c>
      <c r="BB19" s="63">
        <v>0.84331699999999998</v>
      </c>
      <c r="BC19" s="63">
        <v>0.84243000000000001</v>
      </c>
      <c r="BD19" s="63">
        <v>0.83137399999999995</v>
      </c>
      <c r="BE19" s="63">
        <v>0.81364800000000004</v>
      </c>
      <c r="BF19" s="63">
        <v>0.79708100000000004</v>
      </c>
      <c r="BG19" s="63">
        <v>0.79879699999999998</v>
      </c>
      <c r="BH19" s="63">
        <v>0.798813</v>
      </c>
      <c r="BI19" s="63">
        <v>0.77693100000000004</v>
      </c>
      <c r="BJ19" s="63">
        <v>0.77500899999999995</v>
      </c>
      <c r="BK19" s="63">
        <v>0.76540300000000006</v>
      </c>
      <c r="BL19" s="63">
        <v>0.73833199999999999</v>
      </c>
      <c r="BM19" s="63">
        <v>0.72879899999999997</v>
      </c>
      <c r="BN19" s="63">
        <v>0.72035000000000005</v>
      </c>
      <c r="BO19" s="63">
        <v>0.68754400000000004</v>
      </c>
      <c r="BP19" s="63">
        <v>0.70463399999999998</v>
      </c>
      <c r="BQ19" s="63">
        <v>0.71045100000000005</v>
      </c>
      <c r="BR19" s="63"/>
    </row>
    <row r="20" spans="1:70" x14ac:dyDescent="0.2">
      <c r="A20" s="63" t="s">
        <v>186</v>
      </c>
      <c r="B20" s="63" t="s">
        <v>187</v>
      </c>
      <c r="C20" s="63" t="s">
        <v>772</v>
      </c>
      <c r="D20" s="63" t="s">
        <v>773</v>
      </c>
      <c r="E20" s="63"/>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5">
        <v>7.6485999999999999E-6</v>
      </c>
      <c r="AJ20" s="65">
        <v>1.358E-5</v>
      </c>
      <c r="AK20" s="63">
        <v>1.5472000000000001E-4</v>
      </c>
      <c r="AL20" s="63">
        <v>1.28034E-3</v>
      </c>
      <c r="AM20" s="63">
        <v>1.862892E-2</v>
      </c>
      <c r="AN20" s="63">
        <v>0.11780875</v>
      </c>
      <c r="AO20" s="63">
        <v>0.14625525</v>
      </c>
      <c r="AP20" s="63">
        <v>0.15706440999999999</v>
      </c>
      <c r="AQ20" s="63">
        <v>0.15381980000000001</v>
      </c>
      <c r="AR20" s="63">
        <v>0.15495286</v>
      </c>
      <c r="AS20" s="63">
        <v>0.17044976000000001</v>
      </c>
      <c r="AT20" s="63">
        <v>0.1708887</v>
      </c>
      <c r="AU20" s="63">
        <v>0.17536544000000001</v>
      </c>
      <c r="AV20" s="63">
        <v>0.18394184999999999</v>
      </c>
      <c r="AW20" s="63">
        <v>0.19569760999999999</v>
      </c>
      <c r="AX20" s="63">
        <v>0.21768571</v>
      </c>
      <c r="AY20" s="63">
        <v>0.23509769999999999</v>
      </c>
      <c r="AZ20" s="63">
        <v>0.27600884999999997</v>
      </c>
      <c r="BA20" s="63">
        <v>0.34653466999999999</v>
      </c>
      <c r="BB20" s="63">
        <v>0.2793195</v>
      </c>
      <c r="BC20" s="63">
        <v>0.31412535000000003</v>
      </c>
      <c r="BD20" s="63">
        <v>0.38350978000000002</v>
      </c>
      <c r="BE20" s="63">
        <v>0.36820277000000001</v>
      </c>
      <c r="BF20" s="63">
        <v>0.35781247999999999</v>
      </c>
      <c r="BG20" s="63">
        <v>0.35238519000000001</v>
      </c>
      <c r="BH20" s="63">
        <v>0.37383190999999999</v>
      </c>
      <c r="BI20" s="63">
        <v>0.42601673000000001</v>
      </c>
      <c r="BJ20" s="63">
        <v>0.49860336999999999</v>
      </c>
      <c r="BK20" s="63">
        <v>0.52723491</v>
      </c>
      <c r="BL20" s="63">
        <v>0.48993257000000001</v>
      </c>
      <c r="BM20" s="63">
        <v>0.47421867000000001</v>
      </c>
      <c r="BN20" s="63">
        <v>0.45713815000000002</v>
      </c>
      <c r="BO20" s="63">
        <v>0.58575551000000003</v>
      </c>
      <c r="BP20" s="63">
        <v>0.51269887000000003</v>
      </c>
      <c r="BQ20" s="63">
        <v>0.49354479000000001</v>
      </c>
      <c r="BR20" s="63"/>
    </row>
    <row r="21" spans="1:70" x14ac:dyDescent="0.2">
      <c r="A21" s="63" t="s">
        <v>188</v>
      </c>
      <c r="B21" s="63" t="s">
        <v>189</v>
      </c>
      <c r="C21" s="63" t="s">
        <v>772</v>
      </c>
      <c r="D21" s="63" t="s">
        <v>773</v>
      </c>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v>71.203365099999999</v>
      </c>
      <c r="AJ21" s="63">
        <v>71.693287400000003</v>
      </c>
      <c r="AK21" s="63">
        <v>73.882316799999998</v>
      </c>
      <c r="AL21" s="63">
        <v>77.759607500000001</v>
      </c>
      <c r="AM21" s="63">
        <v>81.188109400000002</v>
      </c>
      <c r="AN21" s="63">
        <v>92.325811999999999</v>
      </c>
      <c r="AO21" s="63">
        <v>103.76998</v>
      </c>
      <c r="AP21" s="63">
        <v>135.06011899999999</v>
      </c>
      <c r="AQ21" s="63">
        <v>148.85235299999999</v>
      </c>
      <c r="AR21" s="63">
        <v>168.72432699999999</v>
      </c>
      <c r="AS21" s="63">
        <v>186.73042100000001</v>
      </c>
      <c r="AT21" s="63">
        <v>207.66710599999999</v>
      </c>
      <c r="AU21" s="63">
        <v>206.59121300000001</v>
      </c>
      <c r="AV21" s="63">
        <v>226.792483</v>
      </c>
      <c r="AW21" s="63">
        <v>249.88729599999999</v>
      </c>
      <c r="AX21" s="63">
        <v>287.94175200000001</v>
      </c>
      <c r="AY21" s="63">
        <v>287.276476</v>
      </c>
      <c r="AZ21" s="63">
        <v>302.861065</v>
      </c>
      <c r="BA21" s="63">
        <v>368.92453799999998</v>
      </c>
      <c r="BB21" s="63">
        <v>403.75638400000003</v>
      </c>
      <c r="BC21" s="63">
        <v>434.64078999999998</v>
      </c>
      <c r="BD21" s="63">
        <v>461.50912499999998</v>
      </c>
      <c r="BE21" s="63">
        <v>523.12723200000005</v>
      </c>
      <c r="BF21" s="63">
        <v>531.306916</v>
      </c>
      <c r="BG21" s="63">
        <v>534.96525299999996</v>
      </c>
      <c r="BH21" s="63">
        <v>553.84595400000001</v>
      </c>
      <c r="BI21" s="63">
        <v>564.39574600000003</v>
      </c>
      <c r="BJ21" s="63">
        <v>626.16760299999999</v>
      </c>
      <c r="BK21" s="63">
        <v>605.94769299999996</v>
      </c>
      <c r="BL21" s="63">
        <v>582.19628899999998</v>
      </c>
      <c r="BM21" s="63">
        <v>595.613831</v>
      </c>
      <c r="BN21" s="63">
        <v>609.59918200000004</v>
      </c>
      <c r="BO21" s="63">
        <v>654.665841</v>
      </c>
      <c r="BP21" s="63">
        <v>751.93817000000001</v>
      </c>
      <c r="BQ21" s="63">
        <v>875.87514299999998</v>
      </c>
      <c r="BR21" s="63"/>
    </row>
    <row r="22" spans="1:70" x14ac:dyDescent="0.2">
      <c r="A22" s="63" t="s">
        <v>190</v>
      </c>
      <c r="B22" s="63" t="s">
        <v>191</v>
      </c>
      <c r="C22" s="63" t="s">
        <v>772</v>
      </c>
      <c r="D22" s="63" t="s">
        <v>773</v>
      </c>
      <c r="E22" s="63"/>
      <c r="F22" s="63"/>
      <c r="G22" s="63"/>
      <c r="H22" s="63"/>
      <c r="I22" s="63"/>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v>0.91318500000000002</v>
      </c>
      <c r="AJ22" s="63">
        <v>0.90872200000000003</v>
      </c>
      <c r="AK22" s="63">
        <v>0.91890099999999997</v>
      </c>
      <c r="AL22" s="63">
        <v>0.93346899999999999</v>
      </c>
      <c r="AM22" s="63">
        <v>0.93309500000000001</v>
      </c>
      <c r="AN22" s="63">
        <v>0.92508999999999997</v>
      </c>
      <c r="AO22" s="63">
        <v>0.92759000000000003</v>
      </c>
      <c r="AP22" s="63">
        <v>0.92743399999999998</v>
      </c>
      <c r="AQ22" s="63">
        <v>0.93554300000000001</v>
      </c>
      <c r="AR22" s="63">
        <v>0.93134799999999995</v>
      </c>
      <c r="AS22" s="63">
        <v>0.89980700000000002</v>
      </c>
      <c r="AT22" s="63">
        <v>0.89246099999999995</v>
      </c>
      <c r="AU22" s="63">
        <v>0.87329999999999997</v>
      </c>
      <c r="AV22" s="63">
        <v>0.87617599999999995</v>
      </c>
      <c r="AW22" s="63">
        <v>0.88841999999999999</v>
      </c>
      <c r="AX22" s="63">
        <v>0.89178800000000003</v>
      </c>
      <c r="AY22" s="63">
        <v>0.87446100000000004</v>
      </c>
      <c r="AZ22" s="63">
        <v>0.87880599999999998</v>
      </c>
      <c r="BA22" s="63">
        <v>0.86694000000000004</v>
      </c>
      <c r="BB22" s="63">
        <v>0.849692</v>
      </c>
      <c r="BC22" s="63">
        <v>0.83681000000000005</v>
      </c>
      <c r="BD22" s="63">
        <v>0.83191099999999996</v>
      </c>
      <c r="BE22" s="63">
        <v>0.82213700000000001</v>
      </c>
      <c r="BF22" s="63">
        <v>0.80616600000000005</v>
      </c>
      <c r="BG22" s="63">
        <v>0.80021399999999998</v>
      </c>
      <c r="BH22" s="63">
        <v>0.79999799999999999</v>
      </c>
      <c r="BI22" s="63">
        <v>0.78101100000000001</v>
      </c>
      <c r="BJ22" s="63">
        <v>0.77563400000000005</v>
      </c>
      <c r="BK22" s="63">
        <v>0.76640699999999995</v>
      </c>
      <c r="BL22" s="63">
        <v>0.73583200000000004</v>
      </c>
      <c r="BM22" s="63">
        <v>0.71616500000000005</v>
      </c>
      <c r="BN22" s="63">
        <v>0.719916</v>
      </c>
      <c r="BO22" s="63">
        <v>0.69815300000000002</v>
      </c>
      <c r="BP22" s="63">
        <v>0.70346600000000004</v>
      </c>
      <c r="BQ22" s="63">
        <v>0.70428800000000003</v>
      </c>
      <c r="BR22" s="63"/>
    </row>
    <row r="23" spans="1:70" x14ac:dyDescent="0.2">
      <c r="A23" s="63" t="s">
        <v>192</v>
      </c>
      <c r="B23" s="63" t="s">
        <v>193</v>
      </c>
      <c r="C23" s="63" t="s">
        <v>772</v>
      </c>
      <c r="D23" s="63" t="s">
        <v>773</v>
      </c>
      <c r="E23" s="63"/>
      <c r="F23" s="63"/>
      <c r="G23" s="63"/>
      <c r="H23" s="63"/>
      <c r="I23" s="63"/>
      <c r="J23" s="63"/>
      <c r="K23" s="63"/>
      <c r="L23" s="63"/>
      <c r="M23" s="63"/>
      <c r="N23" s="63"/>
      <c r="O23" s="63"/>
      <c r="P23" s="63"/>
      <c r="Q23" s="63"/>
      <c r="R23" s="63"/>
      <c r="S23" s="63"/>
      <c r="T23" s="63"/>
      <c r="U23" s="63"/>
      <c r="V23" s="63"/>
      <c r="W23" s="63"/>
      <c r="X23" s="63"/>
      <c r="Y23" s="63"/>
      <c r="Z23" s="63"/>
      <c r="AA23" s="63"/>
      <c r="AB23" s="63"/>
      <c r="AC23" s="63"/>
      <c r="AD23" s="63"/>
      <c r="AE23" s="63"/>
      <c r="AF23" s="63"/>
      <c r="AG23" s="63"/>
      <c r="AH23" s="63"/>
      <c r="AI23" s="63">
        <v>117.748777</v>
      </c>
      <c r="AJ23" s="63">
        <v>114.758763</v>
      </c>
      <c r="AK23" s="63">
        <v>115.596103</v>
      </c>
      <c r="AL23" s="63">
        <v>115.60513400000001</v>
      </c>
      <c r="AM23" s="63">
        <v>151.11093199999999</v>
      </c>
      <c r="AN23" s="63">
        <v>170.35602</v>
      </c>
      <c r="AO23" s="63">
        <v>178.84871200000001</v>
      </c>
      <c r="AP23" s="63">
        <v>182.26494</v>
      </c>
      <c r="AQ23" s="63">
        <v>189.6687</v>
      </c>
      <c r="AR23" s="63">
        <v>202.999943</v>
      </c>
      <c r="AS23" s="63">
        <v>207.120598</v>
      </c>
      <c r="AT23" s="63">
        <v>206.55058700000001</v>
      </c>
      <c r="AU23" s="63">
        <v>210.61882900000001</v>
      </c>
      <c r="AV23" s="63">
        <v>212.864735</v>
      </c>
      <c r="AW23" s="63">
        <v>208.88605000000001</v>
      </c>
      <c r="AX23" s="63">
        <v>211.23183700000001</v>
      </c>
      <c r="AY23" s="63">
        <v>209.20418599999999</v>
      </c>
      <c r="AZ23" s="63">
        <v>204.48049700000001</v>
      </c>
      <c r="BA23" s="63">
        <v>213.523113</v>
      </c>
      <c r="BB23" s="63">
        <v>217.603804</v>
      </c>
      <c r="BC23" s="63">
        <v>216.884872</v>
      </c>
      <c r="BD23" s="63">
        <v>220.43357800000001</v>
      </c>
      <c r="BE23" s="63">
        <v>233.186139</v>
      </c>
      <c r="BF23" s="63">
        <v>229.86160100000001</v>
      </c>
      <c r="BG23" s="63">
        <v>222.692274</v>
      </c>
      <c r="BH23" s="63">
        <v>217.45630299999999</v>
      </c>
      <c r="BI23" s="63">
        <v>210.71177800000001</v>
      </c>
      <c r="BJ23" s="63">
        <v>212.26623499999999</v>
      </c>
      <c r="BK23" s="63">
        <v>215.73840300000001</v>
      </c>
      <c r="BL23" s="63">
        <v>210.404877</v>
      </c>
      <c r="BM23" s="63">
        <v>212.435318</v>
      </c>
      <c r="BN23" s="63">
        <v>211.106674</v>
      </c>
      <c r="BO23" s="63">
        <v>205.213697</v>
      </c>
      <c r="BP23" s="63">
        <v>204.79222200000001</v>
      </c>
      <c r="BQ23" s="63">
        <v>203.098489</v>
      </c>
      <c r="BR23" s="63"/>
    </row>
    <row r="24" spans="1:70" s="62" customFormat="1" x14ac:dyDescent="0.2">
      <c r="A24" s="66" t="s">
        <v>194</v>
      </c>
      <c r="B24" s="66" t="s">
        <v>195</v>
      </c>
      <c r="C24" s="66" t="s">
        <v>772</v>
      </c>
      <c r="D24" s="66" t="s">
        <v>773</v>
      </c>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v>162.60359800000001</v>
      </c>
      <c r="AJ24" s="66">
        <v>151.043826</v>
      </c>
      <c r="AK24" s="66">
        <v>148.013768</v>
      </c>
      <c r="AL24" s="66">
        <v>142.50188900000001</v>
      </c>
      <c r="AM24" s="66">
        <v>159.94748899999999</v>
      </c>
      <c r="AN24" s="66">
        <v>167.26815300000001</v>
      </c>
      <c r="AO24" s="66">
        <v>164.833709</v>
      </c>
      <c r="AP24" s="66">
        <v>164.56108</v>
      </c>
      <c r="AQ24" s="66">
        <v>175.653639</v>
      </c>
      <c r="AR24" s="66">
        <v>203.32402099999999</v>
      </c>
      <c r="AS24" s="66">
        <v>197.19047599999999</v>
      </c>
      <c r="AT24" s="66">
        <v>200.48791499999999</v>
      </c>
      <c r="AU24" s="66">
        <v>203.45512099999999</v>
      </c>
      <c r="AV24" s="66">
        <v>202.478319</v>
      </c>
      <c r="AW24" s="66">
        <v>197.35481799999999</v>
      </c>
      <c r="AX24" s="66">
        <v>198.51047</v>
      </c>
      <c r="AY24" s="66">
        <v>191.29544999999999</v>
      </c>
      <c r="AZ24" s="66">
        <v>190.891458</v>
      </c>
      <c r="BA24" s="66">
        <v>204.43781100000001</v>
      </c>
      <c r="BB24" s="66">
        <v>208.07222300000001</v>
      </c>
      <c r="BC24" s="66">
        <v>213.34382099999999</v>
      </c>
      <c r="BD24" s="66">
        <v>223.115814</v>
      </c>
      <c r="BE24" s="66">
        <v>237.592242</v>
      </c>
      <c r="BF24" s="66">
        <v>228.40586500000001</v>
      </c>
      <c r="BG24" s="66">
        <v>227.323196</v>
      </c>
      <c r="BH24" s="66">
        <v>220.230356</v>
      </c>
      <c r="BI24" s="66">
        <v>209.02648400000001</v>
      </c>
      <c r="BJ24" s="66">
        <v>201.59527600000001</v>
      </c>
      <c r="BK24" s="66">
        <v>208.28419500000001</v>
      </c>
      <c r="BL24" s="66">
        <v>200.76306199999999</v>
      </c>
      <c r="BM24" s="66">
        <v>199.51709</v>
      </c>
      <c r="BN24" s="66">
        <v>199.72474700000001</v>
      </c>
      <c r="BO24" s="66">
        <v>195.08834999999999</v>
      </c>
      <c r="BP24" s="66">
        <v>192.015265</v>
      </c>
      <c r="BQ24" s="66">
        <v>205.61081899999999</v>
      </c>
      <c r="BR24" s="66"/>
    </row>
    <row r="25" spans="1:70" x14ac:dyDescent="0.2">
      <c r="A25" s="63" t="s">
        <v>196</v>
      </c>
      <c r="B25" s="63" t="s">
        <v>197</v>
      </c>
      <c r="C25" s="63" t="s">
        <v>772</v>
      </c>
      <c r="D25" s="63" t="s">
        <v>773</v>
      </c>
      <c r="E25" s="63"/>
      <c r="F25" s="63"/>
      <c r="G25" s="63"/>
      <c r="H25" s="63"/>
      <c r="I25" s="63"/>
      <c r="J25" s="63"/>
      <c r="K25" s="63"/>
      <c r="L25" s="63"/>
      <c r="M25" s="63"/>
      <c r="N25" s="63"/>
      <c r="O25" s="63"/>
      <c r="P25" s="63"/>
      <c r="Q25" s="63"/>
      <c r="R25" s="63"/>
      <c r="S25" s="63"/>
      <c r="T25" s="63"/>
      <c r="U25" s="63"/>
      <c r="V25" s="63"/>
      <c r="W25" s="63"/>
      <c r="X25" s="63"/>
      <c r="Y25" s="63"/>
      <c r="Z25" s="63"/>
      <c r="AA25" s="63"/>
      <c r="AB25" s="63"/>
      <c r="AC25" s="63"/>
      <c r="AD25" s="63"/>
      <c r="AE25" s="63"/>
      <c r="AF25" s="63"/>
      <c r="AG25" s="63"/>
      <c r="AH25" s="63"/>
      <c r="AI25" s="63">
        <v>13.5555757</v>
      </c>
      <c r="AJ25" s="63">
        <v>13.470047900000001</v>
      </c>
      <c r="AK25" s="63">
        <v>13.5099933</v>
      </c>
      <c r="AL25" s="63">
        <v>13.2177013</v>
      </c>
      <c r="AM25" s="63">
        <v>13.454660199999999</v>
      </c>
      <c r="AN25" s="63">
        <v>14.1199364</v>
      </c>
      <c r="AO25" s="63">
        <v>14.4532408</v>
      </c>
      <c r="AP25" s="63">
        <v>14.7481729</v>
      </c>
      <c r="AQ25" s="63">
        <v>15.275007199999999</v>
      </c>
      <c r="AR25" s="63">
        <v>15.6313619</v>
      </c>
      <c r="AS25" s="63">
        <v>15.811950100000001</v>
      </c>
      <c r="AT25" s="63">
        <v>15.9680521</v>
      </c>
      <c r="AU25" s="63">
        <v>16.335809600000001</v>
      </c>
      <c r="AV25" s="63">
        <v>16.9512003</v>
      </c>
      <c r="AW25" s="63">
        <v>17.2603902</v>
      </c>
      <c r="AX25" s="63">
        <v>17.503208799999999</v>
      </c>
      <c r="AY25" s="63">
        <v>17.977295600000001</v>
      </c>
      <c r="AZ25" s="63">
        <v>18.635762199999999</v>
      </c>
      <c r="BA25" s="63">
        <v>19.720751499999999</v>
      </c>
      <c r="BB25" s="63">
        <v>20.925667600000001</v>
      </c>
      <c r="BC25" s="63">
        <v>22.151531500000001</v>
      </c>
      <c r="BD25" s="63">
        <v>23.409555399999999</v>
      </c>
      <c r="BE25" s="63">
        <v>23.7354995</v>
      </c>
      <c r="BF25" s="63">
        <v>24.8574731</v>
      </c>
      <c r="BG25" s="63">
        <v>25.650404600000002</v>
      </c>
      <c r="BH25" s="63">
        <v>27.046612100000001</v>
      </c>
      <c r="BI25" s="63">
        <v>28.189570700000001</v>
      </c>
      <c r="BJ25" s="63">
        <v>29.3513451</v>
      </c>
      <c r="BK25" s="63">
        <v>29.397891999999999</v>
      </c>
      <c r="BL25" s="63">
        <v>29.595682100000001</v>
      </c>
      <c r="BM25" s="63">
        <v>28.709800699999999</v>
      </c>
      <c r="BN25" s="63">
        <v>28.296688100000001</v>
      </c>
      <c r="BO25" s="63">
        <v>27.747165200000001</v>
      </c>
      <c r="BP25" s="63">
        <v>28.630677800000001</v>
      </c>
      <c r="BQ25" s="63">
        <v>29.878787299999999</v>
      </c>
      <c r="BR25" s="63"/>
    </row>
    <row r="26" spans="1:70" x14ac:dyDescent="0.2">
      <c r="A26" s="63" t="s">
        <v>198</v>
      </c>
      <c r="B26" s="63" t="s">
        <v>199</v>
      </c>
      <c r="C26" s="63" t="s">
        <v>772</v>
      </c>
      <c r="D26" s="63" t="s">
        <v>773</v>
      </c>
      <c r="E26" s="63"/>
      <c r="F26" s="63"/>
      <c r="G26" s="63"/>
      <c r="H26" s="63"/>
      <c r="I26" s="63"/>
      <c r="J26" s="63"/>
      <c r="K26" s="63"/>
      <c r="L26" s="63"/>
      <c r="M26" s="63"/>
      <c r="N26" s="63"/>
      <c r="O26" s="63"/>
      <c r="P26" s="63"/>
      <c r="Q26" s="63"/>
      <c r="R26" s="63"/>
      <c r="S26" s="63"/>
      <c r="T26" s="63"/>
      <c r="U26" s="63"/>
      <c r="V26" s="63"/>
      <c r="W26" s="63"/>
      <c r="X26" s="63"/>
      <c r="Y26" s="63"/>
      <c r="Z26" s="63"/>
      <c r="AA26" s="63"/>
      <c r="AB26" s="63"/>
      <c r="AC26" s="63"/>
      <c r="AD26" s="63"/>
      <c r="AE26" s="63"/>
      <c r="AF26" s="63"/>
      <c r="AG26" s="63"/>
      <c r="AH26" s="63"/>
      <c r="AI26" s="63">
        <v>6.8977000000000003E-4</v>
      </c>
      <c r="AJ26" s="63">
        <v>2.1786800000000001E-3</v>
      </c>
      <c r="AK26" s="63">
        <v>3.39924E-3</v>
      </c>
      <c r="AL26" s="63">
        <v>5.0170299999999996E-3</v>
      </c>
      <c r="AM26" s="63">
        <v>8.4835199999999996E-3</v>
      </c>
      <c r="AN26" s="63">
        <v>1.959957E-2</v>
      </c>
      <c r="AO26" s="63">
        <v>3.8185280000000002E-2</v>
      </c>
      <c r="AP26" s="63">
        <v>0.39816624</v>
      </c>
      <c r="AQ26" s="63">
        <v>0.51871341000000004</v>
      </c>
      <c r="AR26" s="63">
        <v>0.52516695000000002</v>
      </c>
      <c r="AS26" s="63">
        <v>0.53585108999999997</v>
      </c>
      <c r="AT26" s="63">
        <v>0.55585571</v>
      </c>
      <c r="AU26" s="63">
        <v>0.55829017999999997</v>
      </c>
      <c r="AV26" s="63">
        <v>0.55986751999999995</v>
      </c>
      <c r="AW26" s="63">
        <v>0.58030948000000004</v>
      </c>
      <c r="AX26" s="63">
        <v>0.59650075000000002</v>
      </c>
      <c r="AY26" s="63">
        <v>0.61836292999999998</v>
      </c>
      <c r="AZ26" s="63">
        <v>0.65630688000000004</v>
      </c>
      <c r="BA26" s="63">
        <v>0.67768077000000004</v>
      </c>
      <c r="BB26" s="63">
        <v>0.69285841999999997</v>
      </c>
      <c r="BC26" s="63">
        <v>0.67712958999999995</v>
      </c>
      <c r="BD26" s="63">
        <v>0.70107713999999999</v>
      </c>
      <c r="BE26" s="63">
        <v>0.69281417999999995</v>
      </c>
      <c r="BF26" s="63">
        <v>0.68000813000000004</v>
      </c>
      <c r="BG26" s="63">
        <v>0.66123198000000005</v>
      </c>
      <c r="BH26" s="63">
        <v>0.67870153</v>
      </c>
      <c r="BI26" s="63">
        <v>0.66666389000000004</v>
      </c>
      <c r="BJ26" s="63">
        <v>0.67628116000000005</v>
      </c>
      <c r="BK26" s="63">
        <v>0.68010064999999997</v>
      </c>
      <c r="BL26" s="63">
        <v>0.67580415999999999</v>
      </c>
      <c r="BM26" s="63">
        <v>0.67520477000000001</v>
      </c>
      <c r="BN26" s="63">
        <v>0.69262606000000004</v>
      </c>
      <c r="BO26" s="63">
        <v>0.71697105000000005</v>
      </c>
      <c r="BP26" s="63">
        <v>0.73856628000000002</v>
      </c>
      <c r="BQ26" s="63">
        <v>0.75795175000000004</v>
      </c>
      <c r="BR26" s="63"/>
    </row>
    <row r="27" spans="1:70" x14ac:dyDescent="0.2">
      <c r="A27" s="63" t="s">
        <v>200</v>
      </c>
      <c r="B27" s="63" t="s">
        <v>201</v>
      </c>
      <c r="C27" s="63" t="s">
        <v>772</v>
      </c>
      <c r="D27" s="63" t="s">
        <v>773</v>
      </c>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63">
        <v>0.13057716</v>
      </c>
      <c r="AJ27" s="63">
        <v>0.123928</v>
      </c>
      <c r="AK27" s="63">
        <v>0.11688638</v>
      </c>
      <c r="AL27" s="63">
        <v>0.11072506999999999</v>
      </c>
      <c r="AM27" s="63">
        <v>0.11635806</v>
      </c>
      <c r="AN27" s="63">
        <v>0.11521152</v>
      </c>
      <c r="AO27" s="63">
        <v>0.11336275</v>
      </c>
      <c r="AP27" s="63">
        <v>0.11247933</v>
      </c>
      <c r="AQ27" s="63">
        <v>0.10337934999999999</v>
      </c>
      <c r="AR27" s="63">
        <v>0.10464473000000001</v>
      </c>
      <c r="AS27" s="63">
        <v>0.11698262</v>
      </c>
      <c r="AT27" s="63">
        <v>0.11055810000000001</v>
      </c>
      <c r="AU27" s="63">
        <v>0.1125834</v>
      </c>
      <c r="AV27" s="63">
        <v>0.11990125</v>
      </c>
      <c r="AW27" s="63">
        <v>0.12959477999999999</v>
      </c>
      <c r="AX27" s="63">
        <v>0.14291359000000001</v>
      </c>
      <c r="AY27" s="63">
        <v>0.15089721</v>
      </c>
      <c r="AZ27" s="63">
        <v>0.15931022</v>
      </c>
      <c r="BA27" s="63">
        <v>0.17406229000000001</v>
      </c>
      <c r="BB27" s="63">
        <v>0.15051638000000001</v>
      </c>
      <c r="BC27" s="63">
        <v>0.16656457999999999</v>
      </c>
      <c r="BD27" s="63">
        <v>0.17867849999999999</v>
      </c>
      <c r="BE27" s="63">
        <v>0.17528637999999999</v>
      </c>
      <c r="BF27" s="63">
        <v>0.18021831999999999</v>
      </c>
      <c r="BG27" s="63">
        <v>0.18316847999999999</v>
      </c>
      <c r="BH27" s="63">
        <v>0.18578421000000001</v>
      </c>
      <c r="BI27" s="63">
        <v>0.18867821000000001</v>
      </c>
      <c r="BJ27" s="63">
        <v>0.18569624000000001</v>
      </c>
      <c r="BK27" s="63">
        <v>0.19037086</v>
      </c>
      <c r="BL27" s="63">
        <v>0.181091</v>
      </c>
      <c r="BM27" s="63">
        <v>0.17128721999999999</v>
      </c>
      <c r="BN27" s="63">
        <v>0.18574536</v>
      </c>
      <c r="BO27" s="63">
        <v>0.18575473000000001</v>
      </c>
      <c r="BP27" s="63">
        <v>0.17162073</v>
      </c>
      <c r="BQ27" s="63">
        <v>0.16656012000000001</v>
      </c>
      <c r="BR27" s="63"/>
    </row>
    <row r="28" spans="1:70" x14ac:dyDescent="0.2">
      <c r="A28" s="63" t="s">
        <v>202</v>
      </c>
      <c r="B28" s="63" t="s">
        <v>203</v>
      </c>
      <c r="C28" s="63" t="s">
        <v>772</v>
      </c>
      <c r="D28" s="63" t="s">
        <v>773</v>
      </c>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v>0.98148575000000005</v>
      </c>
      <c r="AJ28" s="63">
        <v>0.97365078999999999</v>
      </c>
      <c r="AK28" s="63">
        <v>0.98913638999999998</v>
      </c>
      <c r="AL28" s="63">
        <v>0.95800136000000002</v>
      </c>
      <c r="AM28" s="63">
        <v>0.95845316999999997</v>
      </c>
      <c r="AN28" s="63">
        <v>0.94630309999999995</v>
      </c>
      <c r="AO28" s="63">
        <v>0.93843646999999997</v>
      </c>
      <c r="AP28" s="63">
        <v>0.94031129000000002</v>
      </c>
      <c r="AQ28" s="63">
        <v>0.95821422999999994</v>
      </c>
      <c r="AR28" s="63">
        <v>0.99162240000000001</v>
      </c>
      <c r="AS28" s="63">
        <v>0.97860486000000002</v>
      </c>
      <c r="AT28" s="63">
        <v>0.96043480000000003</v>
      </c>
      <c r="AU28" s="63">
        <v>0.98319378999999996</v>
      </c>
      <c r="AV28" s="63">
        <v>0.97529312999999995</v>
      </c>
      <c r="AW28" s="63">
        <v>0.96110295999999995</v>
      </c>
      <c r="AX28" s="63">
        <v>0.97900030000000005</v>
      </c>
      <c r="AY28" s="63">
        <v>0.95757817999999995</v>
      </c>
      <c r="AZ28" s="63">
        <v>0.95980368999999999</v>
      </c>
      <c r="BA28" s="63">
        <v>0.95567829000000004</v>
      </c>
      <c r="BB28" s="63">
        <v>0.93997622999999997</v>
      </c>
      <c r="BC28" s="63">
        <v>0.92504427</v>
      </c>
      <c r="BD28" s="63">
        <v>0.89856343999999999</v>
      </c>
      <c r="BE28" s="63">
        <v>0.91997803</v>
      </c>
      <c r="BF28" s="63">
        <v>0.91246804000000004</v>
      </c>
      <c r="BG28" s="63">
        <v>0.91839683000000005</v>
      </c>
      <c r="BH28" s="63">
        <v>0.95587180999999999</v>
      </c>
      <c r="BI28" s="63">
        <v>0.94831266999999997</v>
      </c>
      <c r="BJ28" s="63">
        <v>0.92979783000000005</v>
      </c>
      <c r="BK28" s="63">
        <v>0.92660825999999996</v>
      </c>
      <c r="BL28" s="63">
        <v>0.93145244999999999</v>
      </c>
      <c r="BM28" s="63">
        <v>0.96229052999999998</v>
      </c>
      <c r="BN28" s="63">
        <v>0.97756869000000002</v>
      </c>
      <c r="BO28" s="63">
        <v>0.95014487999999997</v>
      </c>
      <c r="BP28" s="63">
        <v>0.97804184000000005</v>
      </c>
      <c r="BQ28" s="63">
        <v>0.95770449000000002</v>
      </c>
      <c r="BR28" s="63"/>
    </row>
    <row r="29" spans="1:70" x14ac:dyDescent="0.2">
      <c r="A29" s="63" t="s">
        <v>204</v>
      </c>
      <c r="B29" s="63" t="s">
        <v>205</v>
      </c>
      <c r="C29" s="63" t="s">
        <v>772</v>
      </c>
      <c r="D29" s="63" t="s">
        <v>773</v>
      </c>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v>2.3656999999999999E-4</v>
      </c>
      <c r="AJ29" s="63">
        <v>3.3975999999999999E-4</v>
      </c>
      <c r="AK29" s="63">
        <v>4.8566499999999997E-3</v>
      </c>
      <c r="AL29" s="63">
        <v>0.36268537000000001</v>
      </c>
      <c r="AM29" s="63">
        <v>0.52952376000000001</v>
      </c>
      <c r="AN29" s="63">
        <v>0.58805726000000003</v>
      </c>
      <c r="AO29" s="63">
        <v>0.58695350999999996</v>
      </c>
      <c r="AP29" s="63">
        <v>0.64133519000000005</v>
      </c>
      <c r="AQ29" s="63">
        <v>0.61873482000000002</v>
      </c>
      <c r="AR29" s="63">
        <v>0.66155311000000006</v>
      </c>
      <c r="AS29" s="63">
        <v>0.68501968000000002</v>
      </c>
      <c r="AT29" s="63">
        <v>0.70436694</v>
      </c>
      <c r="AU29" s="63">
        <v>0.71573708999999996</v>
      </c>
      <c r="AV29" s="63">
        <v>0.71680257999999997</v>
      </c>
      <c r="AW29" s="63">
        <v>0.71445533999999999</v>
      </c>
      <c r="AX29" s="63">
        <v>0.72343343000000004</v>
      </c>
      <c r="AY29" s="63">
        <v>0.71862042999999998</v>
      </c>
      <c r="AZ29" s="63">
        <v>0.73094148000000003</v>
      </c>
      <c r="BA29" s="63">
        <v>0.75285776999999998</v>
      </c>
      <c r="BB29" s="63">
        <v>0.73483690000000002</v>
      </c>
      <c r="BC29" s="63">
        <v>0.73245488000000003</v>
      </c>
      <c r="BD29" s="63">
        <v>0.71816352999999999</v>
      </c>
      <c r="BE29" s="63">
        <v>0.70593795000000004</v>
      </c>
      <c r="BF29" s="63">
        <v>0.68615716999999998</v>
      </c>
      <c r="BG29" s="63">
        <v>0.68720738999999997</v>
      </c>
      <c r="BH29" s="63">
        <v>0.69409388000000005</v>
      </c>
      <c r="BI29" s="63">
        <v>0.67556579000000005</v>
      </c>
      <c r="BJ29" s="63">
        <v>0.68066572000000003</v>
      </c>
      <c r="BK29" s="63">
        <v>0.67443900999999995</v>
      </c>
      <c r="BL29" s="63">
        <v>0.65107053000000004</v>
      </c>
      <c r="BM29" s="63">
        <v>0.64298126</v>
      </c>
      <c r="BN29" s="63">
        <v>0.65969253999999999</v>
      </c>
      <c r="BO29" s="63">
        <v>0.65743158999999995</v>
      </c>
      <c r="BP29" s="63">
        <v>0.67047477</v>
      </c>
      <c r="BQ29" s="63">
        <v>0.67550005000000002</v>
      </c>
      <c r="BR29" s="63"/>
    </row>
    <row r="30" spans="1:70" x14ac:dyDescent="0.2">
      <c r="A30" s="63" t="s">
        <v>206</v>
      </c>
      <c r="B30" s="63" t="s">
        <v>207</v>
      </c>
      <c r="C30" s="63" t="s">
        <v>772</v>
      </c>
      <c r="D30" s="63" t="s">
        <v>773</v>
      </c>
      <c r="E30" s="63"/>
      <c r="F30" s="63"/>
      <c r="G30" s="63"/>
      <c r="H30" s="63"/>
      <c r="I30" s="63"/>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5">
        <v>8.1400999999999992E-9</v>
      </c>
      <c r="AJ30" s="65">
        <v>1.6565E-8</v>
      </c>
      <c r="AK30" s="65">
        <v>1.8314000000000001E-7</v>
      </c>
      <c r="AL30" s="65">
        <v>2.0729000000000001E-6</v>
      </c>
      <c r="AM30" s="65">
        <v>4.1520000000000002E-5</v>
      </c>
      <c r="AN30" s="63">
        <v>3.0968E-4</v>
      </c>
      <c r="AO30" s="63">
        <v>4.6746999999999999E-4</v>
      </c>
      <c r="AP30" s="63">
        <v>7.8879999999999998E-4</v>
      </c>
      <c r="AQ30" s="63">
        <v>1.37739E-3</v>
      </c>
      <c r="AR30" s="63">
        <v>5.6607699999999999E-3</v>
      </c>
      <c r="AS30" s="63">
        <v>1.5791940000000001E-2</v>
      </c>
      <c r="AT30" s="63">
        <v>2.7727660000000001E-2</v>
      </c>
      <c r="AU30" s="63">
        <v>3.9560869999999998E-2</v>
      </c>
      <c r="AV30" s="63">
        <v>5.0699279999999999E-2</v>
      </c>
      <c r="AW30" s="63">
        <v>6.0566719999999998E-2</v>
      </c>
      <c r="AX30" s="63">
        <v>6.9866890000000001E-2</v>
      </c>
      <c r="AY30" s="63">
        <v>7.5061829999999996E-2</v>
      </c>
      <c r="AZ30" s="63">
        <v>8.2489460000000001E-2</v>
      </c>
      <c r="BA30" s="63">
        <v>9.8098320000000003E-2</v>
      </c>
      <c r="BB30" s="63">
        <v>0.10652389</v>
      </c>
      <c r="BC30" s="63">
        <v>0.11717996</v>
      </c>
      <c r="BD30" s="63">
        <v>0.19605322</v>
      </c>
      <c r="BE30" s="63">
        <v>0.32000587000000003</v>
      </c>
      <c r="BF30" s="63">
        <v>0.37353083999999998</v>
      </c>
      <c r="BG30" s="63">
        <v>0.44796190000000002</v>
      </c>
      <c r="BH30" s="63">
        <v>0.52406379999999997</v>
      </c>
      <c r="BI30" s="63">
        <v>0.56228591000000006</v>
      </c>
      <c r="BJ30" s="63">
        <v>0.60713613</v>
      </c>
      <c r="BK30" s="63">
        <v>0.64712250000000004</v>
      </c>
      <c r="BL30" s="63">
        <v>0.64135050999999998</v>
      </c>
      <c r="BM30" s="63">
        <v>0.64174938000000004</v>
      </c>
      <c r="BN30" s="63">
        <v>0.68863273000000003</v>
      </c>
      <c r="BO30" s="63">
        <v>0.73848464000000003</v>
      </c>
      <c r="BP30" s="63">
        <v>0.77019413999999997</v>
      </c>
      <c r="BQ30" s="63">
        <v>0.81794506</v>
      </c>
      <c r="BR30" s="63"/>
    </row>
    <row r="31" spans="1:70" x14ac:dyDescent="0.2">
      <c r="A31" s="63" t="s">
        <v>208</v>
      </c>
      <c r="B31" s="63" t="s">
        <v>209</v>
      </c>
      <c r="C31" s="63" t="s">
        <v>772</v>
      </c>
      <c r="D31" s="63" t="s">
        <v>773</v>
      </c>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v>1.3370926700000001</v>
      </c>
      <c r="AJ31" s="63">
        <v>1.26273378</v>
      </c>
      <c r="AK31" s="63">
        <v>1.2769301500000001</v>
      </c>
      <c r="AL31" s="63">
        <v>1.2706914499999999</v>
      </c>
      <c r="AM31" s="63">
        <v>1.2767694000000001</v>
      </c>
      <c r="AN31" s="63">
        <v>1.3166661500000001</v>
      </c>
      <c r="AO31" s="63">
        <v>1.32845945</v>
      </c>
      <c r="AP31" s="63">
        <v>1.2861491</v>
      </c>
      <c r="AQ31" s="63">
        <v>1.30291622</v>
      </c>
      <c r="AR31" s="63">
        <v>1.2634037499999999</v>
      </c>
      <c r="AS31" s="63">
        <v>1.25309468</v>
      </c>
      <c r="AT31" s="63">
        <v>1.2019879099999999</v>
      </c>
      <c r="AU31" s="63">
        <v>1.19182264</v>
      </c>
      <c r="AV31" s="63">
        <v>1.12089002</v>
      </c>
      <c r="AW31" s="63">
        <v>1.1149296500000001</v>
      </c>
      <c r="AX31" s="63">
        <v>1.11352954</v>
      </c>
      <c r="AY31" s="63">
        <v>1.11502725</v>
      </c>
      <c r="AZ31" s="63">
        <v>1.1269739299999999</v>
      </c>
      <c r="BA31" s="63">
        <v>1.14521666</v>
      </c>
      <c r="BB31" s="63">
        <v>1.1101310200000001</v>
      </c>
      <c r="BC31" s="63">
        <v>1.1205385800000001</v>
      </c>
      <c r="BD31" s="63">
        <v>1.15122831</v>
      </c>
      <c r="BE31" s="63">
        <v>1.23238352</v>
      </c>
      <c r="BF31" s="63">
        <v>1.2507779299999999</v>
      </c>
      <c r="BG31" s="63">
        <v>1.2915020500000001</v>
      </c>
      <c r="BH31" s="63">
        <v>1.2904954900000001</v>
      </c>
      <c r="BI31" s="63">
        <v>1.30670153</v>
      </c>
      <c r="BJ31" s="63">
        <v>1.33145165</v>
      </c>
      <c r="BK31" s="63">
        <v>1.2660507000000001</v>
      </c>
      <c r="BL31" s="63">
        <v>1.1755498600000001</v>
      </c>
      <c r="BM31" s="63">
        <v>1.0869587700000001</v>
      </c>
      <c r="BN31" s="63">
        <v>1.04862034</v>
      </c>
      <c r="BO31" s="63">
        <v>1.05016077</v>
      </c>
      <c r="BP31" s="63">
        <v>1.0815464800000001</v>
      </c>
      <c r="BQ31" s="63">
        <v>1.07081643</v>
      </c>
      <c r="BR31" s="63"/>
    </row>
    <row r="32" spans="1:70" x14ac:dyDescent="0.2">
      <c r="A32" s="63" t="s">
        <v>210</v>
      </c>
      <c r="B32" s="63" t="s">
        <v>211</v>
      </c>
      <c r="C32" s="63" t="s">
        <v>772</v>
      </c>
      <c r="D32" s="63" t="s">
        <v>773</v>
      </c>
      <c r="E32" s="63"/>
      <c r="F32" s="63"/>
      <c r="G32" s="63"/>
      <c r="H32" s="63"/>
      <c r="I32" s="63"/>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v>0.87340337999999995</v>
      </c>
      <c r="AJ32" s="63">
        <v>0.89916046999999999</v>
      </c>
      <c r="AK32" s="63">
        <v>0.90386403000000004</v>
      </c>
      <c r="AL32" s="63">
        <v>0.92881561000000001</v>
      </c>
      <c r="AM32" s="63">
        <v>0.92721843000000004</v>
      </c>
      <c r="AN32" s="63">
        <v>0.94612463000000002</v>
      </c>
      <c r="AO32" s="63">
        <v>1.20194646</v>
      </c>
      <c r="AP32" s="63">
        <v>1.2291161500000001</v>
      </c>
      <c r="AQ32" s="63">
        <v>1.2487784099999999</v>
      </c>
      <c r="AR32" s="63">
        <v>1.26474972</v>
      </c>
      <c r="AS32" s="63">
        <v>1.1843427399999999</v>
      </c>
      <c r="AT32" s="63">
        <v>1.1424033899999999</v>
      </c>
      <c r="AU32" s="63">
        <v>1.22144545</v>
      </c>
      <c r="AV32" s="63">
        <v>1.23163182</v>
      </c>
      <c r="AW32" s="63">
        <v>1.25565605</v>
      </c>
      <c r="AX32" s="63">
        <v>1.29981316</v>
      </c>
      <c r="AY32" s="63">
        <v>1.32873083</v>
      </c>
      <c r="AZ32" s="63">
        <v>1.37873986</v>
      </c>
      <c r="BA32" s="63">
        <v>1.42178483</v>
      </c>
      <c r="BB32" s="63">
        <v>1.4278158400000001</v>
      </c>
      <c r="BC32" s="63">
        <v>1.44221789</v>
      </c>
      <c r="BD32" s="63">
        <v>1.3967968200000001</v>
      </c>
      <c r="BE32" s="63">
        <v>1.4492389000000001</v>
      </c>
      <c r="BF32" s="63">
        <v>1.42204865</v>
      </c>
      <c r="BG32" s="63">
        <v>1.40246738</v>
      </c>
      <c r="BH32" s="63">
        <v>1.38070297</v>
      </c>
      <c r="BI32" s="63">
        <v>1.3523741199999999</v>
      </c>
      <c r="BJ32" s="63">
        <v>1.3111362499999999</v>
      </c>
      <c r="BK32" s="63">
        <v>1.3166686299999999</v>
      </c>
      <c r="BL32" s="63">
        <v>1.2727233200000001</v>
      </c>
      <c r="BM32" s="63">
        <v>1.25638366</v>
      </c>
      <c r="BN32" s="63">
        <v>1.2214632000000001</v>
      </c>
      <c r="BO32" s="63">
        <v>1.15665924</v>
      </c>
      <c r="BP32" s="63">
        <v>1.1594129799999999</v>
      </c>
      <c r="BQ32" s="63">
        <v>1.1497152100000001</v>
      </c>
      <c r="BR32" s="63"/>
    </row>
    <row r="33" spans="1:70" x14ac:dyDescent="0.2">
      <c r="A33" s="63" t="s">
        <v>212</v>
      </c>
      <c r="B33" s="63" t="s">
        <v>213</v>
      </c>
      <c r="C33" s="63" t="s">
        <v>772</v>
      </c>
      <c r="D33" s="63" t="s">
        <v>773</v>
      </c>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v>0.94828482999999997</v>
      </c>
      <c r="AJ33" s="63">
        <v>1.07952366</v>
      </c>
      <c r="AK33" s="63">
        <v>1.1947847899999999</v>
      </c>
      <c r="AL33" s="63">
        <v>1.24365017</v>
      </c>
      <c r="AM33" s="63">
        <v>1.3144810300000001</v>
      </c>
      <c r="AN33" s="63">
        <v>1.4346111500000001</v>
      </c>
      <c r="AO33" s="63">
        <v>1.57196315</v>
      </c>
      <c r="AP33" s="63">
        <v>1.6334758899999999</v>
      </c>
      <c r="AQ33" s="63">
        <v>1.7292202299999999</v>
      </c>
      <c r="AR33" s="63">
        <v>1.74621092</v>
      </c>
      <c r="AS33" s="63">
        <v>1.79624519</v>
      </c>
      <c r="AT33" s="63">
        <v>1.7895417300000001</v>
      </c>
      <c r="AU33" s="63">
        <v>1.81186409</v>
      </c>
      <c r="AV33" s="63">
        <v>1.8892551</v>
      </c>
      <c r="AW33" s="63">
        <v>1.9863702299999999</v>
      </c>
      <c r="AX33" s="63">
        <v>2.0404006300000002</v>
      </c>
      <c r="AY33" s="63">
        <v>2.2498138499999998</v>
      </c>
      <c r="AZ33" s="63">
        <v>2.35197938</v>
      </c>
      <c r="BA33" s="63">
        <v>2.5470680300000001</v>
      </c>
      <c r="BB33" s="63">
        <v>2.4701959800000002</v>
      </c>
      <c r="BC33" s="63">
        <v>2.6547547499999999</v>
      </c>
      <c r="BD33" s="63">
        <v>2.9809119700000002</v>
      </c>
      <c r="BE33" s="63">
        <v>3.0334812100000002</v>
      </c>
      <c r="BF33" s="63">
        <v>3.00953764</v>
      </c>
      <c r="BG33" s="63">
        <v>2.98222152</v>
      </c>
      <c r="BH33" s="63">
        <v>2.89461967</v>
      </c>
      <c r="BI33" s="63">
        <v>2.7792995700000001</v>
      </c>
      <c r="BJ33" s="63">
        <v>2.6845872399999999</v>
      </c>
      <c r="BK33" s="63">
        <v>2.7020142100000002</v>
      </c>
      <c r="BL33" s="63">
        <v>2.6390609700000001</v>
      </c>
      <c r="BM33" s="63">
        <v>2.5826649700000002</v>
      </c>
      <c r="BN33" s="63">
        <v>2.4739568200000002</v>
      </c>
      <c r="BO33" s="63">
        <v>2.3691490800000001</v>
      </c>
      <c r="BP33" s="63">
        <v>2.2911842500000001</v>
      </c>
      <c r="BQ33" s="63">
        <v>2.3723500099999999</v>
      </c>
      <c r="BR33" s="63"/>
    </row>
    <row r="34" spans="1:70" x14ac:dyDescent="0.2">
      <c r="A34" s="63" t="s">
        <v>214</v>
      </c>
      <c r="B34" s="63" t="s">
        <v>215</v>
      </c>
      <c r="C34" s="63" t="s">
        <v>772</v>
      </c>
      <c r="D34" s="63" t="s">
        <v>773</v>
      </c>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5">
        <v>1.1578E-5</v>
      </c>
      <c r="AJ34" s="65">
        <v>5.7865000000000002E-5</v>
      </c>
      <c r="AK34" s="63">
        <v>6.0479999999999996E-4</v>
      </c>
      <c r="AL34" s="63">
        <v>1.238407E-2</v>
      </c>
      <c r="AM34" s="63">
        <v>0.28374941999999997</v>
      </c>
      <c r="AN34" s="63">
        <v>0.53910815999999995</v>
      </c>
      <c r="AO34" s="63">
        <v>0.62712606999999998</v>
      </c>
      <c r="AP34" s="63">
        <v>0.66414397999999997</v>
      </c>
      <c r="AQ34" s="63">
        <v>0.68910422000000005</v>
      </c>
      <c r="AR34" s="63">
        <v>0.73391923999999997</v>
      </c>
      <c r="AS34" s="63">
        <v>0.75789541999999999</v>
      </c>
      <c r="AT34" s="63">
        <v>0.80217064000000005</v>
      </c>
      <c r="AU34" s="63">
        <v>0.86729056999999998</v>
      </c>
      <c r="AV34" s="63">
        <v>0.97034304999999998</v>
      </c>
      <c r="AW34" s="63">
        <v>1.0181847500000001</v>
      </c>
      <c r="AX34" s="63">
        <v>1.0605939099999999</v>
      </c>
      <c r="AY34" s="63">
        <v>1.09856354</v>
      </c>
      <c r="AZ34" s="63">
        <v>1.1384567299999999</v>
      </c>
      <c r="BA34" s="63">
        <v>1.2149874700000001</v>
      </c>
      <c r="BB34" s="63">
        <v>1.2958528</v>
      </c>
      <c r="BC34" s="63">
        <v>1.3881370200000001</v>
      </c>
      <c r="BD34" s="63">
        <v>1.47321641</v>
      </c>
      <c r="BE34" s="63">
        <v>1.60913587</v>
      </c>
      <c r="BF34" s="63">
        <v>1.7085554300000001</v>
      </c>
      <c r="BG34" s="63">
        <v>1.82485052</v>
      </c>
      <c r="BH34" s="63">
        <v>2.00586931</v>
      </c>
      <c r="BI34" s="63">
        <v>2.1559716</v>
      </c>
      <c r="BJ34" s="63">
        <v>2.20967913</v>
      </c>
      <c r="BK34" s="63">
        <v>2.1975915399999999</v>
      </c>
      <c r="BL34" s="63">
        <v>2.2164452099999998</v>
      </c>
      <c r="BM34" s="63">
        <v>2.26491117</v>
      </c>
      <c r="BN34" s="63">
        <v>2.3792741300000002</v>
      </c>
      <c r="BO34" s="63">
        <v>2.41127336</v>
      </c>
      <c r="BP34" s="63">
        <v>2.4476084999999999</v>
      </c>
      <c r="BQ34" s="63">
        <v>2.4873171900000002</v>
      </c>
      <c r="BR34" s="63"/>
    </row>
    <row r="35" spans="1:70" x14ac:dyDescent="0.2">
      <c r="A35" s="63" t="s">
        <v>216</v>
      </c>
      <c r="B35" s="63" t="s">
        <v>217</v>
      </c>
      <c r="C35" s="63" t="s">
        <v>772</v>
      </c>
      <c r="D35" s="63" t="s">
        <v>773</v>
      </c>
      <c r="E35" s="63"/>
      <c r="F35" s="63"/>
      <c r="G35" s="63"/>
      <c r="H35" s="63"/>
      <c r="I35" s="63"/>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v>1.6752332999999999</v>
      </c>
      <c r="AJ35" s="63">
        <v>1.69327637</v>
      </c>
      <c r="AK35" s="63">
        <v>1.69068609</v>
      </c>
      <c r="AL35" s="63">
        <v>1.73734275</v>
      </c>
      <c r="AM35" s="63">
        <v>1.7386124700000001</v>
      </c>
      <c r="AN35" s="63">
        <v>1.7202118799999999</v>
      </c>
      <c r="AO35" s="63">
        <v>1.7321661500000001</v>
      </c>
      <c r="AP35" s="63">
        <v>1.7184151599999999</v>
      </c>
      <c r="AQ35" s="63">
        <v>1.8472130499999999</v>
      </c>
      <c r="AR35" s="63">
        <v>1.9021899600000001</v>
      </c>
      <c r="AS35" s="63">
        <v>1.83545051</v>
      </c>
      <c r="AT35" s="63">
        <v>1.83551693</v>
      </c>
      <c r="AU35" s="63">
        <v>1.82383842</v>
      </c>
      <c r="AV35" s="63">
        <v>1.80848494</v>
      </c>
      <c r="AW35" s="63">
        <v>1.8637677100000001</v>
      </c>
      <c r="AX35" s="63">
        <v>1.9275996099999999</v>
      </c>
      <c r="AY35" s="63">
        <v>1.94653331</v>
      </c>
      <c r="AZ35" s="63">
        <v>2.0584063000000001</v>
      </c>
      <c r="BA35" s="63">
        <v>2.0559874599999999</v>
      </c>
      <c r="BB35" s="63">
        <v>2.0059963500000002</v>
      </c>
      <c r="BC35" s="63">
        <v>2.0576993200000002</v>
      </c>
      <c r="BD35" s="63">
        <v>2.0188870400000001</v>
      </c>
      <c r="BE35" s="63">
        <v>2.1223256400000001</v>
      </c>
      <c r="BF35" s="63">
        <v>2.1447780000000001</v>
      </c>
      <c r="BG35" s="63">
        <v>2.17185446</v>
      </c>
      <c r="BH35" s="63">
        <v>2.1291276099999998</v>
      </c>
      <c r="BI35" s="63">
        <v>2.11681499</v>
      </c>
      <c r="BJ35" s="63">
        <v>2.2004437399999999</v>
      </c>
      <c r="BK35" s="63">
        <v>2.1622266799999998</v>
      </c>
      <c r="BL35" s="63">
        <v>2.1943838599999999</v>
      </c>
      <c r="BM35" s="63">
        <v>2.31882477</v>
      </c>
      <c r="BN35" s="63">
        <v>2.3842034299999999</v>
      </c>
      <c r="BO35" s="63">
        <v>2.19769886</v>
      </c>
      <c r="BP35" s="63">
        <v>2.1625901199999999</v>
      </c>
      <c r="BQ35" s="63">
        <v>2.1387719999999999</v>
      </c>
      <c r="BR35" s="63"/>
    </row>
    <row r="36" spans="1:70" x14ac:dyDescent="0.2">
      <c r="A36" s="63" t="s">
        <v>218</v>
      </c>
      <c r="B36" s="63" t="s">
        <v>219</v>
      </c>
      <c r="C36" s="63" t="s">
        <v>772</v>
      </c>
      <c r="D36" s="63" t="s">
        <v>773</v>
      </c>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v>0.61085117</v>
      </c>
      <c r="AJ36" s="63">
        <v>0.56940042000000002</v>
      </c>
      <c r="AK36" s="63">
        <v>0.54560187999999998</v>
      </c>
      <c r="AL36" s="63">
        <v>0.52155096000000001</v>
      </c>
      <c r="AM36" s="63">
        <v>0.49835763999999999</v>
      </c>
      <c r="AN36" s="63">
        <v>0.53208403000000004</v>
      </c>
      <c r="AO36" s="63">
        <v>0.51747359000000004</v>
      </c>
      <c r="AP36" s="63">
        <v>0.51224111999999999</v>
      </c>
      <c r="AQ36" s="63">
        <v>0.43568721999999999</v>
      </c>
      <c r="AR36" s="63">
        <v>0.47431205999999998</v>
      </c>
      <c r="AS36" s="63">
        <v>0.47482932999999999</v>
      </c>
      <c r="AT36" s="63">
        <v>0.44127957000000001</v>
      </c>
      <c r="AU36" s="63">
        <v>0.43393875999999998</v>
      </c>
      <c r="AV36" s="63">
        <v>0.45238858999999998</v>
      </c>
      <c r="AW36" s="63">
        <v>0.51341627999999995</v>
      </c>
      <c r="AX36" s="63">
        <v>0.59987634000000001</v>
      </c>
      <c r="AY36" s="63">
        <v>0.63979976999999999</v>
      </c>
      <c r="AZ36" s="63">
        <v>0.65218118000000003</v>
      </c>
      <c r="BA36" s="63">
        <v>0.74236243999999996</v>
      </c>
      <c r="BB36" s="63">
        <v>0.57741688999999996</v>
      </c>
      <c r="BC36" s="63">
        <v>0.59889448999999995</v>
      </c>
      <c r="BD36" s="63">
        <v>0.70520680999999996</v>
      </c>
      <c r="BE36" s="63">
        <v>0.67262286000000004</v>
      </c>
      <c r="BF36" s="63">
        <v>0.66142509999999999</v>
      </c>
      <c r="BG36" s="63">
        <v>0.63997384999999996</v>
      </c>
      <c r="BH36" s="63">
        <v>0.67147641000000002</v>
      </c>
      <c r="BI36" s="63">
        <v>0.64981613999999999</v>
      </c>
      <c r="BJ36" s="63">
        <v>0.62763661000000004</v>
      </c>
      <c r="BK36" s="63">
        <v>0.64161497000000001</v>
      </c>
      <c r="BL36" s="63">
        <v>0.59850477999999996</v>
      </c>
      <c r="BM36" s="63">
        <v>0.53051334999999999</v>
      </c>
      <c r="BN36" s="63">
        <v>0.53249860000000004</v>
      </c>
      <c r="BO36" s="63">
        <v>0.61753199999999997</v>
      </c>
      <c r="BP36" s="63">
        <v>0.51950238000000004</v>
      </c>
      <c r="BQ36" s="63">
        <v>0.49281764</v>
      </c>
      <c r="BR36" s="63"/>
    </row>
    <row r="37" spans="1:70" x14ac:dyDescent="0.2">
      <c r="A37" s="63" t="s">
        <v>220</v>
      </c>
      <c r="B37" s="63" t="s">
        <v>221</v>
      </c>
      <c r="C37" s="63" t="s">
        <v>772</v>
      </c>
      <c r="D37" s="63" t="s">
        <v>773</v>
      </c>
      <c r="E37" s="63"/>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v>5.6647452100000004</v>
      </c>
      <c r="AJ37" s="63">
        <v>5.9693732500000003</v>
      </c>
      <c r="AK37" s="63">
        <v>6.3571671299999997</v>
      </c>
      <c r="AL37" s="63">
        <v>6.7386534500000002</v>
      </c>
      <c r="AM37" s="63">
        <v>7.4120263800000004</v>
      </c>
      <c r="AN37" s="63">
        <v>7.8612412699999998</v>
      </c>
      <c r="AO37" s="63">
        <v>8.3461957099999999</v>
      </c>
      <c r="AP37" s="63">
        <v>9.2636813799999995</v>
      </c>
      <c r="AQ37" s="63">
        <v>10.140582999999999</v>
      </c>
      <c r="AR37" s="63">
        <v>10.616055599999999</v>
      </c>
      <c r="AS37" s="63">
        <v>11.1439249</v>
      </c>
      <c r="AT37" s="63">
        <v>11.4802141</v>
      </c>
      <c r="AU37" s="63">
        <v>11.8884436</v>
      </c>
      <c r="AV37" s="63">
        <v>12.0808041</v>
      </c>
      <c r="AW37" s="63">
        <v>12.2757168</v>
      </c>
      <c r="AX37" s="63">
        <v>12.673707</v>
      </c>
      <c r="AY37" s="63">
        <v>13.102945399999999</v>
      </c>
      <c r="AZ37" s="63">
        <v>13.3554025</v>
      </c>
      <c r="BA37" s="63">
        <v>13.837521600000001</v>
      </c>
      <c r="BB37" s="63">
        <v>14.361130599999999</v>
      </c>
      <c r="BC37" s="63">
        <v>15.370184800000001</v>
      </c>
      <c r="BD37" s="63">
        <v>16.396804800000002</v>
      </c>
      <c r="BE37" s="63">
        <v>17.1400516</v>
      </c>
      <c r="BF37" s="63">
        <v>18.1194232</v>
      </c>
      <c r="BG37" s="63">
        <v>18.652391000000001</v>
      </c>
      <c r="BH37" s="63">
        <v>18.554034900000001</v>
      </c>
      <c r="BI37" s="63">
        <v>18.789593499999999</v>
      </c>
      <c r="BJ37" s="63">
        <v>19.157609900000001</v>
      </c>
      <c r="BK37" s="63">
        <v>19.427457799999999</v>
      </c>
      <c r="BL37" s="63">
        <v>19.512210799999998</v>
      </c>
      <c r="BM37" s="63">
        <v>18.957946799999998</v>
      </c>
      <c r="BN37" s="63">
        <v>19.6103916</v>
      </c>
      <c r="BO37" s="63">
        <v>19.366084099999998</v>
      </c>
      <c r="BP37" s="63">
        <v>19.516604000000001</v>
      </c>
      <c r="BQ37" s="63"/>
      <c r="BR37" s="63"/>
    </row>
    <row r="38" spans="1:70" x14ac:dyDescent="0.2">
      <c r="A38" s="63" t="s">
        <v>222</v>
      </c>
      <c r="B38" s="63" t="s">
        <v>223</v>
      </c>
      <c r="C38" s="63" t="s">
        <v>772</v>
      </c>
      <c r="D38" s="63" t="s">
        <v>773</v>
      </c>
      <c r="E38" s="63"/>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v>0.86582897000000003</v>
      </c>
      <c r="AJ38" s="63">
        <v>0.88086973000000002</v>
      </c>
      <c r="AK38" s="63">
        <v>0.91842360999999995</v>
      </c>
      <c r="AL38" s="63">
        <v>1.0143690599999999</v>
      </c>
      <c r="AM38" s="63">
        <v>1.08715407</v>
      </c>
      <c r="AN38" s="63">
        <v>1.1410195299999999</v>
      </c>
      <c r="AO38" s="63">
        <v>1.3010437800000001</v>
      </c>
      <c r="AP38" s="63">
        <v>1.3428175899999999</v>
      </c>
      <c r="AQ38" s="63">
        <v>1.46024862</v>
      </c>
      <c r="AR38" s="63">
        <v>1.6448419299999999</v>
      </c>
      <c r="AS38" s="63">
        <v>1.8363353600000001</v>
      </c>
      <c r="AT38" s="63">
        <v>1.9451871199999999</v>
      </c>
      <c r="AU38" s="63">
        <v>1.9381647200000001</v>
      </c>
      <c r="AV38" s="63">
        <v>1.9625835700000001</v>
      </c>
      <c r="AW38" s="63">
        <v>2.1038147999999999</v>
      </c>
      <c r="AX38" s="63">
        <v>2.3554565799999998</v>
      </c>
      <c r="AY38" s="63">
        <v>2.4557515699999999</v>
      </c>
      <c r="AZ38" s="63">
        <v>2.53513045</v>
      </c>
      <c r="BA38" s="63">
        <v>2.7203285500000001</v>
      </c>
      <c r="BB38" s="63">
        <v>3.1121460700000001</v>
      </c>
      <c r="BC38" s="63">
        <v>3.3110905800000001</v>
      </c>
      <c r="BD38" s="63">
        <v>3.6546580799999999</v>
      </c>
      <c r="BE38" s="63">
        <v>3.9565851300000001</v>
      </c>
      <c r="BF38" s="63">
        <v>4.1108705499999996</v>
      </c>
      <c r="BG38" s="63">
        <v>4.2611191100000001</v>
      </c>
      <c r="BH38" s="63">
        <v>4.3980169099999999</v>
      </c>
      <c r="BI38" s="63">
        <v>4.5336461999999997</v>
      </c>
      <c r="BJ38" s="63">
        <v>4.6824784299999997</v>
      </c>
      <c r="BK38" s="63">
        <v>4.7866377800000004</v>
      </c>
      <c r="BL38" s="63">
        <v>4.8334565200000004</v>
      </c>
      <c r="BM38" s="63">
        <v>4.73711634</v>
      </c>
      <c r="BN38" s="63">
        <v>4.8198804900000001</v>
      </c>
      <c r="BO38" s="63">
        <v>5.1567831599999998</v>
      </c>
      <c r="BP38" s="63">
        <v>5.0642290399999998</v>
      </c>
      <c r="BQ38" s="63">
        <v>5.0821819599999998</v>
      </c>
      <c r="BR38" s="63"/>
    </row>
    <row r="39" spans="1:70" x14ac:dyDescent="0.2">
      <c r="A39" s="63" t="s">
        <v>224</v>
      </c>
      <c r="B39" s="63" t="s">
        <v>225</v>
      </c>
      <c r="C39" s="63" t="s">
        <v>772</v>
      </c>
      <c r="D39" s="63" t="s">
        <v>773</v>
      </c>
      <c r="E39" s="63"/>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v>220.15677299999999</v>
      </c>
      <c r="AJ39" s="63">
        <v>212.12490299999999</v>
      </c>
      <c r="AK39" s="63">
        <v>213.16976199999999</v>
      </c>
      <c r="AL39" s="63">
        <v>201.085228</v>
      </c>
      <c r="AM39" s="63">
        <v>244.945232</v>
      </c>
      <c r="AN39" s="63">
        <v>263.66168800000003</v>
      </c>
      <c r="AO39" s="63">
        <v>249.74774099999999</v>
      </c>
      <c r="AP39" s="63">
        <v>247.535495</v>
      </c>
      <c r="AQ39" s="63">
        <v>243.77066199999999</v>
      </c>
      <c r="AR39" s="63">
        <v>250.1876</v>
      </c>
      <c r="AS39" s="63">
        <v>265.45694300000002</v>
      </c>
      <c r="AT39" s="63">
        <v>260.71708699999999</v>
      </c>
      <c r="AU39" s="63">
        <v>250.63828000000001</v>
      </c>
      <c r="AV39" s="63">
        <v>249.07042300000001</v>
      </c>
      <c r="AW39" s="63">
        <v>231.77947599999999</v>
      </c>
      <c r="AX39" s="63">
        <v>234.14587599999999</v>
      </c>
      <c r="AY39" s="63">
        <v>234.71420499999999</v>
      </c>
      <c r="AZ39" s="63">
        <v>232.72370900000001</v>
      </c>
      <c r="BA39" s="63">
        <v>244.483248</v>
      </c>
      <c r="BB39" s="63">
        <v>244.71371300000001</v>
      </c>
      <c r="BC39" s="63">
        <v>251.95735999999999</v>
      </c>
      <c r="BD39" s="63">
        <v>256.76135299999999</v>
      </c>
      <c r="BE39" s="63">
        <v>261.70143999999999</v>
      </c>
      <c r="BF39" s="63">
        <v>253.5181</v>
      </c>
      <c r="BG39" s="63">
        <v>289.52386300000001</v>
      </c>
      <c r="BH39" s="63">
        <v>281.67844500000001</v>
      </c>
      <c r="BI39" s="63">
        <v>277.77130399999999</v>
      </c>
      <c r="BJ39" s="63">
        <v>284.03350799999998</v>
      </c>
      <c r="BK39" s="63">
        <v>279.15508999999997</v>
      </c>
      <c r="BL39" s="63">
        <v>267.25869799999998</v>
      </c>
      <c r="BM39" s="63">
        <v>249.86326600000001</v>
      </c>
      <c r="BN39" s="63">
        <v>241.88067599999999</v>
      </c>
      <c r="BO39" s="63">
        <v>239.372894</v>
      </c>
      <c r="BP39" s="63">
        <v>239.318388</v>
      </c>
      <c r="BQ39" s="63">
        <v>247.780235</v>
      </c>
      <c r="BR39" s="63"/>
    </row>
    <row r="40" spans="1:70" x14ac:dyDescent="0.2">
      <c r="A40" s="63" t="s">
        <v>226</v>
      </c>
      <c r="B40" s="63" t="s">
        <v>227</v>
      </c>
      <c r="C40" s="63" t="s">
        <v>772</v>
      </c>
      <c r="D40" s="63" t="s">
        <v>773</v>
      </c>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v>1.241789</v>
      </c>
      <c r="AJ40" s="63">
        <v>1.237884</v>
      </c>
      <c r="AK40" s="63">
        <v>1.228105</v>
      </c>
      <c r="AL40" s="63">
        <v>1.215133</v>
      </c>
      <c r="AM40" s="63">
        <v>1.2070479999999999</v>
      </c>
      <c r="AN40" s="63">
        <v>1.2090179999999999</v>
      </c>
      <c r="AO40" s="63">
        <v>1.2071719999999999</v>
      </c>
      <c r="AP40" s="63">
        <v>1.2003269999999999</v>
      </c>
      <c r="AQ40" s="63">
        <v>1.184866</v>
      </c>
      <c r="AR40" s="63">
        <v>1.1908099999999999</v>
      </c>
      <c r="AS40" s="63">
        <v>1.228197</v>
      </c>
      <c r="AT40" s="63">
        <v>1.2200530000000001</v>
      </c>
      <c r="AU40" s="63">
        <v>1.229333</v>
      </c>
      <c r="AV40" s="63">
        <v>1.2257769999999999</v>
      </c>
      <c r="AW40" s="63">
        <v>1.2326029999999999</v>
      </c>
      <c r="AX40" s="63">
        <v>1.2136439999999999</v>
      </c>
      <c r="AY40" s="63">
        <v>1.2052620000000001</v>
      </c>
      <c r="AZ40" s="63">
        <v>1.2121770000000001</v>
      </c>
      <c r="BA40" s="63">
        <v>1.2343900000000001</v>
      </c>
      <c r="BB40" s="63">
        <v>1.202269</v>
      </c>
      <c r="BC40" s="63">
        <v>1.2216720000000001</v>
      </c>
      <c r="BD40" s="63">
        <v>1.2399039999999999</v>
      </c>
      <c r="BE40" s="63">
        <v>1.244607</v>
      </c>
      <c r="BF40" s="63">
        <v>1.224</v>
      </c>
      <c r="BG40" s="63">
        <v>1.2303580000000001</v>
      </c>
      <c r="BH40" s="63">
        <v>1.2480420000000001</v>
      </c>
      <c r="BI40" s="63">
        <v>1.2070449999999999</v>
      </c>
      <c r="BJ40" s="63">
        <v>1.212304</v>
      </c>
      <c r="BK40" s="63">
        <v>1.2065239999999999</v>
      </c>
      <c r="BL40" s="63">
        <v>1.2178599999999999</v>
      </c>
      <c r="BM40" s="63">
        <v>1.201689</v>
      </c>
      <c r="BN40" s="63">
        <v>1.163492</v>
      </c>
      <c r="BO40" s="63">
        <v>1.1450830000000001</v>
      </c>
      <c r="BP40" s="63">
        <v>1.1397269999999999</v>
      </c>
      <c r="BQ40" s="63">
        <v>1.1504719999999999</v>
      </c>
      <c r="BR40" s="63"/>
    </row>
    <row r="41" spans="1:70" x14ac:dyDescent="0.2">
      <c r="A41" s="63" t="s">
        <v>228</v>
      </c>
      <c r="B41" s="63" t="s">
        <v>229</v>
      </c>
      <c r="C41" s="63" t="s">
        <v>772</v>
      </c>
      <c r="D41" s="63" t="s">
        <v>773</v>
      </c>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3"/>
      <c r="BG41" s="63"/>
      <c r="BH41" s="63"/>
      <c r="BI41" s="63"/>
      <c r="BJ41" s="63"/>
      <c r="BK41" s="63"/>
      <c r="BL41" s="63"/>
      <c r="BM41" s="63"/>
      <c r="BN41" s="63"/>
      <c r="BO41" s="63"/>
      <c r="BP41" s="63"/>
      <c r="BQ41" s="63"/>
      <c r="BR41" s="63"/>
    </row>
    <row r="42" spans="1:70" x14ac:dyDescent="0.2">
      <c r="A42" s="63" t="s">
        <v>230</v>
      </c>
      <c r="B42" s="63" t="s">
        <v>231</v>
      </c>
      <c r="C42" s="63" t="s">
        <v>772</v>
      </c>
      <c r="D42" s="63" t="s">
        <v>773</v>
      </c>
      <c r="E42" s="63"/>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v>1.931643</v>
      </c>
      <c r="AJ42" s="63">
        <v>1.969522</v>
      </c>
      <c r="AK42" s="63">
        <v>1.966553</v>
      </c>
      <c r="AL42" s="63">
        <v>1.965625</v>
      </c>
      <c r="AM42" s="63">
        <v>1.9473259999999999</v>
      </c>
      <c r="AN42" s="63">
        <v>1.9214070000000001</v>
      </c>
      <c r="AO42" s="63">
        <v>1.886496</v>
      </c>
      <c r="AP42" s="63">
        <v>1.8435999999999999</v>
      </c>
      <c r="AQ42" s="63">
        <v>1.8274809999999999</v>
      </c>
      <c r="AR42" s="63">
        <v>1.8028360000000001</v>
      </c>
      <c r="AS42" s="63">
        <v>1.7882769999999999</v>
      </c>
      <c r="AT42" s="63">
        <v>1.7688090000000001</v>
      </c>
      <c r="AU42" s="63">
        <v>1.7097599999999999</v>
      </c>
      <c r="AV42" s="63">
        <v>1.7153719999999999</v>
      </c>
      <c r="AW42" s="63">
        <v>1.6919850000000001</v>
      </c>
      <c r="AX42" s="63">
        <v>1.6865479999999999</v>
      </c>
      <c r="AY42" s="63">
        <v>1.599199</v>
      </c>
      <c r="AZ42" s="63">
        <v>1.5318400000000001</v>
      </c>
      <c r="BA42" s="63">
        <v>1.4930490000000001</v>
      </c>
      <c r="BB42" s="63">
        <v>1.469339</v>
      </c>
      <c r="BC42" s="63">
        <v>1.4664790000000001</v>
      </c>
      <c r="BD42" s="63">
        <v>1.3974979999999999</v>
      </c>
      <c r="BE42" s="63">
        <v>1.3540719999999999</v>
      </c>
      <c r="BF42" s="63">
        <v>1.3124769999999999</v>
      </c>
      <c r="BG42" s="63">
        <v>1.2817609999999999</v>
      </c>
      <c r="BH42" s="63">
        <v>1.2357880000000001</v>
      </c>
      <c r="BI42" s="63">
        <v>1.201964</v>
      </c>
      <c r="BJ42" s="63">
        <v>1.1877260000000001</v>
      </c>
      <c r="BK42" s="63">
        <v>1.178866</v>
      </c>
      <c r="BL42" s="63">
        <v>1.1338090000000001</v>
      </c>
      <c r="BM42" s="63">
        <v>1.104751</v>
      </c>
      <c r="BN42" s="63">
        <v>1.0567120000000001</v>
      </c>
      <c r="BO42" s="63">
        <v>0.95455999999999996</v>
      </c>
      <c r="BP42" s="63">
        <v>0.95025999999999999</v>
      </c>
      <c r="BQ42" s="63">
        <v>0.94887500000000002</v>
      </c>
      <c r="BR42" s="63"/>
    </row>
    <row r="43" spans="1:70" x14ac:dyDescent="0.2">
      <c r="A43" s="63" t="s">
        <v>232</v>
      </c>
      <c r="B43" s="63" t="s">
        <v>233</v>
      </c>
      <c r="C43" s="63" t="s">
        <v>772</v>
      </c>
      <c r="D43" s="63" t="s">
        <v>773</v>
      </c>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3"/>
      <c r="BI43" s="63"/>
      <c r="BJ43" s="63"/>
      <c r="BK43" s="63"/>
      <c r="BL43" s="63"/>
      <c r="BM43" s="63"/>
      <c r="BN43" s="63"/>
      <c r="BO43" s="63"/>
      <c r="BP43" s="63"/>
      <c r="BQ43" s="63"/>
      <c r="BR43" s="63"/>
    </row>
    <row r="44" spans="1:70" x14ac:dyDescent="0.2">
      <c r="A44" s="63" t="s">
        <v>234</v>
      </c>
      <c r="B44" s="63" t="s">
        <v>235</v>
      </c>
      <c r="C44" s="63" t="s">
        <v>772</v>
      </c>
      <c r="D44" s="63" t="s">
        <v>773</v>
      </c>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c r="AG44" s="63"/>
      <c r="AH44" s="63"/>
      <c r="AI44" s="63">
        <v>170.54298900000001</v>
      </c>
      <c r="AJ44" s="63">
        <v>199.96723900000001</v>
      </c>
      <c r="AK44" s="63">
        <v>218.526017</v>
      </c>
      <c r="AL44" s="63">
        <v>236.17863399999999</v>
      </c>
      <c r="AM44" s="63">
        <v>260.37901900000003</v>
      </c>
      <c r="AN44" s="63">
        <v>278.80942199999998</v>
      </c>
      <c r="AO44" s="63">
        <v>278.46951799999999</v>
      </c>
      <c r="AP44" s="63">
        <v>282.866287</v>
      </c>
      <c r="AQ44" s="63">
        <v>281.90159199999999</v>
      </c>
      <c r="AR44" s="63">
        <v>284.04936300000003</v>
      </c>
      <c r="AS44" s="63">
        <v>290.42347699999999</v>
      </c>
      <c r="AT44" s="63">
        <v>296.17635100000001</v>
      </c>
      <c r="AU44" s="63">
        <v>301.38705399999998</v>
      </c>
      <c r="AV44" s="63">
        <v>308.26155299999999</v>
      </c>
      <c r="AW44" s="63">
        <v>321.27677899999998</v>
      </c>
      <c r="AX44" s="63">
        <v>333.69</v>
      </c>
      <c r="AY44" s="63">
        <v>318.57472200000001</v>
      </c>
      <c r="AZ44" s="63">
        <v>323.878962</v>
      </c>
      <c r="BA44" s="63">
        <v>340.40083299999998</v>
      </c>
      <c r="BB44" s="63">
        <v>354.32588500000003</v>
      </c>
      <c r="BC44" s="63">
        <v>359.83702</v>
      </c>
      <c r="BD44" s="63">
        <v>348.01684699999998</v>
      </c>
      <c r="BE44" s="63">
        <v>347.22850699999998</v>
      </c>
      <c r="BF44" s="63">
        <v>349.68053600000002</v>
      </c>
      <c r="BG44" s="63">
        <v>367.21390700000001</v>
      </c>
      <c r="BH44" s="63">
        <v>391.17886099999998</v>
      </c>
      <c r="BI44" s="63">
        <v>397.25070299999999</v>
      </c>
      <c r="BJ44" s="63">
        <v>397.68940099999998</v>
      </c>
      <c r="BK44" s="63">
        <v>396.22941300000002</v>
      </c>
      <c r="BL44" s="63">
        <v>397.67440800000003</v>
      </c>
      <c r="BM44" s="63">
        <v>409.84178500000002</v>
      </c>
      <c r="BN44" s="63">
        <v>423.01378599999998</v>
      </c>
      <c r="BO44" s="63">
        <v>434.95225299999998</v>
      </c>
      <c r="BP44" s="63">
        <v>432.56212099999999</v>
      </c>
      <c r="BQ44" s="63">
        <v>435.778953</v>
      </c>
      <c r="BR44" s="63"/>
    </row>
    <row r="45" spans="1:70" x14ac:dyDescent="0.2">
      <c r="A45" s="63" t="s">
        <v>236</v>
      </c>
      <c r="B45" s="63" t="s">
        <v>237</v>
      </c>
      <c r="C45" s="63" t="s">
        <v>772</v>
      </c>
      <c r="D45" s="63" t="s">
        <v>773</v>
      </c>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c r="AG45" s="63"/>
      <c r="AH45" s="63"/>
      <c r="AI45" s="63">
        <v>1.68128035</v>
      </c>
      <c r="AJ45" s="63">
        <v>1.73567513</v>
      </c>
      <c r="AK45" s="63">
        <v>1.83615963</v>
      </c>
      <c r="AL45" s="63">
        <v>2.0660035799999998</v>
      </c>
      <c r="AM45" s="63">
        <v>2.44033196</v>
      </c>
      <c r="AN45" s="63">
        <v>2.7160749499999999</v>
      </c>
      <c r="AO45" s="63">
        <v>2.8407704100000002</v>
      </c>
      <c r="AP45" s="63">
        <v>2.8388895199999999</v>
      </c>
      <c r="AQ45" s="63">
        <v>2.7841369199999999</v>
      </c>
      <c r="AR45" s="63">
        <v>2.71180464</v>
      </c>
      <c r="AS45" s="63">
        <v>2.70741838</v>
      </c>
      <c r="AT45" s="63">
        <v>2.7063687700000001</v>
      </c>
      <c r="AU45" s="63">
        <v>2.68208307</v>
      </c>
      <c r="AV45" s="63">
        <v>2.6996621099999998</v>
      </c>
      <c r="AW45" s="63">
        <v>2.8127367300000001</v>
      </c>
      <c r="AX45" s="63">
        <v>2.8294617999999998</v>
      </c>
      <c r="AY45" s="63">
        <v>2.8551428699999999</v>
      </c>
      <c r="AZ45" s="63">
        <v>2.99981637</v>
      </c>
      <c r="BA45" s="63">
        <v>3.1743392400000001</v>
      </c>
      <c r="BB45" s="63">
        <v>3.15229458</v>
      </c>
      <c r="BC45" s="63">
        <v>3.3302281499999999</v>
      </c>
      <c r="BD45" s="63">
        <v>3.5244677100000001</v>
      </c>
      <c r="BE45" s="63">
        <v>3.5402767700000002</v>
      </c>
      <c r="BF45" s="63">
        <v>3.6211929600000001</v>
      </c>
      <c r="BG45" s="63">
        <v>3.69370698</v>
      </c>
      <c r="BH45" s="63">
        <v>3.7815149400000001</v>
      </c>
      <c r="BI45" s="63">
        <v>3.8742896400000002</v>
      </c>
      <c r="BJ45" s="63">
        <v>4.0400524100000004</v>
      </c>
      <c r="BK45" s="63">
        <v>4.0940899799999997</v>
      </c>
      <c r="BL45" s="63">
        <v>4.0596094100000002</v>
      </c>
      <c r="BM45" s="63">
        <v>4.0146565399999998</v>
      </c>
      <c r="BN45" s="63">
        <v>3.9874088799999998</v>
      </c>
      <c r="BO45" s="63">
        <v>3.7940408699999999</v>
      </c>
      <c r="BP45" s="63">
        <v>3.6437382700000001</v>
      </c>
      <c r="BQ45" s="63">
        <v>3.5325492500000002</v>
      </c>
      <c r="BR45" s="63"/>
    </row>
    <row r="46" spans="1:70" x14ac:dyDescent="0.2">
      <c r="A46" s="63" t="s">
        <v>238</v>
      </c>
      <c r="B46" s="63" t="s">
        <v>239</v>
      </c>
      <c r="C46" s="63" t="s">
        <v>772</v>
      </c>
      <c r="D46" s="63" t="s">
        <v>773</v>
      </c>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c r="AG46" s="63"/>
      <c r="AH46" s="63"/>
      <c r="AI46" s="63">
        <v>133.162791</v>
      </c>
      <c r="AJ46" s="63">
        <v>129.66140799999999</v>
      </c>
      <c r="AK46" s="63">
        <v>126.74222899999999</v>
      </c>
      <c r="AL46" s="63">
        <v>131.42694700000001</v>
      </c>
      <c r="AM46" s="63">
        <v>188.368696</v>
      </c>
      <c r="AN46" s="63">
        <v>204.876125</v>
      </c>
      <c r="AO46" s="63">
        <v>211.21836400000001</v>
      </c>
      <c r="AP46" s="63">
        <v>215.78022100000001</v>
      </c>
      <c r="AQ46" s="63">
        <v>224.877757</v>
      </c>
      <c r="AR46" s="63">
        <v>220.01941299999999</v>
      </c>
      <c r="AS46" s="63">
        <v>218.590461</v>
      </c>
      <c r="AT46" s="63">
        <v>228.4761</v>
      </c>
      <c r="AU46" s="63">
        <v>235.288813</v>
      </c>
      <c r="AV46" s="63">
        <v>238.29712900000001</v>
      </c>
      <c r="AW46" s="63">
        <v>226.24770100000001</v>
      </c>
      <c r="AX46" s="63">
        <v>222.22413800000001</v>
      </c>
      <c r="AY46" s="63">
        <v>218.50696199999999</v>
      </c>
      <c r="AZ46" s="63">
        <v>219.31387699999999</v>
      </c>
      <c r="BA46" s="63">
        <v>226.72905600000001</v>
      </c>
      <c r="BB46" s="63">
        <v>228.06080700000001</v>
      </c>
      <c r="BC46" s="63">
        <v>228.73887300000001</v>
      </c>
      <c r="BD46" s="63">
        <v>236.910583</v>
      </c>
      <c r="BE46" s="63">
        <v>240.008982</v>
      </c>
      <c r="BF46" s="63">
        <v>243.763113</v>
      </c>
      <c r="BG46" s="63">
        <v>241.33517499999999</v>
      </c>
      <c r="BH46" s="63">
        <v>243.635291</v>
      </c>
      <c r="BI46" s="63">
        <v>243.62623400000001</v>
      </c>
      <c r="BJ46" s="63">
        <v>243.18557699999999</v>
      </c>
      <c r="BK46" s="63">
        <v>239.31899999999999</v>
      </c>
      <c r="BL46" s="63">
        <v>227.48310900000001</v>
      </c>
      <c r="BM46" s="63">
        <v>226.30870100000001</v>
      </c>
      <c r="BN46" s="63">
        <v>225.288803</v>
      </c>
      <c r="BO46" s="63">
        <v>216.604679</v>
      </c>
      <c r="BP46" s="63">
        <v>217.24038100000001</v>
      </c>
      <c r="BQ46" s="63">
        <v>215.672889</v>
      </c>
      <c r="BR46" s="63"/>
    </row>
    <row r="47" spans="1:70" x14ac:dyDescent="0.2">
      <c r="A47" s="63" t="s">
        <v>240</v>
      </c>
      <c r="B47" s="63" t="s">
        <v>241</v>
      </c>
      <c r="C47" s="63" t="s">
        <v>772</v>
      </c>
      <c r="D47" s="63" t="s">
        <v>773</v>
      </c>
      <c r="E47" s="63"/>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c r="AE47" s="63"/>
      <c r="AF47" s="63"/>
      <c r="AG47" s="63"/>
      <c r="AH47" s="63"/>
      <c r="AI47" s="63">
        <v>164.477217</v>
      </c>
      <c r="AJ47" s="63">
        <v>164.774573</v>
      </c>
      <c r="AK47" s="63">
        <v>159.044894</v>
      </c>
      <c r="AL47" s="63">
        <v>217.19686200000001</v>
      </c>
      <c r="AM47" s="63">
        <v>233.11106899999999</v>
      </c>
      <c r="AN47" s="63">
        <v>239.72356300000001</v>
      </c>
      <c r="AO47" s="63">
        <v>236.38020499999999</v>
      </c>
      <c r="AP47" s="63">
        <v>246.696089</v>
      </c>
      <c r="AQ47" s="63">
        <v>246.55460600000001</v>
      </c>
      <c r="AR47" s="63">
        <v>240.391987</v>
      </c>
      <c r="AS47" s="63">
        <v>238.66745800000001</v>
      </c>
      <c r="AT47" s="63">
        <v>239.175523</v>
      </c>
      <c r="AU47" s="63">
        <v>242.04998699999999</v>
      </c>
      <c r="AV47" s="63">
        <v>241.999191</v>
      </c>
      <c r="AW47" s="63">
        <v>235.99075199999999</v>
      </c>
      <c r="AX47" s="63">
        <v>231.921683</v>
      </c>
      <c r="AY47" s="63">
        <v>230.15744799999999</v>
      </c>
      <c r="AZ47" s="63">
        <v>225.18597800000001</v>
      </c>
      <c r="BA47" s="63">
        <v>231.84440599999999</v>
      </c>
      <c r="BB47" s="63">
        <v>238.72653500000001</v>
      </c>
      <c r="BC47" s="63">
        <v>237.483317</v>
      </c>
      <c r="BD47" s="63">
        <v>238.707077</v>
      </c>
      <c r="BE47" s="63">
        <v>241.808187</v>
      </c>
      <c r="BF47" s="63">
        <v>240.31562299999999</v>
      </c>
      <c r="BG47" s="63">
        <v>237.97854599999999</v>
      </c>
      <c r="BH47" s="63">
        <v>239.17832200000001</v>
      </c>
      <c r="BI47" s="63">
        <v>235.558762</v>
      </c>
      <c r="BJ47" s="63">
        <v>230.58538799999999</v>
      </c>
      <c r="BK47" s="63">
        <v>223.16577100000001</v>
      </c>
      <c r="BL47" s="63">
        <v>214.872513</v>
      </c>
      <c r="BM47" s="63">
        <v>205.10699500000001</v>
      </c>
      <c r="BN47" s="63">
        <v>193.45895400000001</v>
      </c>
      <c r="BO47" s="63">
        <v>192.92004299999999</v>
      </c>
      <c r="BP47" s="63">
        <v>192.87242000000001</v>
      </c>
      <c r="BQ47" s="63">
        <v>198.53634600000001</v>
      </c>
      <c r="BR47" s="63"/>
    </row>
    <row r="48" spans="1:70" x14ac:dyDescent="0.2">
      <c r="A48" s="63" t="s">
        <v>242</v>
      </c>
      <c r="B48" s="63" t="s">
        <v>243</v>
      </c>
      <c r="C48" s="63" t="s">
        <v>772</v>
      </c>
      <c r="D48" s="63" t="s">
        <v>773</v>
      </c>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5">
        <v>7.3354000000000003E-10</v>
      </c>
      <c r="AJ48" s="65">
        <v>1.7301999999999998E-8</v>
      </c>
      <c r="AK48" s="65">
        <v>6.6909999999999998E-7</v>
      </c>
      <c r="AL48" s="65">
        <v>1.1488000000000001E-5</v>
      </c>
      <c r="AM48" s="63">
        <v>3.0218300000000001E-3</v>
      </c>
      <c r="AN48" s="63">
        <v>1.6764359999999999E-2</v>
      </c>
      <c r="AO48" s="63">
        <v>0.12152776999999999</v>
      </c>
      <c r="AP48" s="63">
        <v>0.34961340000000002</v>
      </c>
      <c r="AQ48" s="63">
        <v>0.43885098</v>
      </c>
      <c r="AR48" s="63">
        <v>2.3449609200000001</v>
      </c>
      <c r="AS48" s="63">
        <v>62.602246700000002</v>
      </c>
      <c r="AT48" s="63">
        <v>105.953523</v>
      </c>
      <c r="AU48" s="63">
        <v>137.42581899999999</v>
      </c>
      <c r="AV48" s="63">
        <v>152.84448499999999</v>
      </c>
      <c r="AW48" s="63">
        <v>158.31646799999999</v>
      </c>
      <c r="AX48" s="63">
        <v>210.10538299999999</v>
      </c>
      <c r="AY48" s="63">
        <v>235.28599399999999</v>
      </c>
      <c r="AZ48" s="63">
        <v>276.408345</v>
      </c>
      <c r="BA48" s="63">
        <v>337.95804199999998</v>
      </c>
      <c r="BB48" s="63">
        <v>395.98798299999999</v>
      </c>
      <c r="BC48" s="63">
        <v>526.99254599999995</v>
      </c>
      <c r="BD48" s="63">
        <v>532.06341599999996</v>
      </c>
      <c r="BE48" s="63">
        <v>582.02450699999997</v>
      </c>
      <c r="BF48" s="63">
        <v>556.55154300000004</v>
      </c>
      <c r="BG48" s="63">
        <v>526.671156</v>
      </c>
      <c r="BH48" s="63">
        <v>504.318398</v>
      </c>
      <c r="BI48" s="63">
        <v>488.93787500000002</v>
      </c>
      <c r="BJ48" s="63">
        <v>637.26641800000004</v>
      </c>
      <c r="BK48" s="63">
        <v>801.573486</v>
      </c>
      <c r="BL48" s="63">
        <v>786.30938700000002</v>
      </c>
      <c r="BM48" s="63">
        <v>827.00427200000001</v>
      </c>
      <c r="BN48" s="63">
        <v>845.45068400000002</v>
      </c>
      <c r="BO48" s="63">
        <v>868.01820999999995</v>
      </c>
      <c r="BP48" s="63">
        <v>932.43048599999997</v>
      </c>
      <c r="BQ48" s="63">
        <v>1006.63614</v>
      </c>
      <c r="BR48" s="63"/>
    </row>
    <row r="49" spans="1:70" x14ac:dyDescent="0.2">
      <c r="A49" s="63" t="s">
        <v>244</v>
      </c>
      <c r="B49" s="63" t="s">
        <v>245</v>
      </c>
      <c r="C49" s="63" t="s">
        <v>772</v>
      </c>
      <c r="D49" s="63" t="s">
        <v>773</v>
      </c>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c r="AI49" s="63">
        <v>101.712253</v>
      </c>
      <c r="AJ49" s="63">
        <v>96.928331900000003</v>
      </c>
      <c r="AK49" s="63">
        <v>93.281516300000007</v>
      </c>
      <c r="AL49" s="63">
        <v>90.091207999999995</v>
      </c>
      <c r="AM49" s="63">
        <v>120.626654</v>
      </c>
      <c r="AN49" s="63">
        <v>122.1617</v>
      </c>
      <c r="AO49" s="63">
        <v>141.54950199999999</v>
      </c>
      <c r="AP49" s="63">
        <v>146.05805699999999</v>
      </c>
      <c r="AQ49" s="63">
        <v>118.115764</v>
      </c>
      <c r="AR49" s="63">
        <v>150.657105</v>
      </c>
      <c r="AS49" s="63">
        <v>216.61947900000001</v>
      </c>
      <c r="AT49" s="63">
        <v>182.34883500000001</v>
      </c>
      <c r="AU49" s="63">
        <v>176.43611300000001</v>
      </c>
      <c r="AV49" s="63">
        <v>165.66413499999999</v>
      </c>
      <c r="AW49" s="63">
        <v>188.44037399999999</v>
      </c>
      <c r="AX49" s="63">
        <v>221.68299400000001</v>
      </c>
      <c r="AY49" s="63">
        <v>239.52463900000001</v>
      </c>
      <c r="AZ49" s="63">
        <v>248.92486299999999</v>
      </c>
      <c r="BA49" s="63">
        <v>283.95202399999999</v>
      </c>
      <c r="BB49" s="63">
        <v>222.48069799999999</v>
      </c>
      <c r="BC49" s="63">
        <v>284.47221300000001</v>
      </c>
      <c r="BD49" s="63">
        <v>309.25119000000001</v>
      </c>
      <c r="BE49" s="63">
        <v>314.549869</v>
      </c>
      <c r="BF49" s="63">
        <v>313.02634</v>
      </c>
      <c r="BG49" s="63">
        <v>310.14824900000002</v>
      </c>
      <c r="BH49" s="63">
        <v>305.86050799999998</v>
      </c>
      <c r="BI49" s="63">
        <v>308.85756199999997</v>
      </c>
      <c r="BJ49" s="63">
        <v>288.93228099999999</v>
      </c>
      <c r="BK49" s="63">
        <v>267.577698</v>
      </c>
      <c r="BL49" s="63">
        <v>254.91213999999999</v>
      </c>
      <c r="BM49" s="63">
        <v>240.51333600000001</v>
      </c>
      <c r="BN49" s="63">
        <v>222.775375</v>
      </c>
      <c r="BO49" s="63">
        <v>245.92311900000001</v>
      </c>
      <c r="BP49" s="63">
        <v>219.416911</v>
      </c>
      <c r="BQ49" s="63">
        <v>214.20757399999999</v>
      </c>
      <c r="BR49" s="63"/>
    </row>
    <row r="50" spans="1:70" x14ac:dyDescent="0.2">
      <c r="A50" s="63" t="s">
        <v>246</v>
      </c>
      <c r="B50" s="63" t="s">
        <v>247</v>
      </c>
      <c r="C50" s="63" t="s">
        <v>772</v>
      </c>
      <c r="D50" s="63" t="s">
        <v>773</v>
      </c>
      <c r="E50" s="63"/>
      <c r="F50" s="63"/>
      <c r="G50" s="63"/>
      <c r="H50" s="63"/>
      <c r="I50" s="63"/>
      <c r="J50" s="63"/>
      <c r="K50" s="63"/>
      <c r="L50" s="63"/>
      <c r="M50" s="63"/>
      <c r="N50" s="63"/>
      <c r="O50" s="63"/>
      <c r="P50" s="63"/>
      <c r="Q50" s="63"/>
      <c r="R50" s="63"/>
      <c r="S50" s="63"/>
      <c r="T50" s="63"/>
      <c r="U50" s="63"/>
      <c r="V50" s="63"/>
      <c r="W50" s="63"/>
      <c r="X50" s="63"/>
      <c r="Y50" s="63"/>
      <c r="Z50" s="63"/>
      <c r="AA50" s="63"/>
      <c r="AB50" s="63"/>
      <c r="AC50" s="63"/>
      <c r="AD50" s="63"/>
      <c r="AE50" s="63"/>
      <c r="AF50" s="63"/>
      <c r="AG50" s="63"/>
      <c r="AH50" s="63"/>
      <c r="AI50" s="63">
        <v>174.35429999999999</v>
      </c>
      <c r="AJ50" s="63">
        <v>214.196313</v>
      </c>
      <c r="AK50" s="63">
        <v>256.88847500000003</v>
      </c>
      <c r="AL50" s="63">
        <v>313.27792199999999</v>
      </c>
      <c r="AM50" s="63">
        <v>374.50458099999997</v>
      </c>
      <c r="AN50" s="63">
        <v>435.96152499999999</v>
      </c>
      <c r="AO50" s="63">
        <v>500.34109899999999</v>
      </c>
      <c r="AP50" s="63">
        <v>574.68761500000005</v>
      </c>
      <c r="AQ50" s="63">
        <v>652.25599599999998</v>
      </c>
      <c r="AR50" s="63">
        <v>724.33976600000005</v>
      </c>
      <c r="AS50" s="63">
        <v>787.29362800000001</v>
      </c>
      <c r="AT50" s="63">
        <v>820.14581599999997</v>
      </c>
      <c r="AU50" s="63">
        <v>855.79467699999998</v>
      </c>
      <c r="AV50" s="63">
        <v>896.53656999999998</v>
      </c>
      <c r="AW50" s="63">
        <v>936.64443800000004</v>
      </c>
      <c r="AX50" s="63">
        <v>951.33626900000002</v>
      </c>
      <c r="AY50" s="63">
        <v>976.473795</v>
      </c>
      <c r="AZ50" s="63">
        <v>1000.17302</v>
      </c>
      <c r="BA50" s="63">
        <v>1056.60247</v>
      </c>
      <c r="BB50" s="63">
        <v>1092.8049699999999</v>
      </c>
      <c r="BC50" s="63">
        <v>1120.7641699999999</v>
      </c>
      <c r="BD50" s="63">
        <v>1168.2430400000001</v>
      </c>
      <c r="BE50" s="63">
        <v>1205.5952600000001</v>
      </c>
      <c r="BF50" s="63">
        <v>1210.71289</v>
      </c>
      <c r="BG50" s="63">
        <v>1226.73297</v>
      </c>
      <c r="BH50" s="63">
        <v>1285.02792</v>
      </c>
      <c r="BI50" s="63">
        <v>1298.1426100000001</v>
      </c>
      <c r="BJ50" s="63">
        <v>1328.0166300000001</v>
      </c>
      <c r="BK50" s="63">
        <v>1322.1605400000001</v>
      </c>
      <c r="BL50" s="63">
        <v>1312.6304399999999</v>
      </c>
      <c r="BM50" s="63">
        <v>1270.74362</v>
      </c>
      <c r="BN50" s="63">
        <v>1340.3264099999999</v>
      </c>
      <c r="BO50" s="63">
        <v>1363.4442899999999</v>
      </c>
      <c r="BP50" s="63">
        <v>1425.4338600000001</v>
      </c>
      <c r="BQ50" s="63">
        <v>1443.7185199999999</v>
      </c>
      <c r="BR50" s="63"/>
    </row>
    <row r="51" spans="1:70" x14ac:dyDescent="0.2">
      <c r="A51" s="63" t="s">
        <v>248</v>
      </c>
      <c r="B51" s="63" t="s">
        <v>249</v>
      </c>
      <c r="C51" s="63" t="s">
        <v>772</v>
      </c>
      <c r="D51" s="63" t="s">
        <v>773</v>
      </c>
      <c r="E51" s="63"/>
      <c r="F51" s="63"/>
      <c r="G51" s="63"/>
      <c r="H51" s="63"/>
      <c r="I51" s="63"/>
      <c r="J51" s="63"/>
      <c r="K51" s="63"/>
      <c r="L51" s="63"/>
      <c r="M51" s="63"/>
      <c r="N51" s="63"/>
      <c r="O51" s="63"/>
      <c r="P51" s="63"/>
      <c r="Q51" s="63"/>
      <c r="R51" s="63"/>
      <c r="S51" s="63"/>
      <c r="T51" s="63"/>
      <c r="U51" s="63"/>
      <c r="V51" s="63"/>
      <c r="W51" s="63"/>
      <c r="X51" s="63"/>
      <c r="Y51" s="63"/>
      <c r="Z51" s="63"/>
      <c r="AA51" s="63"/>
      <c r="AB51" s="63"/>
      <c r="AC51" s="63"/>
      <c r="AD51" s="63"/>
      <c r="AE51" s="63"/>
      <c r="AF51" s="63"/>
      <c r="AG51" s="63"/>
      <c r="AH51" s="63"/>
      <c r="AI51" s="63">
        <v>159.01481799999999</v>
      </c>
      <c r="AJ51" s="63">
        <v>169.43823699999999</v>
      </c>
      <c r="AK51" s="63">
        <v>157.77993499999999</v>
      </c>
      <c r="AL51" s="63">
        <v>157.544262</v>
      </c>
      <c r="AM51" s="63">
        <v>173.86081300000001</v>
      </c>
      <c r="AN51" s="63">
        <v>180.83089100000001</v>
      </c>
      <c r="AO51" s="63">
        <v>182.792878</v>
      </c>
      <c r="AP51" s="63">
        <v>181.52132900000001</v>
      </c>
      <c r="AQ51" s="63">
        <v>181.948261</v>
      </c>
      <c r="AR51" s="63">
        <v>186.32576</v>
      </c>
      <c r="AS51" s="63">
        <v>193.79883799999999</v>
      </c>
      <c r="AT51" s="63">
        <v>203.55838900000001</v>
      </c>
      <c r="AU51" s="63">
        <v>208.10538700000001</v>
      </c>
      <c r="AV51" s="63">
        <v>214.14170899999999</v>
      </c>
      <c r="AW51" s="63">
        <v>209.443456</v>
      </c>
      <c r="AX51" s="63">
        <v>202.24903399999999</v>
      </c>
      <c r="AY51" s="63">
        <v>207.87254200000001</v>
      </c>
      <c r="AZ51" s="63">
        <v>212.579768</v>
      </c>
      <c r="BA51" s="63">
        <v>215.11917</v>
      </c>
      <c r="BB51" s="63">
        <v>215.908941</v>
      </c>
      <c r="BC51" s="63">
        <v>216.88967199999999</v>
      </c>
      <c r="BD51" s="63">
        <v>218.977585</v>
      </c>
      <c r="BE51" s="63">
        <v>213.03871699999999</v>
      </c>
      <c r="BF51" s="63">
        <v>209.67546899999999</v>
      </c>
      <c r="BG51" s="63">
        <v>203.678765</v>
      </c>
      <c r="BH51" s="63">
        <v>199.85077000000001</v>
      </c>
      <c r="BI51" s="63">
        <v>193.337098</v>
      </c>
      <c r="BJ51" s="63">
        <v>185.24771100000001</v>
      </c>
      <c r="BK51" s="63">
        <v>194.22834800000001</v>
      </c>
      <c r="BL51" s="63">
        <v>201.54267899999999</v>
      </c>
      <c r="BM51" s="63">
        <v>201.675568</v>
      </c>
      <c r="BN51" s="63">
        <v>191.480774</v>
      </c>
      <c r="BO51" s="63">
        <v>188.00624300000001</v>
      </c>
      <c r="BP51" s="63">
        <v>186.24762000000001</v>
      </c>
      <c r="BQ51" s="63">
        <v>190.919894</v>
      </c>
      <c r="BR51" s="63"/>
    </row>
    <row r="52" spans="1:70" x14ac:dyDescent="0.2">
      <c r="A52" s="63" t="s">
        <v>250</v>
      </c>
      <c r="B52" s="63" t="s">
        <v>251</v>
      </c>
      <c r="C52" s="63" t="s">
        <v>772</v>
      </c>
      <c r="D52" s="63" t="s">
        <v>773</v>
      </c>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G52" s="63"/>
      <c r="AH52" s="63"/>
      <c r="AI52" s="63">
        <v>56.196840299999998</v>
      </c>
      <c r="AJ52" s="63">
        <v>56.963625899999997</v>
      </c>
      <c r="AK52" s="63">
        <v>53.402134699999998</v>
      </c>
      <c r="AL52" s="63">
        <v>77.911514499999996</v>
      </c>
      <c r="AM52" s="63">
        <v>54.029177300000001</v>
      </c>
      <c r="AN52" s="63">
        <v>52.101004500000002</v>
      </c>
      <c r="AO52" s="63">
        <v>54.114899899999998</v>
      </c>
      <c r="AP52" s="63">
        <v>52.753181599999998</v>
      </c>
      <c r="AQ52" s="63">
        <v>51.991619999999998</v>
      </c>
      <c r="AR52" s="63">
        <v>55.168573299999998</v>
      </c>
      <c r="AS52" s="63">
        <v>53.298718299999997</v>
      </c>
      <c r="AT52" s="63">
        <v>54.812244</v>
      </c>
      <c r="AU52" s="63">
        <v>53.777462200000002</v>
      </c>
      <c r="AV52" s="63">
        <v>55.331487099999997</v>
      </c>
      <c r="AW52" s="63">
        <v>50.4704014</v>
      </c>
      <c r="AX52" s="63">
        <v>48.057689600000003</v>
      </c>
      <c r="AY52" s="63">
        <v>48.7830662</v>
      </c>
      <c r="AZ52" s="63">
        <v>48.144771400000003</v>
      </c>
      <c r="BA52" s="63">
        <v>48.988399100000002</v>
      </c>
      <c r="BB52" s="63">
        <v>49.639737599999997</v>
      </c>
      <c r="BC52" s="63">
        <v>49.364665500000001</v>
      </c>
      <c r="BD52" s="63">
        <v>49.695461299999998</v>
      </c>
      <c r="BE52" s="63">
        <v>51.053317200000002</v>
      </c>
      <c r="BF52" s="63">
        <v>51.677981099999997</v>
      </c>
      <c r="BG52" s="63">
        <v>51.5741783</v>
      </c>
      <c r="BH52" s="63">
        <v>50.108368599999999</v>
      </c>
      <c r="BI52" s="63">
        <v>48.943419900000002</v>
      </c>
      <c r="BJ52" s="63">
        <v>47.981754299999999</v>
      </c>
      <c r="BK52" s="63">
        <v>50.680484800000002</v>
      </c>
      <c r="BL52" s="63">
        <v>49.907238</v>
      </c>
      <c r="BM52" s="63">
        <v>49.9931755</v>
      </c>
      <c r="BN52" s="63">
        <v>48.170494099999999</v>
      </c>
      <c r="BO52" s="63">
        <v>47.816940600000002</v>
      </c>
      <c r="BP52" s="63">
        <v>47.660292699999999</v>
      </c>
      <c r="BQ52" s="63">
        <v>47.273109900000001</v>
      </c>
      <c r="BR52" s="63"/>
    </row>
    <row r="53" spans="1:70" x14ac:dyDescent="0.2">
      <c r="A53" s="63" t="s">
        <v>252</v>
      </c>
      <c r="B53" s="63" t="s">
        <v>253</v>
      </c>
      <c r="C53" s="63" t="s">
        <v>772</v>
      </c>
      <c r="D53" s="63" t="s">
        <v>773</v>
      </c>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63"/>
      <c r="AH53" s="63"/>
      <c r="AI53" s="63">
        <v>33.359892199999997</v>
      </c>
      <c r="AJ53" s="63">
        <v>53.170530800000002</v>
      </c>
      <c r="AK53" s="63">
        <v>62.242060799999997</v>
      </c>
      <c r="AL53" s="63">
        <v>67.1458023</v>
      </c>
      <c r="AM53" s="63">
        <v>76.044175999999993</v>
      </c>
      <c r="AN53" s="63">
        <v>90.2997972</v>
      </c>
      <c r="AO53" s="63">
        <v>102.04436</v>
      </c>
      <c r="AP53" s="63">
        <v>115.040548</v>
      </c>
      <c r="AQ53" s="63">
        <v>127.343147</v>
      </c>
      <c r="AR53" s="63">
        <v>139.41555700000001</v>
      </c>
      <c r="AS53" s="63">
        <v>149.128232</v>
      </c>
      <c r="AT53" s="63">
        <v>160.021703</v>
      </c>
      <c r="AU53" s="63">
        <v>172.994519</v>
      </c>
      <c r="AV53" s="63">
        <v>187.70941099999999</v>
      </c>
      <c r="AW53" s="63">
        <v>207.19755000000001</v>
      </c>
      <c r="AX53" s="63">
        <v>227.04204100000001</v>
      </c>
      <c r="AY53" s="63">
        <v>248.847824</v>
      </c>
      <c r="AZ53" s="63">
        <v>267.76419299999998</v>
      </c>
      <c r="BA53" s="63">
        <v>292.71326599999998</v>
      </c>
      <c r="BB53" s="63">
        <v>319.14194300000003</v>
      </c>
      <c r="BC53" s="63">
        <v>336.211434</v>
      </c>
      <c r="BD53" s="63">
        <v>344.546021</v>
      </c>
      <c r="BE53" s="63">
        <v>352.11380300000002</v>
      </c>
      <c r="BF53" s="63">
        <v>354.45600000000002</v>
      </c>
      <c r="BG53" s="63">
        <v>358.29664700000001</v>
      </c>
      <c r="BH53" s="63">
        <v>357.33141799999999</v>
      </c>
      <c r="BI53" s="63">
        <v>343.01361700000001</v>
      </c>
      <c r="BJ53" s="63">
        <v>340.99188199999998</v>
      </c>
      <c r="BK53" s="63">
        <v>337.90193599999998</v>
      </c>
      <c r="BL53" s="63">
        <v>324.21735999999999</v>
      </c>
      <c r="BM53" s="63">
        <v>328.02413799999999</v>
      </c>
      <c r="BN53" s="63">
        <v>334.11867599999999</v>
      </c>
      <c r="BO53" s="63">
        <v>336.22038700000002</v>
      </c>
      <c r="BP53" s="63">
        <v>318.84176300000001</v>
      </c>
      <c r="BQ53" s="63">
        <v>307.79235499999999</v>
      </c>
      <c r="BR53" s="63"/>
    </row>
    <row r="54" spans="1:70" x14ac:dyDescent="0.2">
      <c r="A54" s="63" t="s">
        <v>254</v>
      </c>
      <c r="B54" s="63" t="s">
        <v>255</v>
      </c>
      <c r="C54" s="63" t="s">
        <v>772</v>
      </c>
      <c r="D54" s="63" t="s">
        <v>773</v>
      </c>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3"/>
      <c r="AT54" s="63"/>
      <c r="AU54" s="63"/>
      <c r="AV54" s="63"/>
      <c r="AW54" s="63"/>
      <c r="AX54" s="63"/>
      <c r="AY54" s="63"/>
      <c r="AZ54" s="63"/>
      <c r="BA54" s="63"/>
      <c r="BB54" s="63"/>
      <c r="BC54" s="63"/>
      <c r="BD54" s="63"/>
      <c r="BE54" s="63"/>
      <c r="BF54" s="63"/>
      <c r="BG54" s="63"/>
      <c r="BH54" s="63"/>
      <c r="BI54" s="63"/>
      <c r="BJ54" s="63"/>
      <c r="BK54" s="63"/>
      <c r="BL54" s="63"/>
      <c r="BM54" s="63"/>
      <c r="BN54" s="63"/>
      <c r="BO54" s="63"/>
      <c r="BP54" s="63"/>
      <c r="BQ54" s="63"/>
      <c r="BR54" s="63"/>
    </row>
    <row r="55" spans="1:70" x14ac:dyDescent="0.2">
      <c r="A55" s="63" t="s">
        <v>256</v>
      </c>
      <c r="B55" s="63" t="s">
        <v>257</v>
      </c>
      <c r="C55" s="63" t="s">
        <v>772</v>
      </c>
      <c r="D55" s="63" t="s">
        <v>773</v>
      </c>
      <c r="E55" s="63"/>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3"/>
      <c r="AT55" s="63"/>
      <c r="AU55" s="63"/>
      <c r="AV55" s="63"/>
      <c r="AW55" s="63"/>
      <c r="AX55" s="63"/>
      <c r="AY55" s="63"/>
      <c r="AZ55" s="63"/>
      <c r="BA55" s="63"/>
      <c r="BB55" s="63"/>
      <c r="BC55" s="63"/>
      <c r="BD55" s="63">
        <v>0.32193871000000002</v>
      </c>
      <c r="BE55" s="63"/>
      <c r="BF55" s="63"/>
      <c r="BG55" s="63"/>
      <c r="BH55" s="63"/>
      <c r="BI55" s="63"/>
      <c r="BJ55" s="63"/>
      <c r="BK55" s="63"/>
      <c r="BL55" s="63"/>
      <c r="BM55" s="63"/>
      <c r="BN55" s="63"/>
      <c r="BO55" s="63"/>
      <c r="BP55" s="63"/>
      <c r="BQ55" s="63"/>
      <c r="BR55" s="63"/>
    </row>
    <row r="56" spans="1:70" x14ac:dyDescent="0.2">
      <c r="A56" s="63" t="s">
        <v>258</v>
      </c>
      <c r="B56" s="63" t="s">
        <v>259</v>
      </c>
      <c r="C56" s="63" t="s">
        <v>772</v>
      </c>
      <c r="D56" s="63" t="s">
        <v>773</v>
      </c>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3">
        <v>1.29531766</v>
      </c>
      <c r="AT56" s="63">
        <v>1.2894689800000001</v>
      </c>
      <c r="AU56" s="63">
        <v>1.2749432700000001</v>
      </c>
      <c r="AV56" s="63">
        <v>1.2705134199999999</v>
      </c>
      <c r="AW56" s="63">
        <v>1.25431683</v>
      </c>
      <c r="AX56" s="63">
        <v>1.2660474799999999</v>
      </c>
      <c r="AY56" s="63">
        <v>1.26661446</v>
      </c>
      <c r="AZ56" s="63">
        <v>1.27019985</v>
      </c>
      <c r="BA56" s="63">
        <v>1.3321765000000001</v>
      </c>
      <c r="BB56" s="63">
        <v>1.3478424200000001</v>
      </c>
      <c r="BC56" s="63">
        <v>1.36867907</v>
      </c>
      <c r="BD56" s="63">
        <v>1.3246216799999999</v>
      </c>
      <c r="BE56" s="63">
        <v>1.41239515</v>
      </c>
      <c r="BF56" s="63">
        <v>1.42218204</v>
      </c>
      <c r="BG56" s="63">
        <v>1.442647</v>
      </c>
      <c r="BH56" s="63">
        <v>1.4418067999999999</v>
      </c>
      <c r="BI56" s="63">
        <v>1.4338485299999999</v>
      </c>
      <c r="BJ56" s="63">
        <v>1.39379203</v>
      </c>
      <c r="BK56" s="63">
        <v>1.3898865</v>
      </c>
      <c r="BL56" s="63">
        <v>1.3546888800000001</v>
      </c>
      <c r="BM56" s="63">
        <v>1.34318399</v>
      </c>
      <c r="BN56" s="63">
        <v>1.2789845500000001</v>
      </c>
      <c r="BO56" s="63">
        <v>1.2535411999999999</v>
      </c>
      <c r="BP56" s="63">
        <v>1.2390836300000001</v>
      </c>
      <c r="BQ56" s="63">
        <v>1.2501304600000001</v>
      </c>
      <c r="BR56" s="63"/>
    </row>
    <row r="57" spans="1:70" x14ac:dyDescent="0.2">
      <c r="A57" s="63" t="s">
        <v>260</v>
      </c>
      <c r="B57" s="63" t="s">
        <v>261</v>
      </c>
      <c r="C57" s="63" t="s">
        <v>772</v>
      </c>
      <c r="D57" s="63" t="s">
        <v>773</v>
      </c>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v>0.96515470999999997</v>
      </c>
      <c r="AZ57" s="63">
        <v>0.96857132999999995</v>
      </c>
      <c r="BA57" s="63">
        <v>0.97922394000000001</v>
      </c>
      <c r="BB57" s="63">
        <v>0.97916164000000006</v>
      </c>
      <c r="BC57" s="63">
        <v>0.96540813000000003</v>
      </c>
      <c r="BD57" s="63">
        <v>0.94153792000000003</v>
      </c>
      <c r="BE57" s="63">
        <v>0.96690503999999999</v>
      </c>
      <c r="BF57" s="63">
        <v>0.98344452999999998</v>
      </c>
      <c r="BG57" s="63">
        <v>0.99439361000000004</v>
      </c>
      <c r="BH57" s="63">
        <v>0.99437222000000003</v>
      </c>
      <c r="BI57" s="63">
        <v>0.98713273999999995</v>
      </c>
      <c r="BJ57" s="63">
        <v>0.98079437000000003</v>
      </c>
      <c r="BK57" s="63">
        <v>0.97320485000000001</v>
      </c>
      <c r="BL57" s="63">
        <v>1.0116590299999999</v>
      </c>
      <c r="BM57" s="63">
        <v>1.0377614500000001</v>
      </c>
      <c r="BN57" s="63">
        <v>0.97142165999999996</v>
      </c>
      <c r="BO57" s="63">
        <v>0.9420345</v>
      </c>
      <c r="BP57" s="63">
        <v>0.93431341999999995</v>
      </c>
      <c r="BQ57" s="63"/>
      <c r="BR57" s="63"/>
    </row>
    <row r="58" spans="1:70" x14ac:dyDescent="0.2">
      <c r="A58" s="63" t="s">
        <v>262</v>
      </c>
      <c r="B58" s="63" t="s">
        <v>263</v>
      </c>
      <c r="C58" s="63" t="s">
        <v>772</v>
      </c>
      <c r="D58" s="63" t="s">
        <v>773</v>
      </c>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v>0.56413027000000004</v>
      </c>
      <c r="AJ58" s="63">
        <v>0.56689244999999999</v>
      </c>
      <c r="AK58" s="63">
        <v>0.58774669999999996</v>
      </c>
      <c r="AL58" s="63">
        <v>0.60171437000000005</v>
      </c>
      <c r="AM58" s="63">
        <v>0.62018837999999998</v>
      </c>
      <c r="AN58" s="63">
        <v>0.69005242</v>
      </c>
      <c r="AO58" s="63">
        <v>0.69664899000000002</v>
      </c>
      <c r="AP58" s="63">
        <v>0.70204727</v>
      </c>
      <c r="AQ58" s="63">
        <v>0.71119986000000002</v>
      </c>
      <c r="AR58" s="63">
        <v>0.72075248000000003</v>
      </c>
      <c r="AS58" s="63">
        <v>0.71685741999999997</v>
      </c>
      <c r="AT58" s="63">
        <v>0.71170422</v>
      </c>
      <c r="AU58" s="63">
        <v>0.71050888000000001</v>
      </c>
      <c r="AV58" s="63">
        <v>0.73658051999999996</v>
      </c>
      <c r="AW58" s="63">
        <v>0.73371741000000001</v>
      </c>
      <c r="AX58" s="63">
        <v>0.72289117000000003</v>
      </c>
      <c r="AY58" s="63">
        <v>0.70999053999999995</v>
      </c>
      <c r="AZ58" s="63">
        <v>0.69410115999999999</v>
      </c>
      <c r="BA58" s="63">
        <v>0.69381727000000004</v>
      </c>
      <c r="BB58" s="63">
        <v>0.68174811000000002</v>
      </c>
      <c r="BC58" s="63">
        <v>0.70033690000000004</v>
      </c>
      <c r="BD58" s="63">
        <v>0.6986251</v>
      </c>
      <c r="BE58" s="63">
        <v>0.70684921000000001</v>
      </c>
      <c r="BF58" s="63">
        <v>0.68731783000000002</v>
      </c>
      <c r="BG58" s="63">
        <v>0.67971300999999995</v>
      </c>
      <c r="BH58" s="63">
        <v>0.66314174000000004</v>
      </c>
      <c r="BI58" s="63">
        <v>0.62232734999999995</v>
      </c>
      <c r="BJ58" s="63">
        <v>0.61518552999999998</v>
      </c>
      <c r="BK58" s="63">
        <v>0.61244244000000003</v>
      </c>
      <c r="BL58" s="63">
        <v>0.58809606999999997</v>
      </c>
      <c r="BM58" s="63">
        <v>0.57854897999999999</v>
      </c>
      <c r="BN58" s="63">
        <v>0.58465522999999997</v>
      </c>
      <c r="BO58" s="63">
        <v>0.56476656000000003</v>
      </c>
      <c r="BP58" s="63">
        <v>0.56570016999999995</v>
      </c>
      <c r="BQ58" s="63">
        <v>0.56709589999999999</v>
      </c>
      <c r="BR58" s="63"/>
    </row>
    <row r="59" spans="1:70" x14ac:dyDescent="0.2">
      <c r="A59" s="63" t="s">
        <v>264</v>
      </c>
      <c r="B59" s="63" t="s">
        <v>265</v>
      </c>
      <c r="C59" s="63" t="s">
        <v>772</v>
      </c>
      <c r="D59" s="63" t="s">
        <v>773</v>
      </c>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v>5.5464409999999997</v>
      </c>
      <c r="AJ59" s="63">
        <v>7.3067299999999999</v>
      </c>
      <c r="AK59" s="63">
        <v>8.0267239999999997</v>
      </c>
      <c r="AL59" s="63">
        <v>9.4881430000000009</v>
      </c>
      <c r="AM59" s="63">
        <v>10.436330999999999</v>
      </c>
      <c r="AN59" s="63">
        <v>11.152963</v>
      </c>
      <c r="AO59" s="63">
        <v>12.071769</v>
      </c>
      <c r="AP59" s="63">
        <v>12.902514999999999</v>
      </c>
      <c r="AQ59" s="63">
        <v>13.986306000000001</v>
      </c>
      <c r="AR59" s="63">
        <v>14.22935</v>
      </c>
      <c r="AS59" s="63">
        <v>14.327536</v>
      </c>
      <c r="AT59" s="63">
        <v>14.323589999999999</v>
      </c>
      <c r="AU59" s="63">
        <v>14.458321</v>
      </c>
      <c r="AV59" s="63">
        <v>14.177038</v>
      </c>
      <c r="AW59" s="63">
        <v>14.427652</v>
      </c>
      <c r="AX59" s="63">
        <v>14.562493</v>
      </c>
      <c r="AY59" s="63">
        <v>14.417719999999999</v>
      </c>
      <c r="AZ59" s="63">
        <v>14.256061000000001</v>
      </c>
      <c r="BA59" s="63">
        <v>13.916713</v>
      </c>
      <c r="BB59" s="63">
        <v>13.631732</v>
      </c>
      <c r="BC59" s="63">
        <v>13.675891999999999</v>
      </c>
      <c r="BD59" s="63">
        <v>13.345305</v>
      </c>
      <c r="BE59" s="63">
        <v>13.297699</v>
      </c>
      <c r="BF59" s="63">
        <v>12.785271</v>
      </c>
      <c r="BG59" s="63">
        <v>12.70321</v>
      </c>
      <c r="BH59" s="63">
        <v>12.93798</v>
      </c>
      <c r="BI59" s="63">
        <v>12.576343</v>
      </c>
      <c r="BJ59" s="63">
        <v>12.424986000000001</v>
      </c>
      <c r="BK59" s="63">
        <v>12.371528</v>
      </c>
      <c r="BL59" s="63">
        <v>12.097428000000001</v>
      </c>
      <c r="BM59" s="63">
        <v>12.150266999999999</v>
      </c>
      <c r="BN59" s="63">
        <v>12.56189</v>
      </c>
      <c r="BO59" s="63">
        <v>12.476407</v>
      </c>
      <c r="BP59" s="63">
        <v>12.576104000000001</v>
      </c>
      <c r="BQ59" s="63">
        <v>12.823226999999999</v>
      </c>
      <c r="BR59" s="63"/>
    </row>
    <row r="60" spans="1:70" x14ac:dyDescent="0.2">
      <c r="A60" s="63" t="s">
        <v>266</v>
      </c>
      <c r="B60" s="63" t="s">
        <v>267</v>
      </c>
      <c r="C60" s="63" t="s">
        <v>772</v>
      </c>
      <c r="D60" s="63" t="s">
        <v>773</v>
      </c>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v>0.94991700000000001</v>
      </c>
      <c r="AJ60" s="63">
        <v>0.94719100000000001</v>
      </c>
      <c r="AK60" s="63">
        <v>0.97526999999999997</v>
      </c>
      <c r="AL60" s="63">
        <v>0.98874700000000004</v>
      </c>
      <c r="AM60" s="63">
        <v>0.98689300000000002</v>
      </c>
      <c r="AN60" s="63">
        <v>0.98436999999999997</v>
      </c>
      <c r="AO60" s="63">
        <v>0.97411599999999998</v>
      </c>
      <c r="AP60" s="63">
        <v>0.97283399999999998</v>
      </c>
      <c r="AQ60" s="63">
        <v>0.96865000000000001</v>
      </c>
      <c r="AR60" s="63">
        <v>0.95411900000000005</v>
      </c>
      <c r="AS60" s="63">
        <v>0.94289000000000001</v>
      </c>
      <c r="AT60" s="63">
        <v>0.92979100000000003</v>
      </c>
      <c r="AU60" s="63">
        <v>0.91325699999999999</v>
      </c>
      <c r="AV60" s="63">
        <v>0.89600100000000005</v>
      </c>
      <c r="AW60" s="63">
        <v>0.87515500000000002</v>
      </c>
      <c r="AX60" s="63">
        <v>0.87272099999999997</v>
      </c>
      <c r="AY60" s="63">
        <v>0.84776099999999999</v>
      </c>
      <c r="AZ60" s="63">
        <v>0.83714299999999997</v>
      </c>
      <c r="BA60" s="63">
        <v>0.82040100000000005</v>
      </c>
      <c r="BB60" s="63">
        <v>0.81070799999999998</v>
      </c>
      <c r="BC60" s="63">
        <v>0.80526900000000001</v>
      </c>
      <c r="BD60" s="63">
        <v>0.78873899999999997</v>
      </c>
      <c r="BE60" s="63">
        <v>0.787246</v>
      </c>
      <c r="BF60" s="63">
        <v>0.77478400000000003</v>
      </c>
      <c r="BG60" s="63">
        <v>0.76893699999999998</v>
      </c>
      <c r="BH60" s="63">
        <v>0.77812199999999998</v>
      </c>
      <c r="BI60" s="63">
        <v>0.75260800000000005</v>
      </c>
      <c r="BJ60" s="63">
        <v>0.74478299999999997</v>
      </c>
      <c r="BK60" s="63">
        <v>0.73544799999999999</v>
      </c>
      <c r="BL60" s="63">
        <v>0.71774499999999997</v>
      </c>
      <c r="BM60" s="63">
        <v>0.70683600000000002</v>
      </c>
      <c r="BN60" s="63">
        <v>0.70669700000000002</v>
      </c>
      <c r="BO60" s="63">
        <v>0.68842300000000001</v>
      </c>
      <c r="BP60" s="63">
        <v>0.70105399999999995</v>
      </c>
      <c r="BQ60" s="63">
        <v>0.70086199999999999</v>
      </c>
      <c r="BR60" s="63"/>
    </row>
    <row r="61" spans="1:70" x14ac:dyDescent="0.2">
      <c r="A61" s="63" t="s">
        <v>268</v>
      </c>
      <c r="B61" s="63" t="s">
        <v>269</v>
      </c>
      <c r="C61" s="63" t="s">
        <v>772</v>
      </c>
      <c r="D61" s="63" t="s">
        <v>773</v>
      </c>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v>93.571823100000003</v>
      </c>
      <c r="BE61" s="63">
        <v>97.238970399999999</v>
      </c>
      <c r="BF61" s="63">
        <v>98.062564800000004</v>
      </c>
      <c r="BG61" s="63">
        <v>98.931707799999998</v>
      </c>
      <c r="BH61" s="63">
        <v>99.036370500000004</v>
      </c>
      <c r="BI61" s="63">
        <v>100.676858</v>
      </c>
      <c r="BJ61" s="63">
        <v>99.523597699999996</v>
      </c>
      <c r="BK61" s="63">
        <v>95.032455400000003</v>
      </c>
      <c r="BL61" s="63">
        <v>93.409500100000002</v>
      </c>
      <c r="BM61" s="63">
        <v>91.477508499999999</v>
      </c>
      <c r="BN61" s="63">
        <v>90.227890000000002</v>
      </c>
      <c r="BO61" s="63">
        <v>84.098765200000003</v>
      </c>
      <c r="BP61" s="63">
        <v>83.163718799999998</v>
      </c>
      <c r="BQ61" s="63">
        <v>80.841359400000002</v>
      </c>
      <c r="BR61" s="63"/>
    </row>
    <row r="62" spans="1:70" x14ac:dyDescent="0.2">
      <c r="A62" s="63" t="s">
        <v>270</v>
      </c>
      <c r="B62" s="63" t="s">
        <v>271</v>
      </c>
      <c r="C62" s="63" t="s">
        <v>772</v>
      </c>
      <c r="D62" s="63" t="s">
        <v>773</v>
      </c>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v>1.8568056900000001</v>
      </c>
      <c r="AJ62" s="63">
        <v>1.93347818</v>
      </c>
      <c r="AK62" s="63">
        <v>1.9733283500000001</v>
      </c>
      <c r="AL62" s="63">
        <v>1.97929204</v>
      </c>
      <c r="AM62" s="63">
        <v>2.0859612699999999</v>
      </c>
      <c r="AN62" s="63">
        <v>2.0591400100000001</v>
      </c>
      <c r="AO62" s="63">
        <v>2.0881410499999999</v>
      </c>
      <c r="AP62" s="63">
        <v>2.0824020000000001</v>
      </c>
      <c r="AQ62" s="63">
        <v>2.11156612</v>
      </c>
      <c r="AR62" s="63">
        <v>2.1349125899999999</v>
      </c>
      <c r="AS62" s="63">
        <v>2.05040713</v>
      </c>
      <c r="AT62" s="63">
        <v>2.0470514400000002</v>
      </c>
      <c r="AU62" s="63">
        <v>2.0674741000000001</v>
      </c>
      <c r="AV62" s="63">
        <v>1.9066017200000001</v>
      </c>
      <c r="AW62" s="63">
        <v>1.89534735</v>
      </c>
      <c r="AX62" s="63">
        <v>1.7969333300000001</v>
      </c>
      <c r="AY62" s="63">
        <v>1.7772629499999999</v>
      </c>
      <c r="AZ62" s="63">
        <v>1.75279455</v>
      </c>
      <c r="BA62" s="63">
        <v>1.7328423500000001</v>
      </c>
      <c r="BB62" s="63">
        <v>1.87125633</v>
      </c>
      <c r="BC62" s="63">
        <v>1.8659644099999999</v>
      </c>
      <c r="BD62" s="63">
        <v>1.8704295200000001</v>
      </c>
      <c r="BE62" s="63">
        <v>1.8612899300000001</v>
      </c>
      <c r="BF62" s="63">
        <v>1.8712992900000001</v>
      </c>
      <c r="BG62" s="63">
        <v>1.8170313600000001</v>
      </c>
      <c r="BH62" s="63">
        <v>1.8492940499999999</v>
      </c>
      <c r="BI62" s="63">
        <v>1.8359916000000001</v>
      </c>
      <c r="BJ62" s="63">
        <v>1.7490713600000001</v>
      </c>
      <c r="BK62" s="63">
        <v>1.65106189</v>
      </c>
      <c r="BL62" s="63">
        <v>1.59957266</v>
      </c>
      <c r="BM62" s="63">
        <v>1.4838018399999999</v>
      </c>
      <c r="BN62" s="63">
        <v>1.43059826</v>
      </c>
      <c r="BO62" s="63">
        <v>1.33888813</v>
      </c>
      <c r="BP62" s="63">
        <v>1.31938387</v>
      </c>
      <c r="BQ62" s="63">
        <v>1.3189365900000001</v>
      </c>
      <c r="BR62" s="63"/>
    </row>
    <row r="63" spans="1:70" x14ac:dyDescent="0.2">
      <c r="A63" s="63" t="s">
        <v>272</v>
      </c>
      <c r="B63" s="63" t="s">
        <v>273</v>
      </c>
      <c r="C63" s="63" t="s">
        <v>772</v>
      </c>
      <c r="D63" s="63" t="s">
        <v>773</v>
      </c>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v>9.1292449999999992</v>
      </c>
      <c r="AJ63" s="63">
        <v>9.0587499999999999</v>
      </c>
      <c r="AK63" s="63">
        <v>9.0036170000000002</v>
      </c>
      <c r="AL63" s="63">
        <v>8.8459249999999994</v>
      </c>
      <c r="AM63" s="63">
        <v>8.7967779999999998</v>
      </c>
      <c r="AN63" s="63">
        <v>8.7263350000000006</v>
      </c>
      <c r="AO63" s="63">
        <v>8.7072939999999992</v>
      </c>
      <c r="AP63" s="63">
        <v>8.6990839999999992</v>
      </c>
      <c r="AQ63" s="63">
        <v>8.6611729999999998</v>
      </c>
      <c r="AR63" s="63">
        <v>8.7525779999999997</v>
      </c>
      <c r="AS63" s="63">
        <v>8.6683430000000001</v>
      </c>
      <c r="AT63" s="63">
        <v>8.6927590000000006</v>
      </c>
      <c r="AU63" s="63">
        <v>8.5616059999999994</v>
      </c>
      <c r="AV63" s="63">
        <v>8.6484799999999993</v>
      </c>
      <c r="AW63" s="63">
        <v>8.4607200000000002</v>
      </c>
      <c r="AX63" s="63">
        <v>8.5694379999999999</v>
      </c>
      <c r="AY63" s="63">
        <v>8.2889300000000006</v>
      </c>
      <c r="AZ63" s="63">
        <v>8.1608889999999992</v>
      </c>
      <c r="BA63" s="63">
        <v>7.9441280000000001</v>
      </c>
      <c r="BB63" s="63">
        <v>7.7273339999999999</v>
      </c>
      <c r="BC63" s="63">
        <v>7.5929960000000003</v>
      </c>
      <c r="BD63" s="63">
        <v>7.4664919999999997</v>
      </c>
      <c r="BE63" s="63">
        <v>7.5641360000000004</v>
      </c>
      <c r="BF63" s="63">
        <v>7.3548460000000002</v>
      </c>
      <c r="BG63" s="63">
        <v>7.3286740000000004</v>
      </c>
      <c r="BH63" s="63">
        <v>7.3053569999999999</v>
      </c>
      <c r="BI63" s="63">
        <v>7.0798560000000004</v>
      </c>
      <c r="BJ63" s="63">
        <v>6.8716790000000003</v>
      </c>
      <c r="BK63" s="63">
        <v>6.7659969999999996</v>
      </c>
      <c r="BL63" s="63">
        <v>6.5383909999999998</v>
      </c>
      <c r="BM63" s="63">
        <v>6.3650570000000002</v>
      </c>
      <c r="BN63" s="63">
        <v>6.2882680000000004</v>
      </c>
      <c r="BO63" s="63">
        <v>6.1057180000000004</v>
      </c>
      <c r="BP63" s="63">
        <v>6.0548590000000004</v>
      </c>
      <c r="BQ63" s="63">
        <v>6.050211</v>
      </c>
      <c r="BR63" s="63"/>
    </row>
    <row r="64" spans="1:70" x14ac:dyDescent="0.2">
      <c r="A64" s="63" t="s">
        <v>274</v>
      </c>
      <c r="B64" s="63" t="s">
        <v>275</v>
      </c>
      <c r="C64" s="63" t="s">
        <v>772</v>
      </c>
      <c r="D64" s="63" t="s">
        <v>773</v>
      </c>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v>2.9705648199999999</v>
      </c>
      <c r="AJ64" s="63">
        <v>4.5470957900000002</v>
      </c>
      <c r="AK64" s="63">
        <v>4.6926394699999996</v>
      </c>
      <c r="AL64" s="63">
        <v>4.8123412500000002</v>
      </c>
      <c r="AM64" s="63">
        <v>5.1896444400000004</v>
      </c>
      <c r="AN64" s="63">
        <v>5.5729380500000003</v>
      </c>
      <c r="AO64" s="63">
        <v>5.6744708599999996</v>
      </c>
      <c r="AP64" s="63">
        <v>6.1046970500000004</v>
      </c>
      <c r="AQ64" s="63">
        <v>6.4300496000000003</v>
      </c>
      <c r="AR64" s="63">
        <v>6.5824029099999999</v>
      </c>
      <c r="AS64" s="63">
        <v>6.9011980900000003</v>
      </c>
      <c r="AT64" s="63">
        <v>7.1562413400000002</v>
      </c>
      <c r="AU64" s="63">
        <v>7.5350367900000004</v>
      </c>
      <c r="AV64" s="63">
        <v>9.8620406799999998</v>
      </c>
      <c r="AW64" s="63">
        <v>13.9393651</v>
      </c>
      <c r="AX64" s="63">
        <v>14.296496100000001</v>
      </c>
      <c r="AY64" s="63">
        <v>14.7902927</v>
      </c>
      <c r="AZ64" s="63">
        <v>15.4994874</v>
      </c>
      <c r="BA64" s="63">
        <v>16.766325399999999</v>
      </c>
      <c r="BB64" s="63">
        <v>17.2345209</v>
      </c>
      <c r="BC64" s="63">
        <v>17.938445600000001</v>
      </c>
      <c r="BD64" s="63">
        <v>18.975978900000001</v>
      </c>
      <c r="BE64" s="63">
        <v>20.079202899999999</v>
      </c>
      <c r="BF64" s="63">
        <v>20.660364699999999</v>
      </c>
      <c r="BG64" s="63">
        <v>21.011712200000002</v>
      </c>
      <c r="BH64" s="63">
        <v>20.693752400000001</v>
      </c>
      <c r="BI64" s="63">
        <v>20.257826600000001</v>
      </c>
      <c r="BJ64" s="63">
        <v>20.916202500000001</v>
      </c>
      <c r="BK64" s="63">
        <v>21.688797000000001</v>
      </c>
      <c r="BL64" s="63">
        <v>21.234971999999999</v>
      </c>
      <c r="BM64" s="63">
        <v>21.229003899999999</v>
      </c>
      <c r="BN64" s="63">
        <v>22.1248188</v>
      </c>
      <c r="BO64" s="63">
        <v>22.6249693</v>
      </c>
      <c r="BP64" s="63">
        <v>23.102980599999999</v>
      </c>
      <c r="BQ64" s="63">
        <v>23.521101699999999</v>
      </c>
      <c r="BR64" s="63"/>
    </row>
    <row r="65" spans="1:70" x14ac:dyDescent="0.2">
      <c r="A65" s="63" t="s">
        <v>276</v>
      </c>
      <c r="B65" s="63" t="s">
        <v>277</v>
      </c>
      <c r="C65" s="63" t="s">
        <v>772</v>
      </c>
      <c r="D65" s="63" t="s">
        <v>773</v>
      </c>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v>3.1268166599999998</v>
      </c>
      <c r="AJ65" s="63">
        <v>4.6513865699999997</v>
      </c>
      <c r="AK65" s="63">
        <v>5.5448948400000004</v>
      </c>
      <c r="AL65" s="63">
        <v>6.1544738399999996</v>
      </c>
      <c r="AM65" s="63">
        <v>7.7779748399999997</v>
      </c>
      <c r="AN65" s="63">
        <v>9.79531244</v>
      </c>
      <c r="AO65" s="63">
        <v>11.9299242</v>
      </c>
      <c r="AP65" s="63">
        <v>12.5488546</v>
      </c>
      <c r="AQ65" s="63">
        <v>12.020840700000001</v>
      </c>
      <c r="AR65" s="63">
        <v>13.1399209</v>
      </c>
      <c r="AS65" s="63">
        <v>15.7627366</v>
      </c>
      <c r="AT65" s="63">
        <v>15.3426466</v>
      </c>
      <c r="AU65" s="63">
        <v>15.315280400000001</v>
      </c>
      <c r="AV65" s="63">
        <v>16.361809999999998</v>
      </c>
      <c r="AW65" s="63">
        <v>17.757159600000001</v>
      </c>
      <c r="AX65" s="63">
        <v>19.345653299999999</v>
      </c>
      <c r="AY65" s="63">
        <v>20.7902077</v>
      </c>
      <c r="AZ65" s="63">
        <v>21.6780653</v>
      </c>
      <c r="BA65" s="63">
        <v>24.483601700000001</v>
      </c>
      <c r="BB65" s="63">
        <v>22.539224999999998</v>
      </c>
      <c r="BC65" s="63">
        <v>25.732905200000001</v>
      </c>
      <c r="BD65" s="63">
        <v>29.4758873</v>
      </c>
      <c r="BE65" s="63">
        <v>32.394856900000001</v>
      </c>
      <c r="BF65" s="63">
        <v>33.024655000000003</v>
      </c>
      <c r="BG65" s="63">
        <v>33.421780200000001</v>
      </c>
      <c r="BH65" s="63">
        <v>34.166241399999997</v>
      </c>
      <c r="BI65" s="63">
        <v>36.038808699999997</v>
      </c>
      <c r="BJ65" s="63">
        <v>37.458252000000002</v>
      </c>
      <c r="BK65" s="63">
        <v>38.877349899999999</v>
      </c>
      <c r="BL65" s="63">
        <v>38.3893852</v>
      </c>
      <c r="BM65" s="63">
        <v>37.438865700000001</v>
      </c>
      <c r="BN65" s="63">
        <v>38.763099699999998</v>
      </c>
      <c r="BO65" s="63">
        <v>44.476758599999997</v>
      </c>
      <c r="BP65" s="63">
        <v>43.361877200000002</v>
      </c>
      <c r="BQ65" s="63">
        <v>43.767001800000003</v>
      </c>
      <c r="BR65" s="63"/>
    </row>
    <row r="66" spans="1:70" x14ac:dyDescent="0.2">
      <c r="A66" s="63" t="s">
        <v>278</v>
      </c>
      <c r="B66" s="63" t="s">
        <v>279</v>
      </c>
      <c r="C66" s="63" t="s">
        <v>772</v>
      </c>
      <c r="D66" s="63" t="s">
        <v>773</v>
      </c>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c r="BA66" s="63"/>
      <c r="BB66" s="63"/>
      <c r="BC66" s="63"/>
      <c r="BD66" s="63"/>
      <c r="BE66" s="63"/>
      <c r="BF66" s="63"/>
      <c r="BG66" s="63"/>
      <c r="BH66" s="63"/>
      <c r="BI66" s="63"/>
      <c r="BJ66" s="63"/>
      <c r="BK66" s="63"/>
      <c r="BL66" s="63"/>
      <c r="BM66" s="63"/>
      <c r="BN66" s="63"/>
      <c r="BO66" s="63"/>
      <c r="BP66" s="63"/>
      <c r="BQ66" s="63"/>
      <c r="BR66" s="63"/>
    </row>
    <row r="67" spans="1:70" x14ac:dyDescent="0.2">
      <c r="A67" s="63" t="s">
        <v>280</v>
      </c>
      <c r="B67" s="63" t="s">
        <v>281</v>
      </c>
      <c r="C67" s="63" t="s">
        <v>772</v>
      </c>
      <c r="D67" s="63" t="s">
        <v>773</v>
      </c>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c r="BL67" s="63"/>
      <c r="BM67" s="63"/>
      <c r="BN67" s="63"/>
      <c r="BO67" s="63"/>
      <c r="BP67" s="63"/>
      <c r="BQ67" s="63"/>
      <c r="BR67" s="63"/>
    </row>
    <row r="68" spans="1:70" x14ac:dyDescent="0.2">
      <c r="A68" s="63" t="s">
        <v>282</v>
      </c>
      <c r="B68" s="63" t="s">
        <v>283</v>
      </c>
      <c r="C68" s="63" t="s">
        <v>772</v>
      </c>
      <c r="D68" s="63" t="s">
        <v>773</v>
      </c>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c r="BL68" s="63"/>
      <c r="BM68" s="63"/>
      <c r="BN68" s="63"/>
      <c r="BO68" s="63"/>
      <c r="BP68" s="63"/>
      <c r="BQ68" s="63"/>
      <c r="BR68" s="63"/>
    </row>
    <row r="69" spans="1:70" x14ac:dyDescent="0.2">
      <c r="A69" s="63" t="s">
        <v>284</v>
      </c>
      <c r="B69" s="63" t="s">
        <v>285</v>
      </c>
      <c r="C69" s="63" t="s">
        <v>772</v>
      </c>
      <c r="D69" s="63" t="s">
        <v>773</v>
      </c>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c r="BA69" s="63"/>
      <c r="BB69" s="63"/>
      <c r="BC69" s="63"/>
      <c r="BD69" s="63"/>
      <c r="BE69" s="63"/>
      <c r="BF69" s="63"/>
      <c r="BG69" s="63"/>
      <c r="BH69" s="63"/>
      <c r="BI69" s="63"/>
      <c r="BJ69" s="63"/>
      <c r="BK69" s="63"/>
      <c r="BL69" s="63"/>
      <c r="BM69" s="63"/>
      <c r="BN69" s="63"/>
      <c r="BO69" s="63"/>
      <c r="BP69" s="63"/>
      <c r="BQ69" s="63"/>
      <c r="BR69" s="63"/>
    </row>
    <row r="70" spans="1:70" x14ac:dyDescent="0.2">
      <c r="A70" s="63" t="s">
        <v>286</v>
      </c>
      <c r="B70" s="63" t="s">
        <v>287</v>
      </c>
      <c r="C70" s="63" t="s">
        <v>772</v>
      </c>
      <c r="D70" s="63" t="s">
        <v>773</v>
      </c>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3"/>
      <c r="BG70" s="63"/>
      <c r="BH70" s="63"/>
      <c r="BI70" s="63"/>
      <c r="BJ70" s="63"/>
      <c r="BK70" s="63"/>
      <c r="BL70" s="63"/>
      <c r="BM70" s="63"/>
      <c r="BN70" s="63"/>
      <c r="BO70" s="63"/>
      <c r="BP70" s="63"/>
      <c r="BQ70" s="63"/>
      <c r="BR70" s="63"/>
    </row>
    <row r="71" spans="1:70" x14ac:dyDescent="0.2">
      <c r="A71" s="63" t="s">
        <v>288</v>
      </c>
      <c r="B71" s="63" t="s">
        <v>289</v>
      </c>
      <c r="C71" s="63" t="s">
        <v>772</v>
      </c>
      <c r="D71" s="63" t="s">
        <v>773</v>
      </c>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v>0.30049488000000002</v>
      </c>
      <c r="AJ71" s="63">
        <v>0.31068997999999998</v>
      </c>
      <c r="AK71" s="63">
        <v>0.31683938</v>
      </c>
      <c r="AL71" s="63">
        <v>0.31767951</v>
      </c>
      <c r="AM71" s="63">
        <v>0.35772108000000002</v>
      </c>
      <c r="AN71" s="63">
        <v>0.36867332000000003</v>
      </c>
      <c r="AO71" s="63">
        <v>0.36744016000000002</v>
      </c>
      <c r="AP71" s="63">
        <v>0.38651835000000001</v>
      </c>
      <c r="AQ71" s="63">
        <v>0.36776441999999998</v>
      </c>
      <c r="AR71" s="63">
        <v>0.26726041</v>
      </c>
      <c r="AS71" s="63">
        <v>0.24118054999999999</v>
      </c>
      <c r="AT71" s="63">
        <v>0.29860658000000001</v>
      </c>
      <c r="AU71" s="63">
        <v>0.32781202999999998</v>
      </c>
      <c r="AV71" s="63">
        <v>0.35762139999999998</v>
      </c>
      <c r="AW71" s="63">
        <v>0.37051223</v>
      </c>
      <c r="AX71" s="63">
        <v>0.3900824</v>
      </c>
      <c r="AY71" s="63">
        <v>0.41139744</v>
      </c>
      <c r="AZ71" s="63">
        <v>0.42883785000000002</v>
      </c>
      <c r="BA71" s="63">
        <v>0.48423728999999999</v>
      </c>
      <c r="BB71" s="63">
        <v>0.46794196999999998</v>
      </c>
      <c r="BC71" s="63">
        <v>0.50399594000000003</v>
      </c>
      <c r="BD71" s="63">
        <v>0.52757233000000003</v>
      </c>
      <c r="BE71" s="63">
        <v>0.54996087000000005</v>
      </c>
      <c r="BF71" s="63">
        <v>0.54085514999999995</v>
      </c>
      <c r="BG71" s="63">
        <v>0.54123109999999997</v>
      </c>
      <c r="BH71" s="63">
        <v>0.54939296000000004</v>
      </c>
      <c r="BI71" s="63">
        <v>0.54382609999999998</v>
      </c>
      <c r="BJ71" s="63">
        <v>0.52853972000000005</v>
      </c>
      <c r="BK71" s="63">
        <v>0.51727073999999995</v>
      </c>
      <c r="BL71" s="63">
        <v>0.49470225000000001</v>
      </c>
      <c r="BM71" s="63">
        <v>0.47399490999999999</v>
      </c>
      <c r="BN71" s="63">
        <v>0.44873946999999997</v>
      </c>
      <c r="BO71" s="63">
        <v>0.42871129000000002</v>
      </c>
      <c r="BP71" s="63">
        <v>0.42327107000000003</v>
      </c>
      <c r="BQ71" s="63">
        <v>0.43400189</v>
      </c>
      <c r="BR71" s="63"/>
    </row>
    <row r="72" spans="1:70" x14ac:dyDescent="0.2">
      <c r="A72" s="63" t="s">
        <v>290</v>
      </c>
      <c r="B72" s="63" t="s">
        <v>291</v>
      </c>
      <c r="C72" s="63" t="s">
        <v>772</v>
      </c>
      <c r="D72" s="63" t="s">
        <v>773</v>
      </c>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v>0.46003646999999998</v>
      </c>
      <c r="AJ72" s="63">
        <v>0.51674332000000001</v>
      </c>
      <c r="AK72" s="63">
        <v>0.59794349000000002</v>
      </c>
      <c r="AL72" s="63">
        <v>0.63333273000000001</v>
      </c>
      <c r="AM72" s="63">
        <v>0.67248335000000004</v>
      </c>
      <c r="AN72" s="63">
        <v>0.73376005</v>
      </c>
      <c r="AO72" s="63">
        <v>0.77178373</v>
      </c>
      <c r="AP72" s="63">
        <v>0.83363169000000004</v>
      </c>
      <c r="AQ72" s="63">
        <v>0.84396773000000003</v>
      </c>
      <c r="AR72" s="63">
        <v>0.83984287000000002</v>
      </c>
      <c r="AS72" s="63">
        <v>0.85363323000000002</v>
      </c>
      <c r="AT72" s="63">
        <v>0.85042755000000003</v>
      </c>
      <c r="AU72" s="63">
        <v>0.86392318000000001</v>
      </c>
      <c r="AV72" s="63">
        <v>0.90461555999999999</v>
      </c>
      <c r="AW72" s="63">
        <v>0.98373001000000004</v>
      </c>
      <c r="AX72" s="63">
        <v>1.0130817700000001</v>
      </c>
      <c r="AY72" s="63">
        <v>1.0551066</v>
      </c>
      <c r="AZ72" s="63">
        <v>1.1566679600000001</v>
      </c>
      <c r="BA72" s="63">
        <v>1.2732948399999999</v>
      </c>
      <c r="BB72" s="63">
        <v>1.4070414099999999</v>
      </c>
      <c r="BC72" s="63">
        <v>1.5306474299999999</v>
      </c>
      <c r="BD72" s="63">
        <v>1.67461729</v>
      </c>
      <c r="BE72" s="63">
        <v>1.7381218199999999</v>
      </c>
      <c r="BF72" s="63">
        <v>1.85652273</v>
      </c>
      <c r="BG72" s="63">
        <v>2.1293687000000001</v>
      </c>
      <c r="BH72" s="63">
        <v>2.2504856800000002</v>
      </c>
      <c r="BI72" s="63">
        <v>2.4991988699999999</v>
      </c>
      <c r="BJ72" s="63">
        <v>3.1691470100000001</v>
      </c>
      <c r="BK72" s="63">
        <v>3.5811743699999998</v>
      </c>
      <c r="BL72" s="63">
        <v>3.8933796900000002</v>
      </c>
      <c r="BM72" s="63">
        <v>3.6950926800000001</v>
      </c>
      <c r="BN72" s="63">
        <v>3.8546199799999998</v>
      </c>
      <c r="BO72" s="63">
        <v>3.9732242699999998</v>
      </c>
      <c r="BP72" s="63">
        <v>4.7863167600000001</v>
      </c>
      <c r="BQ72" s="63">
        <v>6.2478204499999999</v>
      </c>
      <c r="BR72" s="63"/>
    </row>
    <row r="73" spans="1:70" x14ac:dyDescent="0.2">
      <c r="A73" s="63" t="s">
        <v>292</v>
      </c>
      <c r="B73" s="63" t="s">
        <v>293</v>
      </c>
      <c r="C73" s="63" t="s">
        <v>772</v>
      </c>
      <c r="D73" s="63" t="s">
        <v>773</v>
      </c>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3"/>
      <c r="BG73" s="63"/>
      <c r="BH73" s="63"/>
      <c r="BI73" s="63"/>
      <c r="BJ73" s="63"/>
      <c r="BK73" s="63"/>
      <c r="BL73" s="63"/>
      <c r="BM73" s="63"/>
      <c r="BN73" s="63"/>
      <c r="BO73" s="63"/>
      <c r="BP73" s="63"/>
      <c r="BQ73" s="63"/>
      <c r="BR73" s="63"/>
    </row>
    <row r="74" spans="1:70" x14ac:dyDescent="0.2">
      <c r="A74" s="63" t="s">
        <v>294</v>
      </c>
      <c r="B74" s="63" t="s">
        <v>295</v>
      </c>
      <c r="C74" s="63" t="s">
        <v>772</v>
      </c>
      <c r="D74" s="63" t="s">
        <v>773</v>
      </c>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v>1.0624916099999999</v>
      </c>
      <c r="AL74" s="63">
        <v>1.0235344500000001</v>
      </c>
      <c r="AM74" s="63">
        <v>1.22411015</v>
      </c>
      <c r="AN74" s="63">
        <v>1.3344552300000001</v>
      </c>
      <c r="AO74" s="63">
        <v>1.4293861400000001</v>
      </c>
      <c r="AP74" s="63">
        <v>1.459916</v>
      </c>
      <c r="AQ74" s="63">
        <v>1.57519915</v>
      </c>
      <c r="AR74" s="63">
        <v>1.58923192</v>
      </c>
      <c r="AS74" s="63">
        <v>1.9421894500000001</v>
      </c>
      <c r="AT74" s="63">
        <v>2.1858011199999998</v>
      </c>
      <c r="AU74" s="63">
        <v>2.4999300999999998</v>
      </c>
      <c r="AV74" s="63">
        <v>2.9877482899999999</v>
      </c>
      <c r="AW74" s="63">
        <v>3.63104651</v>
      </c>
      <c r="AX74" s="63">
        <v>3.7890619000000001</v>
      </c>
      <c r="AY74" s="63">
        <v>4.0945194699999998</v>
      </c>
      <c r="AZ74" s="63">
        <v>4.2770599599999999</v>
      </c>
      <c r="BA74" s="63">
        <v>4.8708033000000004</v>
      </c>
      <c r="BB74" s="63">
        <v>6.26924233</v>
      </c>
      <c r="BC74" s="63">
        <v>5.1887983899999996</v>
      </c>
      <c r="BD74" s="63">
        <v>6.0772179900000003</v>
      </c>
      <c r="BE74" s="63">
        <v>6.3754505000000004</v>
      </c>
      <c r="BF74" s="63">
        <v>6.0614089399999997</v>
      </c>
      <c r="BG74" s="63">
        <v>6.0287780099999999</v>
      </c>
      <c r="BH74" s="63">
        <v>5.7716841199999998</v>
      </c>
      <c r="BI74" s="63">
        <v>5.7409630099999998</v>
      </c>
      <c r="BJ74" s="63">
        <v>5.3926878</v>
      </c>
      <c r="BK74" s="63">
        <v>4.9608413999999996</v>
      </c>
      <c r="BL74" s="63">
        <v>4.6909146599999998</v>
      </c>
      <c r="BM74" s="63">
        <v>5.0142880999999999</v>
      </c>
      <c r="BN74" s="63">
        <v>4.9384789500000004</v>
      </c>
      <c r="BO74" s="63"/>
      <c r="BP74" s="63"/>
      <c r="BQ74" s="63"/>
      <c r="BR74" s="63"/>
    </row>
    <row r="75" spans="1:70" x14ac:dyDescent="0.2">
      <c r="A75" s="63" t="s">
        <v>296</v>
      </c>
      <c r="B75" s="63" t="s">
        <v>297</v>
      </c>
      <c r="C75" s="63" t="s">
        <v>772</v>
      </c>
      <c r="D75" s="63" t="s">
        <v>773</v>
      </c>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v>0.61794899999999997</v>
      </c>
      <c r="AJ75" s="63">
        <v>0.63918799999999998</v>
      </c>
      <c r="AK75" s="63">
        <v>0.66688499999999995</v>
      </c>
      <c r="AL75" s="63">
        <v>0.68100099999999997</v>
      </c>
      <c r="AM75" s="63">
        <v>0.69263399999999997</v>
      </c>
      <c r="AN75" s="63">
        <v>0.71187699999999998</v>
      </c>
      <c r="AO75" s="63">
        <v>0.72224500000000003</v>
      </c>
      <c r="AP75" s="63">
        <v>0.72364399999999995</v>
      </c>
      <c r="AQ75" s="63">
        <v>0.72378100000000001</v>
      </c>
      <c r="AR75" s="63">
        <v>0.73921000000000003</v>
      </c>
      <c r="AS75" s="63">
        <v>0.73961900000000003</v>
      </c>
      <c r="AT75" s="63">
        <v>0.74759799999999998</v>
      </c>
      <c r="AU75" s="63">
        <v>0.74231199999999997</v>
      </c>
      <c r="AV75" s="63">
        <v>0.75931800000000005</v>
      </c>
      <c r="AW75" s="63">
        <v>0.76597599999999999</v>
      </c>
      <c r="AX75" s="63">
        <v>0.76950799999999997</v>
      </c>
      <c r="AY75" s="63">
        <v>0.73615900000000001</v>
      </c>
      <c r="AZ75" s="63">
        <v>0.73226999999999998</v>
      </c>
      <c r="BA75" s="63">
        <v>0.72586200000000001</v>
      </c>
      <c r="BB75" s="63">
        <v>0.71832700000000005</v>
      </c>
      <c r="BC75" s="63">
        <v>0.72713099999999997</v>
      </c>
      <c r="BD75" s="63">
        <v>0.71412900000000001</v>
      </c>
      <c r="BE75" s="63">
        <v>0.69497600000000004</v>
      </c>
      <c r="BF75" s="63">
        <v>0.67479999999999996</v>
      </c>
      <c r="BG75" s="63">
        <v>0.66235900000000003</v>
      </c>
      <c r="BH75" s="63">
        <v>0.66474</v>
      </c>
      <c r="BI75" s="63">
        <v>0.64264399999999999</v>
      </c>
      <c r="BJ75" s="63">
        <v>0.63083900000000004</v>
      </c>
      <c r="BK75" s="63">
        <v>0.63179799999999997</v>
      </c>
      <c r="BL75" s="63">
        <v>0.60413099999999997</v>
      </c>
      <c r="BM75" s="63">
        <v>0.60627500000000001</v>
      </c>
      <c r="BN75" s="63">
        <v>0.58847000000000005</v>
      </c>
      <c r="BO75" s="63">
        <v>0.55925999999999998</v>
      </c>
      <c r="BP75" s="63">
        <v>0.55650599999999995</v>
      </c>
      <c r="BQ75" s="63">
        <v>0.56210700000000002</v>
      </c>
      <c r="BR75" s="63"/>
    </row>
    <row r="76" spans="1:70" x14ac:dyDescent="0.2">
      <c r="A76" s="63" t="s">
        <v>298</v>
      </c>
      <c r="B76" s="63" t="s">
        <v>299</v>
      </c>
      <c r="C76" s="63" t="s">
        <v>772</v>
      </c>
      <c r="D76" s="63" t="s">
        <v>773</v>
      </c>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v>4.5159500000000003E-3</v>
      </c>
      <c r="AJ76" s="63">
        <v>1.01592E-2</v>
      </c>
      <c r="AK76" s="63">
        <v>9.6710470000000007E-2</v>
      </c>
      <c r="AL76" s="63">
        <v>0.17458799999999999</v>
      </c>
      <c r="AM76" s="63">
        <v>0.23874699999999999</v>
      </c>
      <c r="AN76" s="63">
        <v>0.30740800000000001</v>
      </c>
      <c r="AO76" s="63">
        <v>0.37719799999999998</v>
      </c>
      <c r="AP76" s="63">
        <v>0.409474</v>
      </c>
      <c r="AQ76" s="63">
        <v>0.435394</v>
      </c>
      <c r="AR76" s="63">
        <v>0.46233200000000002</v>
      </c>
      <c r="AS76" s="63">
        <v>0.46876000000000001</v>
      </c>
      <c r="AT76" s="63">
        <v>0.48792099999999999</v>
      </c>
      <c r="AU76" s="63">
        <v>0.48624499999999998</v>
      </c>
      <c r="AV76" s="63">
        <v>0.48580800000000002</v>
      </c>
      <c r="AW76" s="63">
        <v>0.493701</v>
      </c>
      <c r="AX76" s="63">
        <v>0.503328</v>
      </c>
      <c r="AY76" s="63">
        <v>0.52090499999999995</v>
      </c>
      <c r="AZ76" s="63">
        <v>0.55107700000000004</v>
      </c>
      <c r="BA76" s="63">
        <v>0.54505499999999996</v>
      </c>
      <c r="BB76" s="63">
        <v>0.51686500000000002</v>
      </c>
      <c r="BC76" s="63">
        <v>0.51224199999999998</v>
      </c>
      <c r="BD76" s="63">
        <v>0.51160000000000005</v>
      </c>
      <c r="BE76" s="63">
        <v>0.52106300000000005</v>
      </c>
      <c r="BF76" s="63">
        <v>0.522424</v>
      </c>
      <c r="BG76" s="63">
        <v>0.52688999999999997</v>
      </c>
      <c r="BH76" s="63">
        <v>0.53757999999999995</v>
      </c>
      <c r="BI76" s="63">
        <v>0.52784900000000001</v>
      </c>
      <c r="BJ76" s="63">
        <v>0.53490800000000005</v>
      </c>
      <c r="BK76" s="63">
        <v>0.53875700000000004</v>
      </c>
      <c r="BL76" s="63">
        <v>0.52868999999999999</v>
      </c>
      <c r="BM76" s="63">
        <v>0.51520200000000005</v>
      </c>
      <c r="BN76" s="63">
        <v>0.53410000000000002</v>
      </c>
      <c r="BO76" s="63">
        <v>0.56033299999999997</v>
      </c>
      <c r="BP76" s="63">
        <v>0.57298700000000002</v>
      </c>
      <c r="BQ76" s="63">
        <v>0.57616599999999996</v>
      </c>
      <c r="BR76" s="63"/>
    </row>
    <row r="77" spans="1:70" x14ac:dyDescent="0.2">
      <c r="A77" s="63" t="s">
        <v>300</v>
      </c>
      <c r="B77" s="63" t="s">
        <v>301</v>
      </c>
      <c r="C77" s="63" t="s">
        <v>772</v>
      </c>
      <c r="D77" s="63" t="s">
        <v>773</v>
      </c>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v>1.3010335500000001</v>
      </c>
      <c r="AJ77" s="63">
        <v>1.49864522</v>
      </c>
      <c r="AK77" s="63">
        <v>1.6928407999999999</v>
      </c>
      <c r="AL77" s="63">
        <v>1.8748497799999999</v>
      </c>
      <c r="AM77" s="63">
        <v>1.8894594499999999</v>
      </c>
      <c r="AN77" s="63">
        <v>2.08580824</v>
      </c>
      <c r="AO77" s="63">
        <v>2.0532068200000002</v>
      </c>
      <c r="AP77" s="63">
        <v>2.0225716899999999</v>
      </c>
      <c r="AQ77" s="63">
        <v>1.9970902500000001</v>
      </c>
      <c r="AR77" s="63">
        <v>2.0129941900000001</v>
      </c>
      <c r="AS77" s="63">
        <v>2.10225756</v>
      </c>
      <c r="AT77" s="63">
        <v>1.9376360399999999</v>
      </c>
      <c r="AU77" s="63">
        <v>1.83888958</v>
      </c>
      <c r="AV77" s="63">
        <v>2.0335303100000002</v>
      </c>
      <c r="AW77" s="63">
        <v>2.0577347600000002</v>
      </c>
      <c r="AX77" s="63">
        <v>2.1922108300000001</v>
      </c>
      <c r="AY77" s="63">
        <v>2.37230469</v>
      </c>
      <c r="AZ77" s="63">
        <v>2.70747676</v>
      </c>
      <c r="BA77" s="63">
        <v>3.4614658600000001</v>
      </c>
      <c r="BB77" s="63">
        <v>4.27094343</v>
      </c>
      <c r="BC77" s="63">
        <v>4.28061851</v>
      </c>
      <c r="BD77" s="63">
        <v>5.0355029099999999</v>
      </c>
      <c r="BE77" s="63">
        <v>6.6167687900000001</v>
      </c>
      <c r="BF77" s="63">
        <v>7.0292310599999999</v>
      </c>
      <c r="BG77" s="63">
        <v>7.0664702100000003</v>
      </c>
      <c r="BH77" s="63">
        <v>7.6541859700000003</v>
      </c>
      <c r="BI77" s="63">
        <v>7.9103249499999997</v>
      </c>
      <c r="BJ77" s="63">
        <v>8.3363923999999994</v>
      </c>
      <c r="BK77" s="63">
        <v>9.3198919300000007</v>
      </c>
      <c r="BL77" s="63">
        <v>10.3675976</v>
      </c>
      <c r="BM77" s="63">
        <v>11.791165400000001</v>
      </c>
      <c r="BN77" s="63">
        <v>13.7311125</v>
      </c>
      <c r="BO77" s="63">
        <v>17.260629699999999</v>
      </c>
      <c r="BP77" s="63">
        <v>22.1447775</v>
      </c>
      <c r="BQ77" s="63">
        <v>27.143917299999998</v>
      </c>
      <c r="BR77" s="63"/>
    </row>
    <row r="78" spans="1:70" x14ac:dyDescent="0.2">
      <c r="A78" s="63" t="s">
        <v>302</v>
      </c>
      <c r="B78" s="63" t="s">
        <v>303</v>
      </c>
      <c r="C78" s="63" t="s">
        <v>772</v>
      </c>
      <c r="D78" s="63" t="s">
        <v>773</v>
      </c>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c r="BA78" s="63"/>
      <c r="BB78" s="63"/>
      <c r="BC78" s="63"/>
      <c r="BD78" s="63"/>
      <c r="BE78" s="63"/>
      <c r="BF78" s="63"/>
      <c r="BG78" s="63"/>
      <c r="BH78" s="63"/>
      <c r="BI78" s="63"/>
      <c r="BJ78" s="63"/>
      <c r="BK78" s="63"/>
      <c r="BL78" s="63"/>
      <c r="BM78" s="63"/>
      <c r="BN78" s="63"/>
      <c r="BO78" s="63"/>
      <c r="BP78" s="63"/>
      <c r="BQ78" s="63"/>
      <c r="BR78" s="63"/>
    </row>
    <row r="79" spans="1:70" x14ac:dyDescent="0.2">
      <c r="A79" s="63" t="s">
        <v>304</v>
      </c>
      <c r="B79" s="63" t="s">
        <v>305</v>
      </c>
      <c r="C79" s="63" t="s">
        <v>772</v>
      </c>
      <c r="D79" s="63" t="s">
        <v>773</v>
      </c>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c r="BA79" s="63"/>
      <c r="BB79" s="63"/>
      <c r="BC79" s="63"/>
      <c r="BD79" s="63"/>
      <c r="BE79" s="63"/>
      <c r="BF79" s="63"/>
      <c r="BG79" s="63"/>
      <c r="BH79" s="63"/>
      <c r="BI79" s="63"/>
      <c r="BJ79" s="63"/>
      <c r="BK79" s="63"/>
      <c r="BL79" s="63"/>
      <c r="BM79" s="63"/>
      <c r="BN79" s="63"/>
      <c r="BO79" s="63"/>
      <c r="BP79" s="63"/>
      <c r="BQ79" s="63"/>
      <c r="BR79" s="63"/>
    </row>
    <row r="80" spans="1:70" x14ac:dyDescent="0.2">
      <c r="A80" s="63" t="s">
        <v>306</v>
      </c>
      <c r="B80" s="63" t="s">
        <v>307</v>
      </c>
      <c r="C80" s="63" t="s">
        <v>772</v>
      </c>
      <c r="D80" s="63" t="s">
        <v>773</v>
      </c>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v>1.0051620000000001</v>
      </c>
      <c r="AJ80" s="63">
        <v>0.98702500000000004</v>
      </c>
      <c r="AK80" s="63">
        <v>0.97365699999999999</v>
      </c>
      <c r="AL80" s="63">
        <v>0.96790399999999999</v>
      </c>
      <c r="AM80" s="63">
        <v>0.96515399999999996</v>
      </c>
      <c r="AN80" s="63">
        <v>0.98505100000000001</v>
      </c>
      <c r="AO80" s="63">
        <v>0.99163599999999996</v>
      </c>
      <c r="AP80" s="63">
        <v>0.98912199999999995</v>
      </c>
      <c r="AQ80" s="63">
        <v>0.99146599999999996</v>
      </c>
      <c r="AR80" s="63">
        <v>0.99203699999999995</v>
      </c>
      <c r="AS80" s="63">
        <v>0.98378699999999997</v>
      </c>
      <c r="AT80" s="63">
        <v>1.0027489999999999</v>
      </c>
      <c r="AU80" s="63">
        <v>0.99813300000000005</v>
      </c>
      <c r="AV80" s="63">
        <v>1.0020739999999999</v>
      </c>
      <c r="AW80" s="63">
        <v>0.97331299999999998</v>
      </c>
      <c r="AX80" s="63">
        <v>0.97942399999999996</v>
      </c>
      <c r="AY80" s="63">
        <v>0.95307299999999995</v>
      </c>
      <c r="AZ80" s="63">
        <v>0.93463799999999997</v>
      </c>
      <c r="BA80" s="63">
        <v>0.91212499999999996</v>
      </c>
      <c r="BB80" s="63">
        <v>0.896061</v>
      </c>
      <c r="BC80" s="63">
        <v>0.90073199999999998</v>
      </c>
      <c r="BD80" s="63">
        <v>0.89806799999999998</v>
      </c>
      <c r="BE80" s="63">
        <v>0.90849500000000005</v>
      </c>
      <c r="BF80" s="63">
        <v>0.90535699999999997</v>
      </c>
      <c r="BG80" s="63">
        <v>0.90720999999999996</v>
      </c>
      <c r="BH80" s="63">
        <v>0.907748</v>
      </c>
      <c r="BI80" s="63">
        <v>0.88089499999999998</v>
      </c>
      <c r="BJ80" s="63">
        <v>0.86365700000000001</v>
      </c>
      <c r="BK80" s="63">
        <v>0.853746</v>
      </c>
      <c r="BL80" s="63">
        <v>0.82632799999999995</v>
      </c>
      <c r="BM80" s="63">
        <v>0.80211200000000005</v>
      </c>
      <c r="BN80" s="63">
        <v>0.79053899999999999</v>
      </c>
      <c r="BO80" s="63">
        <v>0.77091799999999999</v>
      </c>
      <c r="BP80" s="63">
        <v>0.77034499999999995</v>
      </c>
      <c r="BQ80" s="63">
        <v>0.75394499999999998</v>
      </c>
      <c r="BR80" s="63"/>
    </row>
    <row r="81" spans="1:70" x14ac:dyDescent="0.2">
      <c r="A81" s="63" t="s">
        <v>308</v>
      </c>
      <c r="B81" s="63" t="s">
        <v>309</v>
      </c>
      <c r="C81" s="63" t="s">
        <v>772</v>
      </c>
      <c r="D81" s="63" t="s">
        <v>773</v>
      </c>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v>0.64757626000000001</v>
      </c>
      <c r="AJ81" s="63">
        <v>0.66393338000000002</v>
      </c>
      <c r="AK81" s="63">
        <v>0.69007956999999998</v>
      </c>
      <c r="AL81" s="63">
        <v>0.72288821000000003</v>
      </c>
      <c r="AM81" s="63">
        <v>0.71363644999999998</v>
      </c>
      <c r="AN81" s="63">
        <v>0.70688238000000003</v>
      </c>
      <c r="AO81" s="63">
        <v>0.71408565999999996</v>
      </c>
      <c r="AP81" s="63">
        <v>0.72507593000000004</v>
      </c>
      <c r="AQ81" s="63">
        <v>0.77042074999999999</v>
      </c>
      <c r="AR81" s="63">
        <v>0.81081033000000002</v>
      </c>
      <c r="AS81" s="63">
        <v>0.75542916000000004</v>
      </c>
      <c r="AT81" s="63">
        <v>0.76277059999999997</v>
      </c>
      <c r="AU81" s="63">
        <v>0.77563280999999995</v>
      </c>
      <c r="AV81" s="63">
        <v>0.81920442000000004</v>
      </c>
      <c r="AW81" s="63">
        <v>0.81525491999999999</v>
      </c>
      <c r="AX81" s="63">
        <v>0.84299829999999998</v>
      </c>
      <c r="AY81" s="63">
        <v>0.84841953999999997</v>
      </c>
      <c r="AZ81" s="63">
        <v>0.85102319999999998</v>
      </c>
      <c r="BA81" s="63">
        <v>0.85295531999999996</v>
      </c>
      <c r="BB81" s="63">
        <v>0.85951599000000001</v>
      </c>
      <c r="BC81" s="63">
        <v>0.88511499000000005</v>
      </c>
      <c r="BD81" s="63">
        <v>0.94866711000000004</v>
      </c>
      <c r="BE81" s="63">
        <v>0.92981484000000003</v>
      </c>
      <c r="BF81" s="63">
        <v>0.93485934999999998</v>
      </c>
      <c r="BG81" s="63">
        <v>0.93263288</v>
      </c>
      <c r="BH81" s="63">
        <v>0.91128074999999997</v>
      </c>
      <c r="BI81" s="63">
        <v>0.93749846999999997</v>
      </c>
      <c r="BJ81" s="63">
        <v>0.93945217000000003</v>
      </c>
      <c r="BK81" s="63">
        <v>0.96043104000000001</v>
      </c>
      <c r="BL81" s="63">
        <v>0.97249794000000001</v>
      </c>
      <c r="BM81" s="63">
        <v>0.93514436000000001</v>
      </c>
      <c r="BN81" s="63">
        <v>0.91004843000000002</v>
      </c>
      <c r="BO81" s="63">
        <v>0.91807242</v>
      </c>
      <c r="BP81" s="63">
        <v>0.91058061000000001</v>
      </c>
      <c r="BQ81" s="63">
        <v>0.94338040000000001</v>
      </c>
      <c r="BR81" s="63"/>
    </row>
    <row r="82" spans="1:70" x14ac:dyDescent="0.2">
      <c r="A82" s="63" t="s">
        <v>310</v>
      </c>
      <c r="B82" s="63" t="s">
        <v>311</v>
      </c>
      <c r="C82" s="63" t="s">
        <v>772</v>
      </c>
      <c r="D82" s="63" t="s">
        <v>773</v>
      </c>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v>1.0254179999999999</v>
      </c>
      <c r="AJ82" s="63">
        <v>1.016227</v>
      </c>
      <c r="AK82" s="63">
        <v>1.0136579999999999</v>
      </c>
      <c r="AL82" s="63">
        <v>1.005612</v>
      </c>
      <c r="AM82" s="63">
        <v>0.99397100000000005</v>
      </c>
      <c r="AN82" s="63">
        <v>0.98475999999999997</v>
      </c>
      <c r="AO82" s="63">
        <v>0.98118300000000003</v>
      </c>
      <c r="AP82" s="63">
        <v>0.96916500000000005</v>
      </c>
      <c r="AQ82" s="63">
        <v>0.96151799999999998</v>
      </c>
      <c r="AR82" s="63">
        <v>0.95272100000000004</v>
      </c>
      <c r="AS82" s="63">
        <v>0.93005199999999999</v>
      </c>
      <c r="AT82" s="63">
        <v>0.91177600000000003</v>
      </c>
      <c r="AU82" s="63">
        <v>0.90067799999999998</v>
      </c>
      <c r="AV82" s="63">
        <v>0.92996100000000004</v>
      </c>
      <c r="AW82" s="63">
        <v>0.93522499999999997</v>
      </c>
      <c r="AX82" s="63">
        <v>0.91645799999999999</v>
      </c>
      <c r="AY82" s="63">
        <v>0.89488400000000001</v>
      </c>
      <c r="AZ82" s="63">
        <v>0.888602</v>
      </c>
      <c r="BA82" s="63">
        <v>0.88187400000000005</v>
      </c>
      <c r="BB82" s="63">
        <v>0.86254200000000003</v>
      </c>
      <c r="BC82" s="63">
        <v>0.85487500000000005</v>
      </c>
      <c r="BD82" s="63">
        <v>0.84136100000000003</v>
      </c>
      <c r="BE82" s="63">
        <v>0.84430099999999997</v>
      </c>
      <c r="BF82" s="63">
        <v>0.811643</v>
      </c>
      <c r="BG82" s="63">
        <v>0.80756499999999998</v>
      </c>
      <c r="BH82" s="63">
        <v>0.80869400000000002</v>
      </c>
      <c r="BI82" s="63">
        <v>0.78004399999999996</v>
      </c>
      <c r="BJ82" s="63">
        <v>0.77010900000000004</v>
      </c>
      <c r="BK82" s="63">
        <v>0.756166</v>
      </c>
      <c r="BL82" s="63">
        <v>0.70595399999999997</v>
      </c>
      <c r="BM82" s="63">
        <v>0.693052</v>
      </c>
      <c r="BN82" s="63">
        <v>0.70394500000000004</v>
      </c>
      <c r="BO82" s="63">
        <v>0.68272900000000003</v>
      </c>
      <c r="BP82" s="63">
        <v>0.67852400000000002</v>
      </c>
      <c r="BQ82" s="63">
        <v>0.68123900000000004</v>
      </c>
      <c r="BR82" s="63"/>
    </row>
    <row r="83" spans="1:70" x14ac:dyDescent="0.2">
      <c r="A83" s="63" t="s">
        <v>312</v>
      </c>
      <c r="B83" s="63" t="s">
        <v>313</v>
      </c>
      <c r="C83" s="63" t="s">
        <v>772</v>
      </c>
      <c r="D83" s="63" t="s">
        <v>773</v>
      </c>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c r="BA83" s="63">
        <v>6.3525679899999998</v>
      </c>
      <c r="BB83" s="63">
        <v>6.4142959099999999</v>
      </c>
      <c r="BC83" s="63">
        <v>6.7776339600000002</v>
      </c>
      <c r="BD83" s="63">
        <v>6.57741153</v>
      </c>
      <c r="BE83" s="63">
        <v>6.3021883900000004</v>
      </c>
      <c r="BF83" s="63">
        <v>6.2906830200000003</v>
      </c>
      <c r="BG83" s="63">
        <v>6.3481915100000004</v>
      </c>
      <c r="BH83" s="63">
        <v>6.59667125</v>
      </c>
      <c r="BI83" s="63">
        <v>7.0486064700000002</v>
      </c>
      <c r="BJ83" s="63">
        <v>6.9506297100000003</v>
      </c>
      <c r="BK83" s="63">
        <v>6.6996434300000001</v>
      </c>
      <c r="BL83" s="63">
        <v>6.7600020000000001</v>
      </c>
      <c r="BM83" s="63">
        <v>6.6050087800000004</v>
      </c>
      <c r="BN83" s="63">
        <v>6.3779272999999996</v>
      </c>
      <c r="BO83" s="63">
        <v>6.3045223000000004</v>
      </c>
      <c r="BP83" s="63">
        <v>6.2647008599999996</v>
      </c>
      <c r="BQ83" s="63">
        <v>6.2388505199999997</v>
      </c>
      <c r="BR83" s="63"/>
    </row>
    <row r="84" spans="1:70" x14ac:dyDescent="0.2">
      <c r="A84" s="63" t="s">
        <v>314</v>
      </c>
      <c r="B84" s="63" t="s">
        <v>315</v>
      </c>
      <c r="C84" s="63" t="s">
        <v>772</v>
      </c>
      <c r="D84" s="63" t="s">
        <v>773</v>
      </c>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v>0.87085528000000001</v>
      </c>
      <c r="AJ84" s="63">
        <v>0.88534029999999997</v>
      </c>
      <c r="AK84" s="63">
        <v>0.89184722999999999</v>
      </c>
      <c r="AL84" s="63">
        <v>0.89743941000000005</v>
      </c>
      <c r="AM84" s="63">
        <v>0.90165558999999995</v>
      </c>
      <c r="AN84" s="63">
        <v>0.89628472999999997</v>
      </c>
      <c r="AO84" s="63">
        <v>0.89656460999999998</v>
      </c>
      <c r="AP84" s="63">
        <v>0.88701180999999996</v>
      </c>
      <c r="AQ84" s="63">
        <v>0.90354855000000001</v>
      </c>
      <c r="AR84" s="63">
        <v>0.88375603999999996</v>
      </c>
      <c r="AS84" s="63">
        <v>0.87320664999999997</v>
      </c>
      <c r="AT84" s="63">
        <v>0.86344363000000002</v>
      </c>
      <c r="AU84" s="63">
        <v>0.85101486000000004</v>
      </c>
      <c r="AV84" s="63">
        <v>0.83145429999999998</v>
      </c>
      <c r="AW84" s="63">
        <v>0.81757968999999997</v>
      </c>
      <c r="AX84" s="63">
        <v>0.80889608999999996</v>
      </c>
      <c r="AY84" s="63">
        <v>0.79482604000000001</v>
      </c>
      <c r="AZ84" s="63">
        <v>0.79829086000000005</v>
      </c>
      <c r="BA84" s="63">
        <v>0.82347471000000005</v>
      </c>
      <c r="BB84" s="63">
        <v>0.86137556000000004</v>
      </c>
      <c r="BC84" s="63">
        <v>0.88233057000000004</v>
      </c>
      <c r="BD84" s="63">
        <v>0.87929396000000004</v>
      </c>
      <c r="BE84" s="63">
        <v>0.92400095000000004</v>
      </c>
      <c r="BF84" s="63">
        <v>0.91391281999999996</v>
      </c>
      <c r="BG84" s="63">
        <v>0.92560708000000003</v>
      </c>
      <c r="BH84" s="63">
        <v>0.86748082999999998</v>
      </c>
      <c r="BI84" s="63">
        <v>0.89197694999999999</v>
      </c>
      <c r="BJ84" s="63">
        <v>0.94734538999999995</v>
      </c>
      <c r="BK84" s="63">
        <v>1.01126041</v>
      </c>
      <c r="BL84" s="63">
        <v>0.96070420000000001</v>
      </c>
      <c r="BM84" s="63">
        <v>0.91260512999999999</v>
      </c>
      <c r="BN84" s="63">
        <v>0.88896432999999997</v>
      </c>
      <c r="BO84" s="63">
        <v>0.90779125000000005</v>
      </c>
      <c r="BP84" s="63">
        <v>0.92580993</v>
      </c>
      <c r="BQ84" s="63">
        <v>0.95839790999999996</v>
      </c>
      <c r="BR84" s="63"/>
    </row>
    <row r="85" spans="1:70" x14ac:dyDescent="0.2">
      <c r="A85" s="63" t="s">
        <v>316</v>
      </c>
      <c r="B85" s="63" t="s">
        <v>317</v>
      </c>
      <c r="C85" s="63" t="s">
        <v>772</v>
      </c>
      <c r="D85" s="63" t="s">
        <v>773</v>
      </c>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v>146.77913599999999</v>
      </c>
      <c r="AJ85" s="63">
        <v>125.840384</v>
      </c>
      <c r="AK85" s="63">
        <v>123.299695</v>
      </c>
      <c r="AL85" s="63">
        <v>119.83112</v>
      </c>
      <c r="AM85" s="63">
        <v>171.942913</v>
      </c>
      <c r="AN85" s="63">
        <v>170.66707</v>
      </c>
      <c r="AO85" s="63">
        <v>190.32960600000001</v>
      </c>
      <c r="AP85" s="63">
        <v>188.87411</v>
      </c>
      <c r="AQ85" s="63">
        <v>153.55445700000001</v>
      </c>
      <c r="AR85" s="63">
        <v>180.469784</v>
      </c>
      <c r="AS85" s="63">
        <v>226.04226299999999</v>
      </c>
      <c r="AT85" s="63">
        <v>207.24230600000001</v>
      </c>
      <c r="AU85" s="63">
        <v>205.817508</v>
      </c>
      <c r="AV85" s="63">
        <v>201.394476</v>
      </c>
      <c r="AW85" s="63">
        <v>211.34993299999999</v>
      </c>
      <c r="AX85" s="63">
        <v>246.10313600000001</v>
      </c>
      <c r="AY85" s="63">
        <v>262.300027</v>
      </c>
      <c r="AZ85" s="63">
        <v>266.18718999999999</v>
      </c>
      <c r="BA85" s="63">
        <v>314.637407</v>
      </c>
      <c r="BB85" s="63">
        <v>256.18804</v>
      </c>
      <c r="BC85" s="63">
        <v>295.03828600000003</v>
      </c>
      <c r="BD85" s="63">
        <v>325.73254400000002</v>
      </c>
      <c r="BE85" s="63">
        <v>324.67280199999999</v>
      </c>
      <c r="BF85" s="63">
        <v>313.33587799999998</v>
      </c>
      <c r="BG85" s="63">
        <v>305.86649199999999</v>
      </c>
      <c r="BH85" s="63">
        <v>291.22167200000001</v>
      </c>
      <c r="BI85" s="63">
        <v>282.67924199999999</v>
      </c>
      <c r="BJ85" s="63">
        <v>271.62616000000003</v>
      </c>
      <c r="BK85" s="63">
        <v>274.42108200000001</v>
      </c>
      <c r="BL85" s="63">
        <v>273.35220299999997</v>
      </c>
      <c r="BM85" s="63">
        <v>262.635468</v>
      </c>
      <c r="BN85" s="63">
        <v>244.92254600000001</v>
      </c>
      <c r="BO85" s="63">
        <v>262.36387300000001</v>
      </c>
      <c r="BP85" s="63">
        <v>228.03206299999999</v>
      </c>
      <c r="BQ85" s="63">
        <v>231.994789</v>
      </c>
      <c r="BR85" s="63"/>
    </row>
    <row r="86" spans="1:70" x14ac:dyDescent="0.2">
      <c r="A86" s="63" t="s">
        <v>318</v>
      </c>
      <c r="B86" s="63" t="s">
        <v>319</v>
      </c>
      <c r="C86" s="63" t="s">
        <v>772</v>
      </c>
      <c r="D86" s="63" t="s">
        <v>773</v>
      </c>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v>0.65157799999999999</v>
      </c>
      <c r="AJ86" s="63">
        <v>0.67200700000000002</v>
      </c>
      <c r="AK86" s="63">
        <v>0.67286500000000005</v>
      </c>
      <c r="AL86" s="63">
        <v>0.66871999999999998</v>
      </c>
      <c r="AM86" s="63">
        <v>0.65686</v>
      </c>
      <c r="AN86" s="63">
        <v>0.71291300000000002</v>
      </c>
      <c r="AO86" s="63">
        <v>0.71284400000000003</v>
      </c>
      <c r="AP86" s="63">
        <v>0.70863699999999996</v>
      </c>
      <c r="AQ86" s="63">
        <v>0.72067099999999995</v>
      </c>
      <c r="AR86" s="63">
        <v>0.72581899999999999</v>
      </c>
      <c r="AS86" s="63">
        <v>0.704372</v>
      </c>
      <c r="AT86" s="63">
        <v>0.69455100000000003</v>
      </c>
      <c r="AU86" s="63">
        <v>0.68987699999999996</v>
      </c>
      <c r="AV86" s="63">
        <v>0.69592799999999999</v>
      </c>
      <c r="AW86" s="63">
        <v>0.68791199999999997</v>
      </c>
      <c r="AX86" s="63">
        <v>0.707619</v>
      </c>
      <c r="AY86" s="63">
        <v>0.69664000000000004</v>
      </c>
      <c r="AZ86" s="63">
        <v>0.70910300000000004</v>
      </c>
      <c r="BA86" s="63">
        <v>0.70169099999999995</v>
      </c>
      <c r="BB86" s="63">
        <v>0.70972500000000005</v>
      </c>
      <c r="BC86" s="63">
        <v>0.70244300000000004</v>
      </c>
      <c r="BD86" s="63">
        <v>0.70605200000000001</v>
      </c>
      <c r="BE86" s="63">
        <v>0.70163399999999998</v>
      </c>
      <c r="BF86" s="63">
        <v>0.69524799999999998</v>
      </c>
      <c r="BG86" s="63">
        <v>0.69844399999999995</v>
      </c>
      <c r="BH86" s="63">
        <v>0.69255100000000003</v>
      </c>
      <c r="BI86" s="63">
        <v>0.68860299999999997</v>
      </c>
      <c r="BJ86" s="63">
        <v>0.68460100000000002</v>
      </c>
      <c r="BK86" s="63">
        <v>0.68771400000000005</v>
      </c>
      <c r="BL86" s="63">
        <v>0.66966499999999995</v>
      </c>
      <c r="BM86" s="63">
        <v>0.65344599999999997</v>
      </c>
      <c r="BN86" s="63">
        <v>0.66893400000000003</v>
      </c>
      <c r="BO86" s="63">
        <v>0.63317500000000004</v>
      </c>
      <c r="BP86" s="63">
        <v>0.66070899999999999</v>
      </c>
      <c r="BQ86" s="63">
        <v>0.66415299999999999</v>
      </c>
      <c r="BR86" s="63"/>
    </row>
    <row r="87" spans="1:70" x14ac:dyDescent="0.2">
      <c r="A87" s="63" t="s">
        <v>320</v>
      </c>
      <c r="B87" s="63" t="s">
        <v>321</v>
      </c>
      <c r="C87" s="63" t="s">
        <v>772</v>
      </c>
      <c r="D87" s="63" t="s">
        <v>773</v>
      </c>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5">
        <v>5.4201000000000002E-7</v>
      </c>
      <c r="AJ87" s="65">
        <v>8.4804000000000002E-7</v>
      </c>
      <c r="AK87" s="65">
        <v>1.1755E-5</v>
      </c>
      <c r="AL87" s="63">
        <v>1.7848899999999999E-3</v>
      </c>
      <c r="AM87" s="63">
        <v>0.10732698</v>
      </c>
      <c r="AN87" s="63">
        <v>0.27619343000000002</v>
      </c>
      <c r="AO87" s="63">
        <v>0.38793799000000001</v>
      </c>
      <c r="AP87" s="63">
        <v>0.40628349000000002</v>
      </c>
      <c r="AQ87" s="63">
        <v>0.42965216000000001</v>
      </c>
      <c r="AR87" s="63">
        <v>0.46487391</v>
      </c>
      <c r="AS87" s="63">
        <v>0.47584292</v>
      </c>
      <c r="AT87" s="63">
        <v>0.49037465000000002</v>
      </c>
      <c r="AU87" s="63">
        <v>0.51145235</v>
      </c>
      <c r="AV87" s="63">
        <v>0.51873332999999999</v>
      </c>
      <c r="AW87" s="63">
        <v>0.54775218000000003</v>
      </c>
      <c r="AX87" s="63">
        <v>0.57324310999999994</v>
      </c>
      <c r="AY87" s="63">
        <v>0.60306903999999995</v>
      </c>
      <c r="AZ87" s="63">
        <v>0.64275086000000003</v>
      </c>
      <c r="BA87" s="63">
        <v>0.69109032999999997</v>
      </c>
      <c r="BB87" s="63">
        <v>0.67218434000000005</v>
      </c>
      <c r="BC87" s="63">
        <v>0.75846868000000001</v>
      </c>
      <c r="BD87" s="63">
        <v>0.81129532999999998</v>
      </c>
      <c r="BE87" s="63">
        <v>0.74367397999999996</v>
      </c>
      <c r="BF87" s="63">
        <v>0.72589243000000003</v>
      </c>
      <c r="BG87" s="63">
        <v>0.72457574000000002</v>
      </c>
      <c r="BH87" s="63">
        <v>0.75584401999999995</v>
      </c>
      <c r="BI87" s="63">
        <v>0.75056031999999995</v>
      </c>
      <c r="BJ87" s="63">
        <v>0.80830192999999995</v>
      </c>
      <c r="BK87" s="63">
        <v>0.81054139000000003</v>
      </c>
      <c r="BL87" s="63">
        <v>0.79704945999999999</v>
      </c>
      <c r="BM87" s="63">
        <v>0.79650812999999998</v>
      </c>
      <c r="BN87" s="63">
        <v>0.86562114999999995</v>
      </c>
      <c r="BO87" s="63">
        <v>0.87374951999999995</v>
      </c>
      <c r="BP87" s="63">
        <v>0.86826495999999997</v>
      </c>
      <c r="BQ87" s="63">
        <v>0.88895531000000005</v>
      </c>
      <c r="BR87" s="63"/>
    </row>
    <row r="88" spans="1:70" x14ac:dyDescent="0.2">
      <c r="A88" s="63" t="s">
        <v>322</v>
      </c>
      <c r="B88" s="63" t="s">
        <v>323</v>
      </c>
      <c r="C88" s="63" t="s">
        <v>772</v>
      </c>
      <c r="D88" s="63" t="s">
        <v>773</v>
      </c>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v>1.7222950000000001E-2</v>
      </c>
      <c r="AJ88" s="63">
        <v>1.9998350000000002E-2</v>
      </c>
      <c r="AK88" s="63">
        <v>2.1732930000000001E-2</v>
      </c>
      <c r="AL88" s="63">
        <v>2.7971679999999999E-2</v>
      </c>
      <c r="AM88" s="63">
        <v>3.5638290000000003E-2</v>
      </c>
      <c r="AN88" s="63">
        <v>4.9931999999999997E-2</v>
      </c>
      <c r="AO88" s="63">
        <v>6.8568450000000003E-2</v>
      </c>
      <c r="AP88" s="63">
        <v>8.0522060000000006E-2</v>
      </c>
      <c r="AQ88" s="63">
        <v>9.3202359999999998E-2</v>
      </c>
      <c r="AR88" s="63">
        <v>0.10474161999999999</v>
      </c>
      <c r="AS88" s="63">
        <v>0.13031108</v>
      </c>
      <c r="AT88" s="63">
        <v>0.17181399999999999</v>
      </c>
      <c r="AU88" s="63">
        <v>0.20779047</v>
      </c>
      <c r="AV88" s="63">
        <v>0.26225769999999998</v>
      </c>
      <c r="AW88" s="63">
        <v>0.29203889999999999</v>
      </c>
      <c r="AX88" s="63">
        <v>0.32553187</v>
      </c>
      <c r="AY88" s="63">
        <v>0.35617905999999999</v>
      </c>
      <c r="AZ88" s="63">
        <v>0.40263069000000001</v>
      </c>
      <c r="BA88" s="63">
        <v>0.47169422</v>
      </c>
      <c r="BB88" s="63">
        <v>0.54224802999999999</v>
      </c>
      <c r="BC88" s="63">
        <v>0.62464635000000002</v>
      </c>
      <c r="BD88" s="63">
        <v>0.69718117000000002</v>
      </c>
      <c r="BE88" s="63">
        <v>0.76088166999999995</v>
      </c>
      <c r="BF88" s="63">
        <v>0.87164775999999999</v>
      </c>
      <c r="BG88" s="63">
        <v>1.0256923099999999</v>
      </c>
      <c r="BH88" s="63">
        <v>1.23194786</v>
      </c>
      <c r="BI88" s="63">
        <v>1.4927343099999999</v>
      </c>
      <c r="BJ88" s="63">
        <v>1.69359112</v>
      </c>
      <c r="BK88" s="63">
        <v>1.81923378</v>
      </c>
      <c r="BL88" s="63">
        <v>1.9002175299999999</v>
      </c>
      <c r="BM88" s="63">
        <v>2.0325167199999998</v>
      </c>
      <c r="BN88" s="63">
        <v>2.14874578</v>
      </c>
      <c r="BO88" s="63">
        <v>2.5710435</v>
      </c>
      <c r="BP88" s="63">
        <v>3.4770626899999999</v>
      </c>
      <c r="BQ88" s="63">
        <v>4.2334027299999999</v>
      </c>
      <c r="BR88" s="63"/>
    </row>
    <row r="89" spans="1:70" x14ac:dyDescent="0.2">
      <c r="A89" s="63" t="s">
        <v>324</v>
      </c>
      <c r="B89" s="63" t="s">
        <v>325</v>
      </c>
      <c r="C89" s="63" t="s">
        <v>772</v>
      </c>
      <c r="D89" s="63" t="s">
        <v>773</v>
      </c>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c r="BA89" s="63"/>
      <c r="BB89" s="63"/>
      <c r="BC89" s="63"/>
      <c r="BD89" s="63"/>
      <c r="BE89" s="63"/>
      <c r="BF89" s="63"/>
      <c r="BG89" s="63"/>
      <c r="BH89" s="63"/>
      <c r="BI89" s="63"/>
      <c r="BJ89" s="63"/>
      <c r="BK89" s="63"/>
      <c r="BL89" s="63"/>
      <c r="BM89" s="63"/>
      <c r="BN89" s="63"/>
      <c r="BO89" s="63"/>
      <c r="BP89" s="63"/>
      <c r="BQ89" s="63"/>
      <c r="BR89" s="63"/>
    </row>
    <row r="90" spans="1:70" x14ac:dyDescent="0.2">
      <c r="A90" s="63" t="s">
        <v>326</v>
      </c>
      <c r="B90" s="63" t="s">
        <v>327</v>
      </c>
      <c r="C90" s="63" t="s">
        <v>772</v>
      </c>
      <c r="D90" s="63" t="s">
        <v>773</v>
      </c>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v>458.16174599999999</v>
      </c>
      <c r="AJ90" s="63">
        <v>557.59616800000003</v>
      </c>
      <c r="AK90" s="63">
        <v>688.11787000000004</v>
      </c>
      <c r="AL90" s="63">
        <v>676.71379899999999</v>
      </c>
      <c r="AM90" s="63">
        <v>672.02814899999998</v>
      </c>
      <c r="AN90" s="63">
        <v>697.40050099999996</v>
      </c>
      <c r="AO90" s="63">
        <v>695.45003899999995</v>
      </c>
      <c r="AP90" s="63">
        <v>693.46522600000003</v>
      </c>
      <c r="AQ90" s="63">
        <v>708.55722100000003</v>
      </c>
      <c r="AR90" s="63">
        <v>728.20786399999997</v>
      </c>
      <c r="AS90" s="63">
        <v>756.93970000000002</v>
      </c>
      <c r="AT90" s="63">
        <v>753.24379599999997</v>
      </c>
      <c r="AU90" s="63">
        <v>744.92749400000002</v>
      </c>
      <c r="AV90" s="63">
        <v>846.73346300000003</v>
      </c>
      <c r="AW90" s="63">
        <v>960.79073400000004</v>
      </c>
      <c r="AX90" s="63">
        <v>1186.74945</v>
      </c>
      <c r="AY90" s="63">
        <v>1583.9319800000001</v>
      </c>
      <c r="AZ90" s="63">
        <v>1752.1746800000001</v>
      </c>
      <c r="BA90" s="63">
        <v>2006.2235800000001</v>
      </c>
      <c r="BB90" s="63">
        <v>2029.2384500000001</v>
      </c>
      <c r="BC90" s="63">
        <v>2327.7103200000001</v>
      </c>
      <c r="BD90" s="63">
        <v>2485.9008800000001</v>
      </c>
      <c r="BE90" s="63">
        <v>2729.4034000000001</v>
      </c>
      <c r="BF90" s="63">
        <v>2806.8564799999999</v>
      </c>
      <c r="BG90" s="63">
        <v>2865.0392099999999</v>
      </c>
      <c r="BH90" s="63">
        <v>2899.1078499999999</v>
      </c>
      <c r="BI90" s="63">
        <v>2831.1349500000001</v>
      </c>
      <c r="BJ90" s="63">
        <v>2819.4055199999998</v>
      </c>
      <c r="BK90" s="63">
        <v>2956.5686000000001</v>
      </c>
      <c r="BL90" s="63">
        <v>3049.65771</v>
      </c>
      <c r="BM90" s="63">
        <v>3024.8461900000002</v>
      </c>
      <c r="BN90" s="63">
        <v>3108.34375</v>
      </c>
      <c r="BO90" s="63">
        <v>2982.8865799999999</v>
      </c>
      <c r="BP90" s="63">
        <v>3054.6990799999999</v>
      </c>
      <c r="BQ90" s="63">
        <v>3185.8249900000001</v>
      </c>
      <c r="BR90" s="63"/>
    </row>
    <row r="91" spans="1:70" x14ac:dyDescent="0.2">
      <c r="A91" s="63" t="s">
        <v>328</v>
      </c>
      <c r="B91" s="63" t="s">
        <v>329</v>
      </c>
      <c r="C91" s="63" t="s">
        <v>772</v>
      </c>
      <c r="D91" s="63" t="s">
        <v>773</v>
      </c>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v>2.3622285000000001</v>
      </c>
      <c r="AJ91" s="63">
        <v>2.4736093499999998</v>
      </c>
      <c r="AK91" s="63">
        <v>2.5906922300000002</v>
      </c>
      <c r="AL91" s="63">
        <v>2.6608433499999999</v>
      </c>
      <c r="AM91" s="63">
        <v>2.7036261700000002</v>
      </c>
      <c r="AN91" s="63">
        <v>2.75305467</v>
      </c>
      <c r="AO91" s="63">
        <v>2.7822787299999998</v>
      </c>
      <c r="AP91" s="63">
        <v>2.8402725200000001</v>
      </c>
      <c r="AQ91" s="63">
        <v>2.87941746</v>
      </c>
      <c r="AR91" s="63">
        <v>2.9624837799999999</v>
      </c>
      <c r="AS91" s="63">
        <v>2.9610871200000002</v>
      </c>
      <c r="AT91" s="63">
        <v>3.3339111699999999</v>
      </c>
      <c r="AU91" s="63">
        <v>3.8115685699999999</v>
      </c>
      <c r="AV91" s="63">
        <v>4.7615918500000003</v>
      </c>
      <c r="AW91" s="63">
        <v>9.0044043299999998</v>
      </c>
      <c r="AX91" s="63">
        <v>9.0898207899999992</v>
      </c>
      <c r="AY91" s="63">
        <v>8.9328065300000006</v>
      </c>
      <c r="AZ91" s="63">
        <v>9.0811426700000002</v>
      </c>
      <c r="BA91" s="63">
        <v>9.1300678600000005</v>
      </c>
      <c r="BB91" s="63">
        <v>9.4836424200000007</v>
      </c>
      <c r="BC91" s="63">
        <v>9.8986338000000007</v>
      </c>
      <c r="BD91" s="63">
        <v>10.1419716</v>
      </c>
      <c r="BE91" s="63">
        <v>10.759301799999999</v>
      </c>
      <c r="BF91" s="63">
        <v>11.7161744</v>
      </c>
      <c r="BG91" s="63">
        <v>12.258608499999999</v>
      </c>
      <c r="BH91" s="63">
        <v>13.2311342</v>
      </c>
      <c r="BI91" s="63">
        <v>14.0085076</v>
      </c>
      <c r="BJ91" s="63">
        <v>14.687567700000001</v>
      </c>
      <c r="BK91" s="63">
        <v>14.720119499999999</v>
      </c>
      <c r="BL91" s="63">
        <v>15.2599792</v>
      </c>
      <c r="BM91" s="63">
        <v>14.658761999999999</v>
      </c>
      <c r="BN91" s="63">
        <v>14.7418222</v>
      </c>
      <c r="BO91" s="63">
        <v>14.974048</v>
      </c>
      <c r="BP91" s="63">
        <v>16.436901200000001</v>
      </c>
      <c r="BQ91" s="63">
        <v>16.979158099999999</v>
      </c>
      <c r="BR91" s="63"/>
    </row>
    <row r="92" spans="1:70" x14ac:dyDescent="0.2">
      <c r="A92" s="63" t="s">
        <v>330</v>
      </c>
      <c r="B92" s="63" t="s">
        <v>331</v>
      </c>
      <c r="C92" s="63" t="s">
        <v>772</v>
      </c>
      <c r="D92" s="63" t="s">
        <v>773</v>
      </c>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v>26.5738156</v>
      </c>
      <c r="AJ92" s="63">
        <v>43.156469100000002</v>
      </c>
      <c r="AK92" s="63">
        <v>69.613662000000005</v>
      </c>
      <c r="AL92" s="63">
        <v>101.362723</v>
      </c>
      <c r="AM92" s="63">
        <v>122.317312</v>
      </c>
      <c r="AN92" s="63">
        <v>173.394353</v>
      </c>
      <c r="AO92" s="63">
        <v>237.082966</v>
      </c>
      <c r="AP92" s="63">
        <v>312.62770899999998</v>
      </c>
      <c r="AQ92" s="63">
        <v>341.12073700000002</v>
      </c>
      <c r="AR92" s="63">
        <v>294.57717300000002</v>
      </c>
      <c r="AS92" s="63">
        <v>221.995171</v>
      </c>
      <c r="AT92" s="63">
        <v>225.274235</v>
      </c>
      <c r="AU92" s="63">
        <v>229.31235000000001</v>
      </c>
      <c r="AV92" s="63">
        <v>223.59017700000001</v>
      </c>
      <c r="AW92" s="63">
        <v>205.80147299999999</v>
      </c>
      <c r="AX92" s="63">
        <v>205.75948500000001</v>
      </c>
      <c r="AY92" s="63">
        <v>191.13405399999999</v>
      </c>
      <c r="AZ92" s="63">
        <v>197.239757</v>
      </c>
      <c r="BA92" s="63">
        <v>218.20869200000001</v>
      </c>
      <c r="BB92" s="63">
        <v>208.57530299999999</v>
      </c>
      <c r="BC92" s="63">
        <v>216.81758300000001</v>
      </c>
      <c r="BD92" s="63">
        <v>230.39176900000001</v>
      </c>
      <c r="BE92" s="63">
        <v>231.436308</v>
      </c>
      <c r="BF92" s="63">
        <v>228.24906799999999</v>
      </c>
      <c r="BG92" s="63">
        <v>221.12719999999999</v>
      </c>
      <c r="BH92" s="63">
        <v>220.453014</v>
      </c>
      <c r="BI92" s="63">
        <v>220.77365900000001</v>
      </c>
      <c r="BJ92" s="63">
        <v>218.42778000000001</v>
      </c>
      <c r="BK92" s="63">
        <v>218.22285500000001</v>
      </c>
      <c r="BL92" s="63">
        <v>211.497299</v>
      </c>
      <c r="BM92" s="63">
        <v>208.34016399999999</v>
      </c>
      <c r="BN92" s="63">
        <v>203.71612500000001</v>
      </c>
      <c r="BO92" s="63">
        <v>197.53893099999999</v>
      </c>
      <c r="BP92" s="63">
        <v>200.47154</v>
      </c>
      <c r="BQ92" s="63">
        <v>195.88539399999999</v>
      </c>
      <c r="BR92" s="63"/>
    </row>
    <row r="93" spans="1:70" x14ac:dyDescent="0.2">
      <c r="A93" s="63" t="s">
        <v>332</v>
      </c>
      <c r="B93" s="63" t="s">
        <v>333</v>
      </c>
      <c r="C93" s="63" t="s">
        <v>772</v>
      </c>
      <c r="D93" s="63" t="s">
        <v>773</v>
      </c>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v>140.01640399999999</v>
      </c>
      <c r="AJ93" s="63">
        <v>140.24705299999999</v>
      </c>
      <c r="AK93" s="63">
        <v>115.972914</v>
      </c>
      <c r="AL93" s="63">
        <v>110.23666299999999</v>
      </c>
      <c r="AM93" s="63">
        <v>134.403899</v>
      </c>
      <c r="AN93" s="63">
        <v>141.755077</v>
      </c>
      <c r="AO93" s="63">
        <v>140.349692</v>
      </c>
      <c r="AP93" s="63">
        <v>119.831247</v>
      </c>
      <c r="AQ93" s="63">
        <v>81.094029300000003</v>
      </c>
      <c r="AR93" s="63">
        <v>111.27389100000001</v>
      </c>
      <c r="AS93" s="63">
        <v>159.472589</v>
      </c>
      <c r="AT93" s="63">
        <v>137.289941</v>
      </c>
      <c r="AU93" s="63">
        <v>133.04921400000001</v>
      </c>
      <c r="AV93" s="63">
        <v>131.30257800000001</v>
      </c>
      <c r="AW93" s="63">
        <v>149.502353</v>
      </c>
      <c r="AX93" s="63">
        <v>206.67645300000001</v>
      </c>
      <c r="AY93" s="63">
        <v>226.510347</v>
      </c>
      <c r="AZ93" s="63">
        <v>227.234576</v>
      </c>
      <c r="BA93" s="63">
        <v>267.17040600000001</v>
      </c>
      <c r="BB93" s="63">
        <v>210.221587</v>
      </c>
      <c r="BC93" s="63">
        <v>259.427708</v>
      </c>
      <c r="BD93" s="63">
        <v>297.50949100000003</v>
      </c>
      <c r="BE93" s="63">
        <v>294.44964399999998</v>
      </c>
      <c r="BF93" s="63">
        <v>288.52432399999998</v>
      </c>
      <c r="BG93" s="63">
        <v>282.48847599999999</v>
      </c>
      <c r="BH93" s="63">
        <v>275.25684100000001</v>
      </c>
      <c r="BI93" s="63">
        <v>265.28204499999998</v>
      </c>
      <c r="BJ93" s="63">
        <v>245.970474</v>
      </c>
      <c r="BK93" s="63">
        <v>244.417374</v>
      </c>
      <c r="BL93" s="63">
        <v>242.327988</v>
      </c>
      <c r="BM93" s="63">
        <v>242.57385300000001</v>
      </c>
      <c r="BN93" s="63">
        <v>228.96751399999999</v>
      </c>
      <c r="BO93" s="63">
        <v>260.964833</v>
      </c>
      <c r="BP93" s="63">
        <v>232.63632899999999</v>
      </c>
      <c r="BQ93" s="63">
        <v>232.82845800000001</v>
      </c>
      <c r="BR93" s="63"/>
    </row>
    <row r="94" spans="1:70" x14ac:dyDescent="0.2">
      <c r="A94" s="63" t="s">
        <v>334</v>
      </c>
      <c r="B94" s="63" t="s">
        <v>335</v>
      </c>
      <c r="C94" s="63" t="s">
        <v>772</v>
      </c>
      <c r="D94" s="63" t="s">
        <v>773</v>
      </c>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v>0.33550200000000002</v>
      </c>
      <c r="AJ94" s="63">
        <v>0.38874399999999998</v>
      </c>
      <c r="AK94" s="63">
        <v>0.43633</v>
      </c>
      <c r="AL94" s="63">
        <v>0.48772599999999999</v>
      </c>
      <c r="AM94" s="63">
        <v>0.53092700000000004</v>
      </c>
      <c r="AN94" s="63">
        <v>0.57094299999999998</v>
      </c>
      <c r="AO94" s="63">
        <v>0.60137499999999999</v>
      </c>
      <c r="AP94" s="63">
        <v>0.62714099999999995</v>
      </c>
      <c r="AQ94" s="63">
        <v>0.64787700000000004</v>
      </c>
      <c r="AR94" s="63">
        <v>0.67327999999999999</v>
      </c>
      <c r="AS94" s="63">
        <v>0.66954499999999995</v>
      </c>
      <c r="AT94" s="63">
        <v>0.66852299999999998</v>
      </c>
      <c r="AU94" s="63">
        <v>0.66296699999999997</v>
      </c>
      <c r="AV94" s="63">
        <v>0.68513100000000005</v>
      </c>
      <c r="AW94" s="63">
        <v>0.69458699999999995</v>
      </c>
      <c r="AX94" s="63">
        <v>0.70897600000000005</v>
      </c>
      <c r="AY94" s="63">
        <v>0.69260699999999997</v>
      </c>
      <c r="AZ94" s="63">
        <v>0.71818000000000004</v>
      </c>
      <c r="BA94" s="63">
        <v>0.707951</v>
      </c>
      <c r="BB94" s="63">
        <v>0.70408599999999999</v>
      </c>
      <c r="BC94" s="63">
        <v>0.72218199999999999</v>
      </c>
      <c r="BD94" s="63">
        <v>0.71316299999999999</v>
      </c>
      <c r="BE94" s="63">
        <v>0.68466300000000002</v>
      </c>
      <c r="BF94" s="63">
        <v>0.63128600000000001</v>
      </c>
      <c r="BG94" s="63">
        <v>0.61113499999999998</v>
      </c>
      <c r="BH94" s="63">
        <v>0.60907</v>
      </c>
      <c r="BI94" s="63">
        <v>0.58857999999999999</v>
      </c>
      <c r="BJ94" s="63">
        <v>0.57504100000000002</v>
      </c>
      <c r="BK94" s="63">
        <v>0.56485700000000005</v>
      </c>
      <c r="BL94" s="63">
        <v>0.54097200000000001</v>
      </c>
      <c r="BM94" s="63">
        <v>0.53025100000000003</v>
      </c>
      <c r="BN94" s="63">
        <v>0.52081200000000005</v>
      </c>
      <c r="BO94" s="63">
        <v>0.50275499999999995</v>
      </c>
      <c r="BP94" s="63">
        <v>0.50662600000000002</v>
      </c>
      <c r="BQ94" s="63">
        <v>0.51508600000000004</v>
      </c>
      <c r="BR94" s="63"/>
    </row>
    <row r="95" spans="1:70" x14ac:dyDescent="0.2">
      <c r="A95" s="63" t="s">
        <v>336</v>
      </c>
      <c r="B95" s="63" t="s">
        <v>337</v>
      </c>
      <c r="C95" s="63" t="s">
        <v>772</v>
      </c>
      <c r="D95" s="63" t="s">
        <v>773</v>
      </c>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v>1.65263603</v>
      </c>
      <c r="AJ95" s="63">
        <v>1.7051987500000001</v>
      </c>
      <c r="AK95" s="63">
        <v>1.7340868599999999</v>
      </c>
      <c r="AL95" s="63">
        <v>1.72583909</v>
      </c>
      <c r="AM95" s="63">
        <v>1.7436755900000001</v>
      </c>
      <c r="AN95" s="63">
        <v>1.7600106900000001</v>
      </c>
      <c r="AO95" s="63">
        <v>1.77456908</v>
      </c>
      <c r="AP95" s="63">
        <v>1.77562029</v>
      </c>
      <c r="AQ95" s="63">
        <v>1.78640157</v>
      </c>
      <c r="AR95" s="63">
        <v>1.78122972</v>
      </c>
      <c r="AS95" s="63">
        <v>1.78867076</v>
      </c>
      <c r="AT95" s="63">
        <v>1.78679005</v>
      </c>
      <c r="AU95" s="63">
        <v>1.76599605</v>
      </c>
      <c r="AV95" s="63">
        <v>1.73047003</v>
      </c>
      <c r="AW95" s="63">
        <v>1.71938273</v>
      </c>
      <c r="AX95" s="63">
        <v>1.70861799</v>
      </c>
      <c r="AY95" s="63">
        <v>1.73428859</v>
      </c>
      <c r="AZ95" s="63">
        <v>1.7277064</v>
      </c>
      <c r="BA95" s="63">
        <v>1.8280705100000001</v>
      </c>
      <c r="BB95" s="63">
        <v>1.8166845700000001</v>
      </c>
      <c r="BC95" s="63">
        <v>1.80348339</v>
      </c>
      <c r="BD95" s="63">
        <v>1.7709947800000001</v>
      </c>
      <c r="BE95" s="63">
        <v>1.81088911</v>
      </c>
      <c r="BF95" s="63">
        <v>1.7900029099999999</v>
      </c>
      <c r="BG95" s="63">
        <v>1.7633267500000001</v>
      </c>
      <c r="BH95" s="63">
        <v>1.7764044299999999</v>
      </c>
      <c r="BI95" s="63">
        <v>1.7812429599999999</v>
      </c>
      <c r="BJ95" s="63">
        <v>1.7504195</v>
      </c>
      <c r="BK95" s="63">
        <v>1.7041876300000001</v>
      </c>
      <c r="BL95" s="63">
        <v>1.7177031</v>
      </c>
      <c r="BM95" s="63">
        <v>1.6861566299999999</v>
      </c>
      <c r="BN95" s="63">
        <v>1.69825077</v>
      </c>
      <c r="BO95" s="63">
        <v>1.6112274200000001</v>
      </c>
      <c r="BP95" s="63">
        <v>1.62455923</v>
      </c>
      <c r="BQ95" s="63">
        <v>1.56626237</v>
      </c>
      <c r="BR95" s="63"/>
    </row>
    <row r="96" spans="1:70" x14ac:dyDescent="0.2">
      <c r="A96" s="63" t="s">
        <v>338</v>
      </c>
      <c r="B96" s="63" t="s">
        <v>339</v>
      </c>
      <c r="C96" s="63" t="s">
        <v>772</v>
      </c>
      <c r="D96" s="63" t="s">
        <v>773</v>
      </c>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v>5.5399932500000002</v>
      </c>
      <c r="AJ96" s="63">
        <v>5.53160483</v>
      </c>
      <c r="AK96" s="63">
        <v>5.4919520500000001</v>
      </c>
      <c r="AL96" s="63">
        <v>5.4206911099999999</v>
      </c>
      <c r="AM96" s="63">
        <v>5.3322266200000001</v>
      </c>
      <c r="AN96" s="63">
        <v>5.3300948999999997</v>
      </c>
      <c r="AO96" s="63">
        <v>5.2855689000000003</v>
      </c>
      <c r="AP96" s="63">
        <v>5.2217757100000002</v>
      </c>
      <c r="AQ96" s="63">
        <v>5.2142656199999999</v>
      </c>
      <c r="AR96" s="63">
        <v>5.1960316899999999</v>
      </c>
      <c r="AS96" s="63">
        <v>5.1881510500000001</v>
      </c>
      <c r="AT96" s="63">
        <v>5.24652969</v>
      </c>
      <c r="AU96" s="63">
        <v>5.3265594500000004</v>
      </c>
      <c r="AV96" s="63">
        <v>5.5646781499999998</v>
      </c>
      <c r="AW96" s="63">
        <v>5.3897795799999999</v>
      </c>
      <c r="AX96" s="63">
        <v>5.0571688200000002</v>
      </c>
      <c r="AY96" s="63">
        <v>5.0156918800000003</v>
      </c>
      <c r="AZ96" s="63">
        <v>4.8810679199999996</v>
      </c>
      <c r="BA96" s="63">
        <v>4.6923865500000002</v>
      </c>
      <c r="BB96" s="63">
        <v>4.9219232599999998</v>
      </c>
      <c r="BC96" s="63">
        <v>4.96142488</v>
      </c>
      <c r="BD96" s="63">
        <v>5.0013316999999997</v>
      </c>
      <c r="BE96" s="63">
        <v>5.0790636300000003</v>
      </c>
      <c r="BF96" s="63">
        <v>5.0473758599999998</v>
      </c>
      <c r="BG96" s="63">
        <v>5.0101018499999999</v>
      </c>
      <c r="BH96" s="63">
        <v>5.3683232700000003</v>
      </c>
      <c r="BI96" s="63">
        <v>5.5059188900000002</v>
      </c>
      <c r="BJ96" s="63">
        <v>5.5857400899999998</v>
      </c>
      <c r="BK96" s="63">
        <v>5.5727136799999997</v>
      </c>
      <c r="BL96" s="63">
        <v>5.5325313600000001</v>
      </c>
      <c r="BM96" s="63">
        <v>5.5168594400000002</v>
      </c>
      <c r="BN96" s="63">
        <v>5.2741265300000002</v>
      </c>
      <c r="BO96" s="63">
        <v>5.1991480000000001</v>
      </c>
      <c r="BP96" s="63">
        <v>5.11209384</v>
      </c>
      <c r="BQ96" s="63"/>
      <c r="BR96" s="63"/>
    </row>
    <row r="97" spans="1:70" x14ac:dyDescent="0.2">
      <c r="A97" s="63" t="s">
        <v>340</v>
      </c>
      <c r="B97" s="63" t="s">
        <v>341</v>
      </c>
      <c r="C97" s="63" t="s">
        <v>772</v>
      </c>
      <c r="D97" s="63" t="s">
        <v>773</v>
      </c>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v>1.0018998400000001</v>
      </c>
      <c r="AJ97" s="63">
        <v>1.28869558</v>
      </c>
      <c r="AK97" s="63">
        <v>1.3716343099999999</v>
      </c>
      <c r="AL97" s="63">
        <v>1.53421509</v>
      </c>
      <c r="AM97" s="63">
        <v>1.67822658</v>
      </c>
      <c r="AN97" s="63">
        <v>1.7862403200000001</v>
      </c>
      <c r="AO97" s="63">
        <v>1.91024372</v>
      </c>
      <c r="AP97" s="63">
        <v>2.0329223399999998</v>
      </c>
      <c r="AQ97" s="63">
        <v>2.20135915</v>
      </c>
      <c r="AR97" s="63">
        <v>2.2800766299999999</v>
      </c>
      <c r="AS97" s="63">
        <v>2.38185482</v>
      </c>
      <c r="AT97" s="63">
        <v>2.5062611600000002</v>
      </c>
      <c r="AU97" s="63">
        <v>2.6275633900000002</v>
      </c>
      <c r="AV97" s="63">
        <v>2.69190131</v>
      </c>
      <c r="AW97" s="63">
        <v>2.77931931</v>
      </c>
      <c r="AX97" s="63">
        <v>2.8475787000000001</v>
      </c>
      <c r="AY97" s="63">
        <v>2.8999949699999998</v>
      </c>
      <c r="AZ97" s="63">
        <v>3.02440094</v>
      </c>
      <c r="BA97" s="63">
        <v>3.2463730200000001</v>
      </c>
      <c r="BB97" s="63">
        <v>3.3426314399999999</v>
      </c>
      <c r="BC97" s="63">
        <v>3.4721648100000002</v>
      </c>
      <c r="BD97" s="63">
        <v>3.6365325500000001</v>
      </c>
      <c r="BE97" s="63">
        <v>3.5471144099999998</v>
      </c>
      <c r="BF97" s="63">
        <v>3.5143247799999999</v>
      </c>
      <c r="BG97" s="63">
        <v>3.4632159100000002</v>
      </c>
      <c r="BH97" s="63">
        <v>3.3360257799999999</v>
      </c>
      <c r="BI97" s="63">
        <v>3.3534784599999998</v>
      </c>
      <c r="BJ97" s="63">
        <v>3.32418703</v>
      </c>
      <c r="BK97" s="63">
        <v>3.2905568000000001</v>
      </c>
      <c r="BL97" s="63">
        <v>3.2286980399999998</v>
      </c>
      <c r="BM97" s="63">
        <v>3.1582557599999999</v>
      </c>
      <c r="BN97" s="63">
        <v>3.2131648099999999</v>
      </c>
      <c r="BO97" s="63">
        <v>3.1904470699999998</v>
      </c>
      <c r="BP97" s="63">
        <v>3.28103897</v>
      </c>
      <c r="BQ97" s="63">
        <v>3.3207833099999999</v>
      </c>
      <c r="BR97" s="63"/>
    </row>
    <row r="98" spans="1:70" x14ac:dyDescent="0.2">
      <c r="A98" s="63" t="s">
        <v>342</v>
      </c>
      <c r="B98" s="63" t="s">
        <v>343</v>
      </c>
      <c r="C98" s="63" t="s">
        <v>772</v>
      </c>
      <c r="D98" s="63" t="s">
        <v>773</v>
      </c>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c r="BA98" s="63"/>
      <c r="BB98" s="63"/>
      <c r="BC98" s="63"/>
      <c r="BD98" s="63"/>
      <c r="BE98" s="63"/>
      <c r="BF98" s="63"/>
      <c r="BG98" s="63"/>
      <c r="BH98" s="63"/>
      <c r="BI98" s="63"/>
      <c r="BJ98" s="63"/>
      <c r="BK98" s="63"/>
      <c r="BL98" s="63"/>
      <c r="BM98" s="63"/>
      <c r="BN98" s="63"/>
      <c r="BO98" s="63"/>
      <c r="BP98" s="63"/>
      <c r="BQ98" s="63"/>
      <c r="BR98" s="63"/>
    </row>
    <row r="99" spans="1:70" x14ac:dyDescent="0.2">
      <c r="A99" s="63" t="s">
        <v>344</v>
      </c>
      <c r="B99" s="63" t="s">
        <v>345</v>
      </c>
      <c r="C99" s="63" t="s">
        <v>772</v>
      </c>
      <c r="D99" s="63" t="s">
        <v>773</v>
      </c>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v>17.274280600000001</v>
      </c>
      <c r="AJ99" s="63">
        <v>39.189379899999999</v>
      </c>
      <c r="AK99" s="63">
        <v>42.646225899999997</v>
      </c>
      <c r="AL99" s="63">
        <v>48.720310599999998</v>
      </c>
      <c r="AM99" s="63">
        <v>55.6071119</v>
      </c>
      <c r="AN99" s="63">
        <v>61.192523799999996</v>
      </c>
      <c r="AO99" s="63">
        <v>62.4543526</v>
      </c>
      <c r="AP99" s="63">
        <v>62.281711600000001</v>
      </c>
      <c r="AQ99" s="63">
        <v>63.418794300000002</v>
      </c>
      <c r="AR99" s="63">
        <v>69.544243300000005</v>
      </c>
      <c r="AS99" s="63">
        <v>72.482585599999993</v>
      </c>
      <c r="AT99" s="63">
        <v>71.114676900000006</v>
      </c>
      <c r="AU99" s="63">
        <v>71.860288499999996</v>
      </c>
      <c r="AV99" s="63">
        <v>73.794135699999998</v>
      </c>
      <c r="AW99" s="63">
        <v>76.730513200000004</v>
      </c>
      <c r="AX99" s="63">
        <v>80.076163399999999</v>
      </c>
      <c r="AY99" s="63">
        <v>82.051938399999997</v>
      </c>
      <c r="AZ99" s="63">
        <v>90.027388099999996</v>
      </c>
      <c r="BA99" s="63">
        <v>96.764899999999997</v>
      </c>
      <c r="BB99" s="63">
        <v>97.280700899999999</v>
      </c>
      <c r="BC99" s="63">
        <v>99.930493900000002</v>
      </c>
      <c r="BD99" s="63">
        <v>100.26947</v>
      </c>
      <c r="BE99" s="63">
        <v>104.69805700000001</v>
      </c>
      <c r="BF99" s="63">
        <v>101.907932</v>
      </c>
      <c r="BG99" s="63">
        <v>101.375412</v>
      </c>
      <c r="BH99" s="63">
        <v>102.094797</v>
      </c>
      <c r="BI99" s="63">
        <v>105.270612</v>
      </c>
      <c r="BJ99" s="63">
        <v>104.21229599999999</v>
      </c>
      <c r="BK99" s="63">
        <v>100.972466</v>
      </c>
      <c r="BL99" s="63">
        <v>100.86982</v>
      </c>
      <c r="BM99" s="63">
        <v>83.994285599999998</v>
      </c>
      <c r="BN99" s="63">
        <v>89.915069599999995</v>
      </c>
      <c r="BO99" s="63">
        <v>94.053690700000004</v>
      </c>
      <c r="BP99" s="63">
        <v>77.998202899999995</v>
      </c>
      <c r="BQ99" s="63">
        <v>77.191509100000005</v>
      </c>
      <c r="BR99" s="63"/>
    </row>
    <row r="100" spans="1:70" x14ac:dyDescent="0.2">
      <c r="A100" s="63" t="s">
        <v>346</v>
      </c>
      <c r="B100" s="63" t="s">
        <v>347</v>
      </c>
      <c r="C100" s="63" t="s">
        <v>772</v>
      </c>
      <c r="D100" s="63" t="s">
        <v>773</v>
      </c>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c r="BA100" s="63"/>
      <c r="BB100" s="63"/>
      <c r="BC100" s="63"/>
      <c r="BD100" s="63"/>
      <c r="BE100" s="63"/>
      <c r="BF100" s="63"/>
      <c r="BG100" s="63"/>
      <c r="BH100" s="63"/>
      <c r="BI100" s="63"/>
      <c r="BJ100" s="63"/>
      <c r="BK100" s="63"/>
      <c r="BL100" s="63"/>
      <c r="BM100" s="63"/>
      <c r="BN100" s="63"/>
      <c r="BO100" s="63"/>
      <c r="BP100" s="63"/>
      <c r="BQ100" s="63"/>
      <c r="BR100" s="63"/>
    </row>
    <row r="101" spans="1:70" x14ac:dyDescent="0.2">
      <c r="A101" s="63" t="s">
        <v>348</v>
      </c>
      <c r="B101" s="63" t="s">
        <v>349</v>
      </c>
      <c r="C101" s="63" t="s">
        <v>772</v>
      </c>
      <c r="D101" s="63" t="s">
        <v>773</v>
      </c>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v>5.7556058200000004</v>
      </c>
      <c r="AJ101" s="63">
        <v>6.0762053299999996</v>
      </c>
      <c r="AK101" s="63">
        <v>6.5289239800000001</v>
      </c>
      <c r="AL101" s="63">
        <v>6.9270650900000001</v>
      </c>
      <c r="AM101" s="63">
        <v>7.2109734899999998</v>
      </c>
      <c r="AN101" s="63">
        <v>7.3552568899999997</v>
      </c>
      <c r="AO101" s="63">
        <v>7.64800228</v>
      </c>
      <c r="AP101" s="63">
        <v>7.9514222800000001</v>
      </c>
      <c r="AQ101" s="63">
        <v>7.9589717899999997</v>
      </c>
      <c r="AR101" s="63">
        <v>7.5264860699999998</v>
      </c>
      <c r="AS101" s="63">
        <v>7.1099666800000003</v>
      </c>
      <c r="AT101" s="63">
        <v>6.8300435000000004</v>
      </c>
      <c r="AU101" s="63">
        <v>6.4967350599999998</v>
      </c>
      <c r="AV101" s="63">
        <v>5.9882020999999996</v>
      </c>
      <c r="AW101" s="63">
        <v>5.6219925000000002</v>
      </c>
      <c r="AX101" s="63">
        <v>5.4428947699999997</v>
      </c>
      <c r="AY101" s="63">
        <v>5.2518247300000001</v>
      </c>
      <c r="AZ101" s="63">
        <v>5.2737197399999998</v>
      </c>
      <c r="BA101" s="63">
        <v>5.2403355400000002</v>
      </c>
      <c r="BB101" s="63">
        <v>5.1886606400000002</v>
      </c>
      <c r="BC101" s="63">
        <v>5.1402345800000004</v>
      </c>
      <c r="BD101" s="63">
        <v>5.2326393099999997</v>
      </c>
      <c r="BE101" s="63">
        <v>5.4631086</v>
      </c>
      <c r="BF101" s="63">
        <v>5.5656588500000002</v>
      </c>
      <c r="BG101" s="63">
        <v>5.7343699099999998</v>
      </c>
      <c r="BH101" s="63">
        <v>5.86912301</v>
      </c>
      <c r="BI101" s="63">
        <v>5.9807419499999996</v>
      </c>
      <c r="BJ101" s="63">
        <v>6.0704002399999997</v>
      </c>
      <c r="BK101" s="63">
        <v>6.2472906100000003</v>
      </c>
      <c r="BL101" s="63">
        <v>6.1896166800000003</v>
      </c>
      <c r="BM101" s="63">
        <v>6.1470017400000003</v>
      </c>
      <c r="BN101" s="63">
        <v>5.87204075</v>
      </c>
      <c r="BO101" s="63">
        <v>5.5738148299999999</v>
      </c>
      <c r="BP101" s="63">
        <v>5.5358604500000004</v>
      </c>
      <c r="BQ101" s="63">
        <v>5.6118669600000004</v>
      </c>
      <c r="BR101" s="63"/>
    </row>
    <row r="102" spans="1:70" x14ac:dyDescent="0.2">
      <c r="A102" s="63" t="s">
        <v>350</v>
      </c>
      <c r="B102" s="63" t="s">
        <v>351</v>
      </c>
      <c r="C102" s="63" t="s">
        <v>772</v>
      </c>
      <c r="D102" s="63" t="s">
        <v>773</v>
      </c>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v>5.7095276300000002</v>
      </c>
      <c r="AJ102" s="63">
        <v>5.611955</v>
      </c>
      <c r="AK102" s="63">
        <v>5.7994160299999997</v>
      </c>
      <c r="AL102" s="63">
        <v>6.0058938900000003</v>
      </c>
      <c r="AM102" s="63">
        <v>5.7621742300000003</v>
      </c>
      <c r="AN102" s="63">
        <v>5.8753128200000004</v>
      </c>
      <c r="AO102" s="63">
        <v>5.9501950399999997</v>
      </c>
      <c r="AP102" s="63">
        <v>6.1582234600000003</v>
      </c>
      <c r="AQ102" s="63">
        <v>6.2197671799999998</v>
      </c>
      <c r="AR102" s="63">
        <v>6.0432598400000002</v>
      </c>
      <c r="AS102" s="63">
        <v>6.2665963800000002</v>
      </c>
      <c r="AT102" s="63">
        <v>6.6240567099999996</v>
      </c>
      <c r="AU102" s="63">
        <v>6.8574351499999997</v>
      </c>
      <c r="AV102" s="63">
        <v>7.1119925200000003</v>
      </c>
      <c r="AW102" s="63">
        <v>7.3726014199999996</v>
      </c>
      <c r="AX102" s="63">
        <v>7.6688130299999999</v>
      </c>
      <c r="AY102" s="63">
        <v>7.8373024200000003</v>
      </c>
      <c r="AZ102" s="63">
        <v>8.1361345400000005</v>
      </c>
      <c r="BA102" s="63">
        <v>8.6042031899999998</v>
      </c>
      <c r="BB102" s="63">
        <v>9.2059652599999993</v>
      </c>
      <c r="BC102" s="63">
        <v>9.5207359500000006</v>
      </c>
      <c r="BD102" s="63">
        <v>10.056561500000001</v>
      </c>
      <c r="BE102" s="63">
        <v>10.323428399999999</v>
      </c>
      <c r="BF102" s="63">
        <v>10.2382118</v>
      </c>
      <c r="BG102" s="63">
        <v>10.257608299999999</v>
      </c>
      <c r="BH102" s="63">
        <v>10.2860295</v>
      </c>
      <c r="BI102" s="63">
        <v>10.1593988</v>
      </c>
      <c r="BJ102" s="63">
        <v>10.083258600000001</v>
      </c>
      <c r="BK102" s="63">
        <v>10.457601500000001</v>
      </c>
      <c r="BL102" s="63">
        <v>10.601404199999999</v>
      </c>
      <c r="BM102" s="63">
        <v>10.534576400000001</v>
      </c>
      <c r="BN102" s="63">
        <v>10.589923900000001</v>
      </c>
      <c r="BO102" s="63">
        <v>10.8057085</v>
      </c>
      <c r="BP102" s="63">
        <v>11.061162299999999</v>
      </c>
      <c r="BQ102" s="63">
        <v>11.3509099</v>
      </c>
      <c r="BR102" s="63"/>
    </row>
    <row r="103" spans="1:70" x14ac:dyDescent="0.2">
      <c r="A103" s="63" t="s">
        <v>352</v>
      </c>
      <c r="B103" s="63" t="s">
        <v>353</v>
      </c>
      <c r="C103" s="63" t="s">
        <v>772</v>
      </c>
      <c r="D103" s="63" t="s">
        <v>773</v>
      </c>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c r="BA103" s="63"/>
      <c r="BB103" s="63"/>
      <c r="BC103" s="63"/>
      <c r="BD103" s="63"/>
      <c r="BE103" s="63"/>
      <c r="BF103" s="63"/>
      <c r="BG103" s="63"/>
      <c r="BH103" s="63"/>
      <c r="BI103" s="63"/>
      <c r="BJ103" s="63"/>
      <c r="BK103" s="63"/>
      <c r="BL103" s="63"/>
      <c r="BM103" s="63"/>
      <c r="BN103" s="63"/>
      <c r="BO103" s="63"/>
      <c r="BP103" s="63"/>
      <c r="BQ103" s="63"/>
      <c r="BR103" s="63"/>
    </row>
    <row r="104" spans="1:70" x14ac:dyDescent="0.2">
      <c r="A104" s="63" t="s">
        <v>354</v>
      </c>
      <c r="B104" s="63" t="s">
        <v>355</v>
      </c>
      <c r="C104" s="63" t="s">
        <v>772</v>
      </c>
      <c r="D104" s="63" t="s">
        <v>773</v>
      </c>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v>8.4037000000000001E-4</v>
      </c>
      <c r="AJ104" s="63">
        <v>1.62003E-3</v>
      </c>
      <c r="AK104" s="63">
        <v>1.1005920000000001E-2</v>
      </c>
      <c r="AL104" s="63">
        <v>0.16844687</v>
      </c>
      <c r="AM104" s="63">
        <v>0.34924392999999998</v>
      </c>
      <c r="AN104" s="63">
        <v>0.42248191000000002</v>
      </c>
      <c r="AO104" s="63">
        <v>0.43150885</v>
      </c>
      <c r="AP104" s="63">
        <v>0.45440702999999999</v>
      </c>
      <c r="AQ104" s="63">
        <v>0.48495951999999998</v>
      </c>
      <c r="AR104" s="63">
        <v>0.49722709999999998</v>
      </c>
      <c r="AS104" s="63">
        <v>0.50245021000000001</v>
      </c>
      <c r="AT104" s="63">
        <v>0.51405202000000005</v>
      </c>
      <c r="AU104" s="63">
        <v>0.51487952000000003</v>
      </c>
      <c r="AV104" s="63">
        <v>0.52880748</v>
      </c>
      <c r="AW104" s="63">
        <v>0.5320201</v>
      </c>
      <c r="AX104" s="63">
        <v>0.54330122000000003</v>
      </c>
      <c r="AY104" s="63">
        <v>0.51960333999999997</v>
      </c>
      <c r="AZ104" s="63">
        <v>0.51294571</v>
      </c>
      <c r="BA104" s="63">
        <v>0.51395712000000005</v>
      </c>
      <c r="BB104" s="63">
        <v>0.50974686999999996</v>
      </c>
      <c r="BC104" s="63">
        <v>0.51424882999999999</v>
      </c>
      <c r="BD104" s="63">
        <v>0.49806172999999998</v>
      </c>
      <c r="BE104" s="63">
        <v>0.48631339000000001</v>
      </c>
      <c r="BF104" s="63">
        <v>0.47450069</v>
      </c>
      <c r="BG104" s="63">
        <v>0.47030203999999998</v>
      </c>
      <c r="BH104" s="63">
        <v>0.46617388999999998</v>
      </c>
      <c r="BI104" s="63">
        <v>0.44886980999999998</v>
      </c>
      <c r="BJ104" s="63">
        <v>0.44125945999999999</v>
      </c>
      <c r="BK104" s="63">
        <v>0.43945261000000002</v>
      </c>
      <c r="BL104" s="63">
        <v>0.42046684000000001</v>
      </c>
      <c r="BM104" s="63">
        <v>0.41033294999999997</v>
      </c>
      <c r="BN104" s="63">
        <v>0.40727626</v>
      </c>
      <c r="BO104" s="63">
        <v>0.41628732000000002</v>
      </c>
      <c r="BP104" s="63">
        <v>0.42957269999999997</v>
      </c>
      <c r="BQ104" s="63">
        <v>0.44841971000000003</v>
      </c>
      <c r="BR104" s="63"/>
    </row>
    <row r="105" spans="1:70" x14ac:dyDescent="0.2">
      <c r="A105" s="63" t="s">
        <v>356</v>
      </c>
      <c r="B105" s="63" t="s">
        <v>357</v>
      </c>
      <c r="C105" s="63" t="s">
        <v>772</v>
      </c>
      <c r="D105" s="63" t="s">
        <v>773</v>
      </c>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v>1.7673907600000001</v>
      </c>
      <c r="AJ105" s="63">
        <v>1.95934962</v>
      </c>
      <c r="AK105" s="63">
        <v>2.3162301799999998</v>
      </c>
      <c r="AL105" s="63">
        <v>2.67748396</v>
      </c>
      <c r="AM105" s="63">
        <v>4.1081123100000001</v>
      </c>
      <c r="AN105" s="63">
        <v>4.6660727800000004</v>
      </c>
      <c r="AO105" s="63">
        <v>5.0393294700000002</v>
      </c>
      <c r="AP105" s="63">
        <v>5.5843847000000002</v>
      </c>
      <c r="AQ105" s="63">
        <v>6.3041393100000001</v>
      </c>
      <c r="AR105" s="63">
        <v>6.6532585800000001</v>
      </c>
      <c r="AS105" s="63">
        <v>7.2251914700000004</v>
      </c>
      <c r="AT105" s="63">
        <v>8.0022234099999991</v>
      </c>
      <c r="AU105" s="63">
        <v>8.6851613099999998</v>
      </c>
      <c r="AV105" s="63">
        <v>10.048837199999999</v>
      </c>
      <c r="AW105" s="63">
        <v>11.674616</v>
      </c>
      <c r="AX105" s="63">
        <v>12.4598266</v>
      </c>
      <c r="AY105" s="63">
        <v>13.7210505</v>
      </c>
      <c r="AZ105" s="63">
        <v>13.9084786</v>
      </c>
      <c r="BA105" s="63">
        <v>15.3751356</v>
      </c>
      <c r="BB105" s="63">
        <v>17.053692999999999</v>
      </c>
      <c r="BC105" s="63">
        <v>18.094710299999999</v>
      </c>
      <c r="BD105" s="63">
        <v>18.494962699999999</v>
      </c>
      <c r="BE105" s="63">
        <v>20.000176199999999</v>
      </c>
      <c r="BF105" s="63">
        <v>20.6637472</v>
      </c>
      <c r="BG105" s="63">
        <v>21.184901199999999</v>
      </c>
      <c r="BH105" s="63">
        <v>22.645067900000001</v>
      </c>
      <c r="BI105" s="63">
        <v>24.464931199999999</v>
      </c>
      <c r="BJ105" s="63">
        <v>27.424802799999998</v>
      </c>
      <c r="BK105" s="63">
        <v>30.618454</v>
      </c>
      <c r="BL105" s="63">
        <v>35.145675699999998</v>
      </c>
      <c r="BM105" s="63">
        <v>41.553958899999998</v>
      </c>
      <c r="BN105" s="63">
        <v>47.499527</v>
      </c>
      <c r="BO105" s="63">
        <v>57.544606799999997</v>
      </c>
      <c r="BP105" s="63">
        <v>73.049437400000002</v>
      </c>
      <c r="BQ105" s="63">
        <v>88.740255300000001</v>
      </c>
      <c r="BR105" s="63"/>
    </row>
    <row r="106" spans="1:70" x14ac:dyDescent="0.2">
      <c r="A106" s="63" t="s">
        <v>358</v>
      </c>
      <c r="B106" s="63" t="s">
        <v>359</v>
      </c>
      <c r="C106" s="63" t="s">
        <v>772</v>
      </c>
      <c r="D106" s="63" t="s">
        <v>773</v>
      </c>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v>22.909959499999999</v>
      </c>
      <c r="AJ106" s="63">
        <v>30.075264000000001</v>
      </c>
      <c r="AK106" s="63">
        <v>35.729971999999997</v>
      </c>
      <c r="AL106" s="63">
        <v>42.329414999999997</v>
      </c>
      <c r="AM106" s="63">
        <v>49.522461999999997</v>
      </c>
      <c r="AN106" s="63">
        <v>61.472313999999997</v>
      </c>
      <c r="AO106" s="63">
        <v>73.855396999999996</v>
      </c>
      <c r="AP106" s="63">
        <v>87.377994999999999</v>
      </c>
      <c r="AQ106" s="63">
        <v>97.816595000000007</v>
      </c>
      <c r="AR106" s="63">
        <v>104.545883</v>
      </c>
      <c r="AS106" s="63">
        <v>110.049076</v>
      </c>
      <c r="AT106" s="63">
        <v>114.41857</v>
      </c>
      <c r="AU106" s="63">
        <v>118.141282</v>
      </c>
      <c r="AV106" s="63">
        <v>122.020996</v>
      </c>
      <c r="AW106" s="63">
        <v>128.39556300000001</v>
      </c>
      <c r="AX106" s="63">
        <v>130.929945</v>
      </c>
      <c r="AY106" s="63">
        <v>131.51943199999999</v>
      </c>
      <c r="AZ106" s="63">
        <v>134.04126500000001</v>
      </c>
      <c r="BA106" s="63">
        <v>131.00535500000001</v>
      </c>
      <c r="BB106" s="63">
        <v>127.62753600000001</v>
      </c>
      <c r="BC106" s="63">
        <v>126.44657599999999</v>
      </c>
      <c r="BD106" s="63">
        <v>124.27183599999999</v>
      </c>
      <c r="BE106" s="63">
        <v>125.623608</v>
      </c>
      <c r="BF106" s="63">
        <v>124.979432</v>
      </c>
      <c r="BG106" s="63">
        <v>129.414974</v>
      </c>
      <c r="BH106" s="63">
        <v>132.55350999999999</v>
      </c>
      <c r="BI106" s="63">
        <v>132.03379699999999</v>
      </c>
      <c r="BJ106" s="63">
        <v>136.03652199999999</v>
      </c>
      <c r="BK106" s="63">
        <v>139.09245100000001</v>
      </c>
      <c r="BL106" s="63">
        <v>138.79714000000001</v>
      </c>
      <c r="BM106" s="63">
        <v>141.838435</v>
      </c>
      <c r="BN106" s="63">
        <v>148.35117500000001</v>
      </c>
      <c r="BO106" s="63">
        <v>155.23012800000001</v>
      </c>
      <c r="BP106" s="63">
        <v>169.087073</v>
      </c>
      <c r="BQ106" s="63">
        <v>175.57808900000001</v>
      </c>
      <c r="BR106" s="63"/>
    </row>
    <row r="107" spans="1:70" x14ac:dyDescent="0.2">
      <c r="A107" s="63" t="s">
        <v>360</v>
      </c>
      <c r="B107" s="63" t="s">
        <v>361</v>
      </c>
      <c r="C107" s="63" t="s">
        <v>772</v>
      </c>
      <c r="D107" s="63" t="s">
        <v>773</v>
      </c>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c r="BA107" s="63"/>
      <c r="BB107" s="63"/>
      <c r="BC107" s="63"/>
      <c r="BD107" s="63"/>
      <c r="BE107" s="63"/>
      <c r="BF107" s="63"/>
      <c r="BG107" s="63"/>
      <c r="BH107" s="63"/>
      <c r="BI107" s="63"/>
      <c r="BJ107" s="63"/>
      <c r="BK107" s="63"/>
      <c r="BL107" s="63"/>
      <c r="BM107" s="63"/>
      <c r="BN107" s="63"/>
      <c r="BO107" s="63"/>
      <c r="BP107" s="63"/>
      <c r="BQ107" s="63"/>
      <c r="BR107" s="63"/>
    </row>
    <row r="108" spans="1:70" x14ac:dyDescent="0.2">
      <c r="A108" s="63" t="s">
        <v>362</v>
      </c>
      <c r="B108" s="63" t="s">
        <v>363</v>
      </c>
      <c r="C108" s="63" t="s">
        <v>772</v>
      </c>
      <c r="D108" s="63" t="s">
        <v>773</v>
      </c>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c r="BA108" s="63"/>
      <c r="BB108" s="63"/>
      <c r="BC108" s="63"/>
      <c r="BD108" s="63"/>
      <c r="BE108" s="63"/>
      <c r="BF108" s="63"/>
      <c r="BG108" s="63"/>
      <c r="BH108" s="63"/>
      <c r="BI108" s="63"/>
      <c r="BJ108" s="63"/>
      <c r="BK108" s="63"/>
      <c r="BL108" s="63"/>
      <c r="BM108" s="63"/>
      <c r="BN108" s="63"/>
      <c r="BO108" s="63"/>
      <c r="BP108" s="63"/>
      <c r="BQ108" s="63"/>
      <c r="BR108" s="63"/>
    </row>
    <row r="109" spans="1:70" x14ac:dyDescent="0.2">
      <c r="A109" s="63" t="s">
        <v>364</v>
      </c>
      <c r="B109" s="63" t="s">
        <v>365</v>
      </c>
      <c r="C109" s="63" t="s">
        <v>772</v>
      </c>
      <c r="D109" s="63" t="s">
        <v>773</v>
      </c>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c r="BA109" s="63"/>
      <c r="BB109" s="63"/>
      <c r="BC109" s="63"/>
      <c r="BD109" s="63"/>
      <c r="BE109" s="63"/>
      <c r="BF109" s="63"/>
      <c r="BG109" s="63"/>
      <c r="BH109" s="63"/>
      <c r="BI109" s="63"/>
      <c r="BJ109" s="63"/>
      <c r="BK109" s="63"/>
      <c r="BL109" s="63"/>
      <c r="BM109" s="63"/>
      <c r="BN109" s="63"/>
      <c r="BO109" s="63"/>
      <c r="BP109" s="63"/>
      <c r="BQ109" s="63"/>
      <c r="BR109" s="63"/>
    </row>
    <row r="110" spans="1:70" x14ac:dyDescent="0.2">
      <c r="A110" s="63" t="s">
        <v>366</v>
      </c>
      <c r="B110" s="63" t="s">
        <v>367</v>
      </c>
      <c r="C110" s="63" t="s">
        <v>772</v>
      </c>
      <c r="D110" s="63" t="s">
        <v>773</v>
      </c>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c r="BA110" s="63"/>
      <c r="BB110" s="63"/>
      <c r="BC110" s="63"/>
      <c r="BD110" s="63"/>
      <c r="BE110" s="63"/>
      <c r="BF110" s="63"/>
      <c r="BG110" s="63"/>
      <c r="BH110" s="63"/>
      <c r="BI110" s="63"/>
      <c r="BJ110" s="63"/>
      <c r="BK110" s="63"/>
      <c r="BL110" s="63"/>
      <c r="BM110" s="63"/>
      <c r="BN110" s="63"/>
      <c r="BO110" s="63"/>
      <c r="BP110" s="63"/>
      <c r="BQ110" s="63"/>
      <c r="BR110" s="63"/>
    </row>
    <row r="111" spans="1:70" x14ac:dyDescent="0.2">
      <c r="A111" s="63" t="s">
        <v>368</v>
      </c>
      <c r="B111" s="63" t="s">
        <v>369</v>
      </c>
      <c r="C111" s="63" t="s">
        <v>772</v>
      </c>
      <c r="D111" s="63" t="s">
        <v>773</v>
      </c>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v>350.17698300000001</v>
      </c>
      <c r="AJ111" s="63">
        <v>368.417936</v>
      </c>
      <c r="AK111" s="63">
        <v>386.464428</v>
      </c>
      <c r="AL111" s="63">
        <v>449.820132</v>
      </c>
      <c r="AM111" s="63">
        <v>474.66566799999998</v>
      </c>
      <c r="AN111" s="63">
        <v>510.861176</v>
      </c>
      <c r="AO111" s="63">
        <v>545.20468200000005</v>
      </c>
      <c r="AP111" s="63">
        <v>603.34012800000005</v>
      </c>
      <c r="AQ111" s="63">
        <v>1045.7287100000001</v>
      </c>
      <c r="AR111" s="63">
        <v>1177.1584499999999</v>
      </c>
      <c r="AS111" s="63">
        <v>1386.4515799999999</v>
      </c>
      <c r="AT111" s="63">
        <v>1549.75899</v>
      </c>
      <c r="AU111" s="63">
        <v>1616.02071</v>
      </c>
      <c r="AV111" s="63">
        <v>1671.6941899999999</v>
      </c>
      <c r="AW111" s="63">
        <v>1767.11688</v>
      </c>
      <c r="AX111" s="63">
        <v>1958.9541899999999</v>
      </c>
      <c r="AY111" s="63">
        <v>2168.0609199999999</v>
      </c>
      <c r="AZ111" s="63">
        <v>2348.52612</v>
      </c>
      <c r="BA111" s="63">
        <v>2722.3264399999998</v>
      </c>
      <c r="BB111" s="63">
        <v>2929.5234799999998</v>
      </c>
      <c r="BC111" s="63">
        <v>3336.1507499999998</v>
      </c>
      <c r="BD111" s="63">
        <v>3512.7539099999999</v>
      </c>
      <c r="BE111" s="63">
        <v>3577.51892</v>
      </c>
      <c r="BF111" s="63">
        <v>3781.7782400000001</v>
      </c>
      <c r="BG111" s="63">
        <v>4056.66266</v>
      </c>
      <c r="BH111" s="63">
        <v>4390.6464999999998</v>
      </c>
      <c r="BI111" s="63">
        <v>4566.5706700000001</v>
      </c>
      <c r="BJ111" s="63">
        <v>4756.1689500000002</v>
      </c>
      <c r="BK111" s="63">
        <v>4833.5991199999999</v>
      </c>
      <c r="BL111" s="63">
        <v>4847.4453100000001</v>
      </c>
      <c r="BM111" s="63">
        <v>4791.00684</v>
      </c>
      <c r="BN111" s="63">
        <v>4808.4291999999996</v>
      </c>
      <c r="BO111" s="63">
        <v>4917.9246899999998</v>
      </c>
      <c r="BP111" s="63">
        <v>4819.7422399999996</v>
      </c>
      <c r="BQ111" s="63">
        <v>4747.9085800000003</v>
      </c>
      <c r="BR111" s="63"/>
    </row>
    <row r="112" spans="1:70" x14ac:dyDescent="0.2">
      <c r="A112" s="63" t="s">
        <v>370</v>
      </c>
      <c r="B112" s="63" t="s">
        <v>371</v>
      </c>
      <c r="C112" s="63" t="s">
        <v>772</v>
      </c>
      <c r="D112" s="63" t="s">
        <v>773</v>
      </c>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c r="BA112" s="63"/>
      <c r="BB112" s="63"/>
      <c r="BC112" s="63"/>
      <c r="BD112" s="63"/>
      <c r="BE112" s="63"/>
      <c r="BF112" s="63"/>
      <c r="BG112" s="63"/>
      <c r="BH112" s="63"/>
      <c r="BI112" s="63"/>
      <c r="BJ112" s="63"/>
      <c r="BK112" s="63"/>
      <c r="BL112" s="63"/>
      <c r="BM112" s="63"/>
      <c r="BN112" s="63"/>
      <c r="BO112" s="63"/>
      <c r="BP112" s="63"/>
      <c r="BQ112" s="63"/>
      <c r="BR112" s="63"/>
    </row>
    <row r="113" spans="1:70" x14ac:dyDescent="0.2">
      <c r="A113" s="63" t="s">
        <v>372</v>
      </c>
      <c r="B113" s="63" t="s">
        <v>373</v>
      </c>
      <c r="C113" s="63" t="s">
        <v>772</v>
      </c>
      <c r="D113" s="63" t="s">
        <v>773</v>
      </c>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c r="BA113" s="63"/>
      <c r="BB113" s="63"/>
      <c r="BC113" s="63"/>
      <c r="BD113" s="63"/>
      <c r="BE113" s="63"/>
      <c r="BF113" s="63"/>
      <c r="BG113" s="63"/>
      <c r="BH113" s="63"/>
      <c r="BI113" s="63"/>
      <c r="BJ113" s="63"/>
      <c r="BK113" s="63"/>
      <c r="BL113" s="63"/>
      <c r="BM113" s="63"/>
      <c r="BN113" s="63"/>
      <c r="BO113" s="63"/>
      <c r="BP113" s="63"/>
      <c r="BQ113" s="63"/>
      <c r="BR113" s="63"/>
    </row>
    <row r="114" spans="1:70" x14ac:dyDescent="0.2">
      <c r="A114" s="63" t="s">
        <v>374</v>
      </c>
      <c r="B114" s="63" t="s">
        <v>375</v>
      </c>
      <c r="C114" s="63" t="s">
        <v>772</v>
      </c>
      <c r="D114" s="63" t="s">
        <v>773</v>
      </c>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v>5.4954884100000001</v>
      </c>
      <c r="AJ114" s="63">
        <v>6.0467290599999997</v>
      </c>
      <c r="AK114" s="63">
        <v>6.4420232100000003</v>
      </c>
      <c r="AL114" s="63">
        <v>6.9134503199999999</v>
      </c>
      <c r="AM114" s="63">
        <v>7.4444617199999996</v>
      </c>
      <c r="AN114" s="63">
        <v>7.9523941899999997</v>
      </c>
      <c r="AO114" s="63">
        <v>8.4009872100000003</v>
      </c>
      <c r="AP114" s="63">
        <v>8.7934199799999995</v>
      </c>
      <c r="AQ114" s="63">
        <v>9.3922315800000007</v>
      </c>
      <c r="AR114" s="63">
        <v>9.5453463799999998</v>
      </c>
      <c r="AS114" s="63">
        <v>9.6741334099999996</v>
      </c>
      <c r="AT114" s="63">
        <v>9.7653314099999999</v>
      </c>
      <c r="AU114" s="63">
        <v>9.9731972899999999</v>
      </c>
      <c r="AV114" s="63">
        <v>10.158382</v>
      </c>
      <c r="AW114" s="63">
        <v>10.4587465</v>
      </c>
      <c r="AX114" s="63">
        <v>10.7108919</v>
      </c>
      <c r="AY114" s="63">
        <v>11.2633636</v>
      </c>
      <c r="AZ114" s="63">
        <v>11.727802199999999</v>
      </c>
      <c r="BA114" s="63">
        <v>12.5639813</v>
      </c>
      <c r="BB114" s="63">
        <v>13.366092099999999</v>
      </c>
      <c r="BC114" s="63">
        <v>14.5956323</v>
      </c>
      <c r="BD114" s="63">
        <v>15.5495491</v>
      </c>
      <c r="BE114" s="63">
        <v>16.135663300000001</v>
      </c>
      <c r="BF114" s="63">
        <v>17.288342799999999</v>
      </c>
      <c r="BG114" s="63">
        <v>18.300766599999999</v>
      </c>
      <c r="BH114" s="63">
        <v>19.115441199999999</v>
      </c>
      <c r="BI114" s="63">
        <v>19.744239100000001</v>
      </c>
      <c r="BJ114" s="63">
        <v>20.455577900000002</v>
      </c>
      <c r="BK114" s="63">
        <v>20.474595999999998</v>
      </c>
      <c r="BL114" s="63">
        <v>20.2395</v>
      </c>
      <c r="BM114" s="63">
        <v>20.319366500000001</v>
      </c>
      <c r="BN114" s="63">
        <v>20.727895700000001</v>
      </c>
      <c r="BO114" s="63">
        <v>20.4894572</v>
      </c>
      <c r="BP114" s="63">
        <v>20.290405400000001</v>
      </c>
      <c r="BQ114" s="63">
        <v>20.421987600000001</v>
      </c>
      <c r="BR114" s="63"/>
    </row>
    <row r="115" spans="1:70" x14ac:dyDescent="0.2">
      <c r="A115" s="63" t="s">
        <v>376</v>
      </c>
      <c r="B115" s="63" t="s">
        <v>377</v>
      </c>
      <c r="C115" s="63" t="s">
        <v>772</v>
      </c>
      <c r="D115" s="63" t="s">
        <v>773</v>
      </c>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c r="AV115" s="63"/>
      <c r="AW115" s="63"/>
      <c r="AX115" s="63"/>
      <c r="AY115" s="63"/>
      <c r="AZ115" s="63"/>
      <c r="BA115" s="63"/>
      <c r="BB115" s="63"/>
      <c r="BC115" s="63"/>
      <c r="BD115" s="63"/>
      <c r="BE115" s="63"/>
      <c r="BF115" s="63"/>
      <c r="BG115" s="63"/>
      <c r="BH115" s="63"/>
      <c r="BI115" s="63"/>
      <c r="BJ115" s="63"/>
      <c r="BK115" s="63"/>
      <c r="BL115" s="63"/>
      <c r="BM115" s="63"/>
      <c r="BN115" s="63"/>
      <c r="BO115" s="63"/>
      <c r="BP115" s="63"/>
      <c r="BQ115" s="63"/>
      <c r="BR115" s="63"/>
    </row>
    <row r="116" spans="1:70" x14ac:dyDescent="0.2">
      <c r="A116" s="63" t="s">
        <v>378</v>
      </c>
      <c r="B116" s="63" t="s">
        <v>379</v>
      </c>
      <c r="C116" s="63" t="s">
        <v>772</v>
      </c>
      <c r="D116" s="63" t="s">
        <v>773</v>
      </c>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v>0.78381199999999995</v>
      </c>
      <c r="AJ116" s="63">
        <v>0.77183000000000002</v>
      </c>
      <c r="AK116" s="63">
        <v>0.77585499999999996</v>
      </c>
      <c r="AL116" s="63">
        <v>0.79711699999999996</v>
      </c>
      <c r="AM116" s="63">
        <v>0.79367699999999997</v>
      </c>
      <c r="AN116" s="63">
        <v>0.80096400000000001</v>
      </c>
      <c r="AO116" s="63">
        <v>0.80732899999999996</v>
      </c>
      <c r="AP116" s="63">
        <v>0.83440800000000004</v>
      </c>
      <c r="AQ116" s="63">
        <v>0.86330300000000004</v>
      </c>
      <c r="AR116" s="63">
        <v>0.91388199999999997</v>
      </c>
      <c r="AS116" s="63">
        <v>0.94362699999999999</v>
      </c>
      <c r="AT116" s="63">
        <v>0.96944699999999995</v>
      </c>
      <c r="AU116" s="63">
        <v>0.98199700000000001</v>
      </c>
      <c r="AV116" s="63">
        <v>1.004008</v>
      </c>
      <c r="AW116" s="63">
        <v>0.99125700000000005</v>
      </c>
      <c r="AX116" s="63">
        <v>1.0117069999999999</v>
      </c>
      <c r="AY116" s="63">
        <v>0.97844699999999996</v>
      </c>
      <c r="AZ116" s="63">
        <v>0.95760999999999996</v>
      </c>
      <c r="BA116" s="63">
        <v>0.94444700000000004</v>
      </c>
      <c r="BB116" s="63">
        <v>0.900841</v>
      </c>
      <c r="BC116" s="63">
        <v>0.84974400000000005</v>
      </c>
      <c r="BD116" s="63">
        <v>0.83151299999999995</v>
      </c>
      <c r="BE116" s="63">
        <v>0.82307200000000003</v>
      </c>
      <c r="BF116" s="63">
        <v>0.81122799999999995</v>
      </c>
      <c r="BG116" s="63">
        <v>0.81904100000000002</v>
      </c>
      <c r="BH116" s="63">
        <v>0.80968600000000002</v>
      </c>
      <c r="BI116" s="63">
        <v>0.79428900000000002</v>
      </c>
      <c r="BJ116" s="63">
        <v>0.79440500000000003</v>
      </c>
      <c r="BK116" s="63">
        <v>0.79221399999999997</v>
      </c>
      <c r="BL116" s="63">
        <v>0.79414300000000004</v>
      </c>
      <c r="BM116" s="63">
        <v>0.77544599999999997</v>
      </c>
      <c r="BN116" s="63">
        <v>0.75189499999999998</v>
      </c>
      <c r="BO116" s="63">
        <v>0.72142200000000001</v>
      </c>
      <c r="BP116" s="63">
        <v>0.74033300000000002</v>
      </c>
      <c r="BQ116" s="63">
        <v>0.74089400000000005</v>
      </c>
      <c r="BR116" s="63"/>
    </row>
    <row r="117" spans="1:70" x14ac:dyDescent="0.2">
      <c r="A117" s="63" t="s">
        <v>380</v>
      </c>
      <c r="B117" s="63" t="s">
        <v>381</v>
      </c>
      <c r="C117" s="63" t="s">
        <v>772</v>
      </c>
      <c r="D117" s="63" t="s">
        <v>773</v>
      </c>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v>96.673921800000002</v>
      </c>
      <c r="AJ117" s="63">
        <v>117.46649499999999</v>
      </c>
      <c r="AK117" s="63">
        <v>148.547777</v>
      </c>
      <c r="AL117" s="63">
        <v>217.51263</v>
      </c>
      <c r="AM117" s="63">
        <v>285.22772099999997</v>
      </c>
      <c r="AN117" s="63">
        <v>385.35625199999998</v>
      </c>
      <c r="AO117" s="63">
        <v>487.54274900000001</v>
      </c>
      <c r="AP117" s="63">
        <v>553.70053099999996</v>
      </c>
      <c r="AQ117" s="63">
        <v>598.91504099999997</v>
      </c>
      <c r="AR117" s="63">
        <v>777.81131400000004</v>
      </c>
      <c r="AS117" s="63">
        <v>950.19025799999997</v>
      </c>
      <c r="AT117" s="63">
        <v>1066.8478</v>
      </c>
      <c r="AU117" s="63">
        <v>1347.60735</v>
      </c>
      <c r="AV117" s="63">
        <v>1495.11607</v>
      </c>
      <c r="AW117" s="63">
        <v>1815.70703</v>
      </c>
      <c r="AX117" s="63">
        <v>2115.5343600000001</v>
      </c>
      <c r="AY117" s="63">
        <v>2351.5171799999998</v>
      </c>
      <c r="AZ117" s="63">
        <v>2814.6762899999999</v>
      </c>
      <c r="BA117" s="63">
        <v>3297.8030899999999</v>
      </c>
      <c r="BB117" s="63">
        <v>3428.30798</v>
      </c>
      <c r="BC117" s="63">
        <v>3925.11195</v>
      </c>
      <c r="BD117" s="63">
        <v>4758.8696300000001</v>
      </c>
      <c r="BE117" s="63">
        <v>6093.5625</v>
      </c>
      <c r="BF117" s="63">
        <v>8503.8466800000006</v>
      </c>
      <c r="BG117" s="63">
        <v>9758.5537100000001</v>
      </c>
      <c r="BH117" s="63">
        <v>10701.5615</v>
      </c>
      <c r="BI117" s="63">
        <v>11796.8105</v>
      </c>
      <c r="BJ117" s="63">
        <v>13061.294900000001</v>
      </c>
      <c r="BK117" s="63">
        <v>16923.199199999999</v>
      </c>
      <c r="BL117" s="63">
        <v>23549.041000000001</v>
      </c>
      <c r="BM117" s="63">
        <v>32954.585899999998</v>
      </c>
      <c r="BN117" s="63">
        <v>50488.171900000001</v>
      </c>
      <c r="BO117" s="63">
        <v>71200.145600000003</v>
      </c>
      <c r="BP117" s="63">
        <v>94357.975099999996</v>
      </c>
      <c r="BQ117" s="63">
        <v>118268.071</v>
      </c>
      <c r="BR117" s="63"/>
    </row>
    <row r="118" spans="1:70" x14ac:dyDescent="0.2">
      <c r="A118" s="63" t="s">
        <v>382</v>
      </c>
      <c r="B118" s="63" t="s">
        <v>383</v>
      </c>
      <c r="C118" s="63" t="s">
        <v>772</v>
      </c>
      <c r="D118" s="63" t="s">
        <v>773</v>
      </c>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v>0.88689015000000004</v>
      </c>
      <c r="AK118" s="63">
        <v>1.77328654</v>
      </c>
      <c r="AL118" s="63">
        <v>3.7150672</v>
      </c>
      <c r="AM118" s="63">
        <v>18.0574437</v>
      </c>
      <c r="AN118" s="63">
        <v>69.927139600000004</v>
      </c>
      <c r="AO118" s="63">
        <v>60.055900999999999</v>
      </c>
      <c r="AP118" s="63">
        <v>113.056724</v>
      </c>
      <c r="AQ118" s="63">
        <v>93.967616199999995</v>
      </c>
      <c r="AR118" s="63">
        <v>158.582506</v>
      </c>
      <c r="AS118" s="63">
        <v>193.44403299999999</v>
      </c>
      <c r="AT118" s="63">
        <v>152.95389499999999</v>
      </c>
      <c r="AU118" s="63">
        <v>162.91527400000001</v>
      </c>
      <c r="AV118" s="63">
        <v>181.89777000000001</v>
      </c>
      <c r="AW118" s="63">
        <v>207.795278</v>
      </c>
      <c r="AX118" s="63">
        <v>273.71472699999998</v>
      </c>
      <c r="AY118" s="63">
        <v>326.74092899999999</v>
      </c>
      <c r="AZ118" s="63">
        <v>364.05597699999998</v>
      </c>
      <c r="BA118" s="63">
        <v>464.95306099999999</v>
      </c>
      <c r="BB118" s="63">
        <v>371.89486499999998</v>
      </c>
      <c r="BC118" s="63">
        <v>428.37412899999998</v>
      </c>
      <c r="BD118" s="63">
        <v>523.34020999999996</v>
      </c>
      <c r="BE118" s="63">
        <v>524.50266999999997</v>
      </c>
      <c r="BF118" s="63">
        <v>528.63540999999998</v>
      </c>
      <c r="BG118" s="63">
        <v>553.36083599999995</v>
      </c>
      <c r="BH118" s="63">
        <v>555.26750100000004</v>
      </c>
      <c r="BI118" s="63">
        <v>563.81483300000002</v>
      </c>
      <c r="BJ118" s="63">
        <v>552.90228300000001</v>
      </c>
      <c r="BK118" s="63">
        <v>554.96087599999998</v>
      </c>
      <c r="BL118" s="63">
        <v>547.33923300000004</v>
      </c>
      <c r="BM118" s="63">
        <v>484.26474000000002</v>
      </c>
      <c r="BN118" s="63">
        <v>554.46539299999995</v>
      </c>
      <c r="BO118" s="63">
        <v>657.00617299999999</v>
      </c>
      <c r="BP118" s="63">
        <v>535.666695</v>
      </c>
      <c r="BQ118" s="63">
        <v>545.87385600000005</v>
      </c>
      <c r="BR118" s="63"/>
    </row>
    <row r="119" spans="1:70" x14ac:dyDescent="0.2">
      <c r="A119" s="63" t="s">
        <v>384</v>
      </c>
      <c r="B119" s="63" t="s">
        <v>385</v>
      </c>
      <c r="C119" s="63" t="s">
        <v>772</v>
      </c>
      <c r="D119" s="63" t="s">
        <v>773</v>
      </c>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v>67.297072999999997</v>
      </c>
      <c r="AJ119" s="63">
        <v>70.541135999999995</v>
      </c>
      <c r="AK119" s="63">
        <v>71.348376999999999</v>
      </c>
      <c r="AL119" s="63">
        <v>70.973078999999998</v>
      </c>
      <c r="AM119" s="63">
        <v>71.298411999999999</v>
      </c>
      <c r="AN119" s="63">
        <v>71.927537000000001</v>
      </c>
      <c r="AO119" s="63">
        <v>74.118791000000002</v>
      </c>
      <c r="AP119" s="63">
        <v>73.660810999999995</v>
      </c>
      <c r="AQ119" s="63">
        <v>76.658219000000003</v>
      </c>
      <c r="AR119" s="63">
        <v>79.246595999999997</v>
      </c>
      <c r="AS119" s="63">
        <v>84.704673999999997</v>
      </c>
      <c r="AT119" s="63">
        <v>88.304267999999993</v>
      </c>
      <c r="AU119" s="63">
        <v>91.105412999999999</v>
      </c>
      <c r="AV119" s="63">
        <v>92.614880999999997</v>
      </c>
      <c r="AW119" s="63">
        <v>93.296591000000006</v>
      </c>
      <c r="AX119" s="63">
        <v>95.840665000000001</v>
      </c>
      <c r="AY119" s="63">
        <v>101.655098</v>
      </c>
      <c r="AZ119" s="63">
        <v>107.340386</v>
      </c>
      <c r="BA119" s="63">
        <v>114.52700299999999</v>
      </c>
      <c r="BB119" s="63">
        <v>121.91598399999999</v>
      </c>
      <c r="BC119" s="63">
        <v>132.91871</v>
      </c>
      <c r="BD119" s="63">
        <v>135.15200400000001</v>
      </c>
      <c r="BE119" s="63">
        <v>136.96767</v>
      </c>
      <c r="BF119" s="63">
        <v>137.022617</v>
      </c>
      <c r="BG119" s="63">
        <v>138.54786899999999</v>
      </c>
      <c r="BH119" s="63">
        <v>141.97492600000001</v>
      </c>
      <c r="BI119" s="63">
        <v>140.02995000000001</v>
      </c>
      <c r="BJ119" s="63">
        <v>138.277175</v>
      </c>
      <c r="BK119" s="63">
        <v>140.97027800000001</v>
      </c>
      <c r="BL119" s="63">
        <v>138.66785200000001</v>
      </c>
      <c r="BM119" s="63">
        <v>143.25337999999999</v>
      </c>
      <c r="BN119" s="63">
        <v>142.588157</v>
      </c>
      <c r="BO119" s="63">
        <v>134.89949200000001</v>
      </c>
      <c r="BP119" s="63">
        <v>137.85032100000001</v>
      </c>
      <c r="BQ119" s="63">
        <v>141.75811100000001</v>
      </c>
      <c r="BR119" s="63"/>
    </row>
    <row r="120" spans="1:70" x14ac:dyDescent="0.2">
      <c r="A120" s="63" t="s">
        <v>386</v>
      </c>
      <c r="B120" s="63" t="s">
        <v>387</v>
      </c>
      <c r="C120" s="63" t="s">
        <v>772</v>
      </c>
      <c r="D120" s="63" t="s">
        <v>773</v>
      </c>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v>1.7067399999999999</v>
      </c>
      <c r="AJ120" s="63">
        <v>1.9832339999999999</v>
      </c>
      <c r="AK120" s="63">
        <v>2.1728580000000002</v>
      </c>
      <c r="AL120" s="63">
        <v>2.3579430000000001</v>
      </c>
      <c r="AM120" s="63">
        <v>2.5981049999999999</v>
      </c>
      <c r="AN120" s="63">
        <v>2.7755390000000002</v>
      </c>
      <c r="AO120" s="63">
        <v>2.978542</v>
      </c>
      <c r="AP120" s="63">
        <v>3.1692830000000001</v>
      </c>
      <c r="AQ120" s="63">
        <v>3.346311</v>
      </c>
      <c r="AR120" s="63">
        <v>3.5046409999999999</v>
      </c>
      <c r="AS120" s="63">
        <v>3.4348930000000002</v>
      </c>
      <c r="AT120" s="63">
        <v>3.416906</v>
      </c>
      <c r="AU120" s="63">
        <v>3.4626760000000001</v>
      </c>
      <c r="AV120" s="63">
        <v>3.6214580000000001</v>
      </c>
      <c r="AW120" s="63">
        <v>3.5350809999999999</v>
      </c>
      <c r="AX120" s="63">
        <v>3.7169370000000002</v>
      </c>
      <c r="AY120" s="63">
        <v>3.8042889999999998</v>
      </c>
      <c r="AZ120" s="63">
        <v>3.7327810000000001</v>
      </c>
      <c r="BA120" s="63">
        <v>3.8672049999999998</v>
      </c>
      <c r="BB120" s="63">
        <v>3.9913340000000002</v>
      </c>
      <c r="BC120" s="63">
        <v>3.9907029999999999</v>
      </c>
      <c r="BD120" s="63">
        <v>3.944763</v>
      </c>
      <c r="BE120" s="63">
        <v>3.9553579999999999</v>
      </c>
      <c r="BF120" s="63">
        <v>3.839566</v>
      </c>
      <c r="BG120" s="63">
        <v>3.9403869999999999</v>
      </c>
      <c r="BH120" s="63">
        <v>3.9239250000000001</v>
      </c>
      <c r="BI120" s="63">
        <v>3.7885110000000002</v>
      </c>
      <c r="BJ120" s="63">
        <v>3.751633</v>
      </c>
      <c r="BK120" s="63">
        <v>3.7846639999999998</v>
      </c>
      <c r="BL120" s="63">
        <v>3.8168639999999998</v>
      </c>
      <c r="BM120" s="63">
        <v>3.7467009999999998</v>
      </c>
      <c r="BN120" s="63">
        <v>3.657664</v>
      </c>
      <c r="BO120" s="63">
        <v>3.4429829999999999</v>
      </c>
      <c r="BP120" s="63">
        <v>3.4568219999999998</v>
      </c>
      <c r="BQ120" s="63">
        <v>3.5019800000000001</v>
      </c>
      <c r="BR120" s="63"/>
    </row>
    <row r="121" spans="1:70" x14ac:dyDescent="0.2">
      <c r="A121" s="63" t="s">
        <v>388</v>
      </c>
      <c r="B121" s="63" t="s">
        <v>389</v>
      </c>
      <c r="C121" s="63" t="s">
        <v>772</v>
      </c>
      <c r="D121" s="63" t="s">
        <v>773</v>
      </c>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v>0.69146099999999999</v>
      </c>
      <c r="AJ121" s="63">
        <v>0.71955000000000002</v>
      </c>
      <c r="AK121" s="63">
        <v>0.73424800000000001</v>
      </c>
      <c r="AL121" s="63">
        <v>0.74511899999999998</v>
      </c>
      <c r="AM121" s="63">
        <v>0.75538499999999997</v>
      </c>
      <c r="AN121" s="63">
        <v>0.77631300000000003</v>
      </c>
      <c r="AO121" s="63">
        <v>0.79766400000000004</v>
      </c>
      <c r="AP121" s="63">
        <v>0.80416600000000005</v>
      </c>
      <c r="AQ121" s="63">
        <v>0.79978499999999997</v>
      </c>
      <c r="AR121" s="63">
        <v>0.80644700000000002</v>
      </c>
      <c r="AS121" s="63">
        <v>0.80508599999999997</v>
      </c>
      <c r="AT121" s="63">
        <v>0.81636200000000003</v>
      </c>
      <c r="AU121" s="63">
        <v>0.82348900000000003</v>
      </c>
      <c r="AV121" s="63">
        <v>0.83352400000000004</v>
      </c>
      <c r="AW121" s="63">
        <v>0.85195299999999996</v>
      </c>
      <c r="AX121" s="63">
        <v>0.85513899999999998</v>
      </c>
      <c r="AY121" s="63">
        <v>0.82302200000000003</v>
      </c>
      <c r="AZ121" s="63">
        <v>0.80922700000000003</v>
      </c>
      <c r="BA121" s="63">
        <v>0.783694</v>
      </c>
      <c r="BB121" s="63">
        <v>0.77094300000000004</v>
      </c>
      <c r="BC121" s="63">
        <v>0.77334800000000004</v>
      </c>
      <c r="BD121" s="63">
        <v>0.758687</v>
      </c>
      <c r="BE121" s="63">
        <v>0.74773100000000003</v>
      </c>
      <c r="BF121" s="63">
        <v>0.73729900000000004</v>
      </c>
      <c r="BG121" s="63">
        <v>0.73964399999999997</v>
      </c>
      <c r="BH121" s="63">
        <v>0.73869399999999996</v>
      </c>
      <c r="BI121" s="63">
        <v>0.70054400000000006</v>
      </c>
      <c r="BJ121" s="63">
        <v>0.68989500000000004</v>
      </c>
      <c r="BK121" s="63">
        <v>0.68121900000000002</v>
      </c>
      <c r="BL121" s="63">
        <v>0.64729800000000004</v>
      </c>
      <c r="BM121" s="63">
        <v>0.63229199999999997</v>
      </c>
      <c r="BN121" s="63">
        <v>0.62535600000000002</v>
      </c>
      <c r="BO121" s="63">
        <v>0.59128999999999998</v>
      </c>
      <c r="BP121" s="63">
        <v>0.60194899999999996</v>
      </c>
      <c r="BQ121" s="63">
        <v>0.59962700000000002</v>
      </c>
      <c r="BR121" s="63"/>
    </row>
    <row r="122" spans="1:70" x14ac:dyDescent="0.2">
      <c r="A122" s="63" t="s">
        <v>390</v>
      </c>
      <c r="B122" s="63" t="s">
        <v>391</v>
      </c>
      <c r="C122" s="63" t="s">
        <v>772</v>
      </c>
      <c r="D122" s="63" t="s">
        <v>773</v>
      </c>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v>2.7453689300000002</v>
      </c>
      <c r="AJ122" s="63">
        <v>4.0664991800000001</v>
      </c>
      <c r="AK122" s="63">
        <v>6.3628516900000003</v>
      </c>
      <c r="AL122" s="63">
        <v>9.4977178200000001</v>
      </c>
      <c r="AM122" s="63">
        <v>12.191875599999999</v>
      </c>
      <c r="AN122" s="63">
        <v>14.9491874</v>
      </c>
      <c r="AO122" s="63">
        <v>17.450928699999999</v>
      </c>
      <c r="AP122" s="63">
        <v>18.803479800000002</v>
      </c>
      <c r="AQ122" s="63">
        <v>20.143992900000001</v>
      </c>
      <c r="AR122" s="63">
        <v>21.236644399999999</v>
      </c>
      <c r="AS122" s="63">
        <v>22.964787699999999</v>
      </c>
      <c r="AT122" s="63">
        <v>24.212542200000001</v>
      </c>
      <c r="AU122" s="63">
        <v>26.0078128</v>
      </c>
      <c r="AV122" s="63">
        <v>28.468909400000001</v>
      </c>
      <c r="AW122" s="63">
        <v>31.2882441</v>
      </c>
      <c r="AX122" s="63">
        <v>33.816317499999997</v>
      </c>
      <c r="AY122" s="63">
        <v>35.707295799999997</v>
      </c>
      <c r="AZ122" s="63">
        <v>38.701137199999998</v>
      </c>
      <c r="BA122" s="63">
        <v>43.113239499999999</v>
      </c>
      <c r="BB122" s="63">
        <v>47.843646100000001</v>
      </c>
      <c r="BC122" s="63">
        <v>51.906408599999999</v>
      </c>
      <c r="BD122" s="63">
        <v>53.804946899999997</v>
      </c>
      <c r="BE122" s="63">
        <v>56.606935800000002</v>
      </c>
      <c r="BF122" s="63">
        <v>59.611322100000002</v>
      </c>
      <c r="BG122" s="63">
        <v>63.199771300000002</v>
      </c>
      <c r="BH122" s="63">
        <v>65.906269600000002</v>
      </c>
      <c r="BI122" s="63">
        <v>66.675524499999995</v>
      </c>
      <c r="BJ122" s="63">
        <v>68.532730099999995</v>
      </c>
      <c r="BK122" s="63">
        <v>71.633140600000004</v>
      </c>
      <c r="BL122" s="63">
        <v>74.132141099999998</v>
      </c>
      <c r="BM122" s="63">
        <v>77.2810135</v>
      </c>
      <c r="BN122" s="63">
        <v>81.326980599999999</v>
      </c>
      <c r="BO122" s="63">
        <v>85.523099700000003</v>
      </c>
      <c r="BP122" s="63">
        <v>91.908632299999994</v>
      </c>
      <c r="BQ122" s="63">
        <v>94.102089100000001</v>
      </c>
      <c r="BR122" s="63"/>
    </row>
    <row r="123" spans="1:70" x14ac:dyDescent="0.2">
      <c r="A123" s="63" t="s">
        <v>392</v>
      </c>
      <c r="B123" s="63" t="s">
        <v>393</v>
      </c>
      <c r="C123" s="63" t="s">
        <v>772</v>
      </c>
      <c r="D123" s="63" t="s">
        <v>773</v>
      </c>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v>0.17658199999999999</v>
      </c>
      <c r="AJ123" s="63">
        <v>0.18008940000000001</v>
      </c>
      <c r="AK123" s="63">
        <v>0.18794211999999999</v>
      </c>
      <c r="AL123" s="63">
        <v>0.18904119</v>
      </c>
      <c r="AM123" s="63">
        <v>0.19778950000000001</v>
      </c>
      <c r="AN123" s="63">
        <v>0.19737861000000001</v>
      </c>
      <c r="AO123" s="63">
        <v>0.1977969</v>
      </c>
      <c r="AP123" s="63">
        <v>0.19686572999999999</v>
      </c>
      <c r="AQ123" s="63">
        <v>0.20636705</v>
      </c>
      <c r="AR123" s="63">
        <v>0.20272807000000001</v>
      </c>
      <c r="AS123" s="63">
        <v>0.19741715000000001</v>
      </c>
      <c r="AT123" s="63">
        <v>0.19456401000000001</v>
      </c>
      <c r="AU123" s="63">
        <v>0.193358</v>
      </c>
      <c r="AV123" s="63">
        <v>0.19368593000000001</v>
      </c>
      <c r="AW123" s="63">
        <v>0.19445169000000001</v>
      </c>
      <c r="AX123" s="63">
        <v>0.19232310999999999</v>
      </c>
      <c r="AY123" s="63">
        <v>0.20643824999999999</v>
      </c>
      <c r="AZ123" s="63">
        <v>0.21114078999999999</v>
      </c>
      <c r="BA123" s="63">
        <v>0.25608807</v>
      </c>
      <c r="BB123" s="63">
        <v>0.26256509</v>
      </c>
      <c r="BC123" s="63">
        <v>0.28036641000000001</v>
      </c>
      <c r="BD123" s="63">
        <v>0.29093519000000001</v>
      </c>
      <c r="BE123" s="63">
        <v>0.30398285000000003</v>
      </c>
      <c r="BF123" s="63">
        <v>0.31181530000000002</v>
      </c>
      <c r="BG123" s="63">
        <v>0.32540656000000001</v>
      </c>
      <c r="BH123" s="63">
        <v>0.32009944000000001</v>
      </c>
      <c r="BI123" s="63">
        <v>0.32357204000000001</v>
      </c>
      <c r="BJ123" s="63">
        <v>0.31154095999999998</v>
      </c>
      <c r="BK123" s="63">
        <v>0.32549578000000001</v>
      </c>
      <c r="BL123" s="63">
        <v>0.31400555000000002</v>
      </c>
      <c r="BM123" s="63">
        <v>0.29810925999999999</v>
      </c>
      <c r="BN123" s="63">
        <v>0.3234725</v>
      </c>
      <c r="BO123" s="63">
        <v>0.30984446999999998</v>
      </c>
      <c r="BP123" s="63">
        <v>0.30454930000000002</v>
      </c>
      <c r="BQ123" s="63">
        <v>0.30299411999999998</v>
      </c>
      <c r="BR123" s="63"/>
    </row>
    <row r="124" spans="1:70" x14ac:dyDescent="0.2">
      <c r="A124" s="63" t="s">
        <v>394</v>
      </c>
      <c r="B124" s="63" t="s">
        <v>395</v>
      </c>
      <c r="C124" s="63" t="s">
        <v>772</v>
      </c>
      <c r="D124" s="63" t="s">
        <v>773</v>
      </c>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v>187.619696</v>
      </c>
      <c r="AJ124" s="63">
        <v>186.75359</v>
      </c>
      <c r="AK124" s="63">
        <v>185.65513999999999</v>
      </c>
      <c r="AL124" s="63">
        <v>182.31471099999999</v>
      </c>
      <c r="AM124" s="63">
        <v>178.836771</v>
      </c>
      <c r="AN124" s="63">
        <v>174.24721400000001</v>
      </c>
      <c r="AO124" s="63">
        <v>170.351722</v>
      </c>
      <c r="AP124" s="63">
        <v>168.30868599999999</v>
      </c>
      <c r="AQ124" s="63">
        <v>166.39373699999999</v>
      </c>
      <c r="AR124" s="63">
        <v>162.03574</v>
      </c>
      <c r="AS124" s="63">
        <v>154.687365</v>
      </c>
      <c r="AT124" s="63">
        <v>149.639771</v>
      </c>
      <c r="AU124" s="63">
        <v>143.77420499999999</v>
      </c>
      <c r="AV124" s="63">
        <v>139.58166800000001</v>
      </c>
      <c r="AW124" s="63">
        <v>134.39762899999999</v>
      </c>
      <c r="AX124" s="63">
        <v>129.55195499999999</v>
      </c>
      <c r="AY124" s="63">
        <v>124.459311</v>
      </c>
      <c r="AZ124" s="63">
        <v>120.321744</v>
      </c>
      <c r="BA124" s="63">
        <v>116.845814</v>
      </c>
      <c r="BB124" s="63">
        <v>115.23234600000001</v>
      </c>
      <c r="BC124" s="63">
        <v>111.70755699999999</v>
      </c>
      <c r="BD124" s="63">
        <v>107.45428099999999</v>
      </c>
      <c r="BE124" s="63">
        <v>104.273972</v>
      </c>
      <c r="BF124" s="63">
        <v>101.302673</v>
      </c>
      <c r="BG124" s="63">
        <v>103.052076</v>
      </c>
      <c r="BH124" s="63">
        <v>103.469437</v>
      </c>
      <c r="BI124" s="63">
        <v>105.519502</v>
      </c>
      <c r="BJ124" s="63">
        <v>105.101901</v>
      </c>
      <c r="BK124" s="63">
        <v>104.158636</v>
      </c>
      <c r="BL124" s="63">
        <v>103.231509</v>
      </c>
      <c r="BM124" s="63">
        <v>100.742048</v>
      </c>
      <c r="BN124" s="63">
        <v>99.211288999999994</v>
      </c>
      <c r="BO124" s="63">
        <v>94.922106999999997</v>
      </c>
      <c r="BP124" s="63">
        <v>93.831737000000004</v>
      </c>
      <c r="BQ124" s="63">
        <v>94.462598999999997</v>
      </c>
      <c r="BR124" s="63"/>
    </row>
    <row r="125" spans="1:70" x14ac:dyDescent="0.2">
      <c r="A125" s="63" t="s">
        <v>396</v>
      </c>
      <c r="B125" s="63" t="s">
        <v>397</v>
      </c>
      <c r="C125" s="63" t="s">
        <v>772</v>
      </c>
      <c r="D125" s="63" t="s">
        <v>773</v>
      </c>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v>6.8628999999999999E-4</v>
      </c>
      <c r="AJ125" s="63">
        <v>1.30349E-3</v>
      </c>
      <c r="AK125" s="63">
        <v>2.0037099999999999E-2</v>
      </c>
      <c r="AL125" s="63">
        <v>0.26295776999999998</v>
      </c>
      <c r="AM125" s="63">
        <v>4.2396706799999997</v>
      </c>
      <c r="AN125" s="63">
        <v>10.833672200000001</v>
      </c>
      <c r="AO125" s="63">
        <v>14.7773915</v>
      </c>
      <c r="AP125" s="63">
        <v>16.8709016</v>
      </c>
      <c r="AQ125" s="63">
        <v>17.6281578</v>
      </c>
      <c r="AR125" s="63">
        <v>19.690561200000001</v>
      </c>
      <c r="AS125" s="63">
        <v>22.609762400000001</v>
      </c>
      <c r="AT125" s="63">
        <v>24.357648999999999</v>
      </c>
      <c r="AU125" s="63">
        <v>25.376823399999999</v>
      </c>
      <c r="AV125" s="63">
        <v>27.8066964</v>
      </c>
      <c r="AW125" s="63">
        <v>31.4467386</v>
      </c>
      <c r="AX125" s="63">
        <v>35.940878900000001</v>
      </c>
      <c r="AY125" s="63">
        <v>42.379827800000001</v>
      </c>
      <c r="AZ125" s="63">
        <v>47.668716099999997</v>
      </c>
      <c r="BA125" s="63">
        <v>56.559164199999998</v>
      </c>
      <c r="BB125" s="63">
        <v>58.8494308</v>
      </c>
      <c r="BC125" s="63">
        <v>69.505266199999994</v>
      </c>
      <c r="BD125" s="63">
        <v>82.090095500000004</v>
      </c>
      <c r="BE125" s="63">
        <v>83.873942400000004</v>
      </c>
      <c r="BF125" s="63">
        <v>86.320419799999996</v>
      </c>
      <c r="BG125" s="63">
        <v>92.951476799999995</v>
      </c>
      <c r="BH125" s="63">
        <v>100.54850399999999</v>
      </c>
      <c r="BI125" s="63">
        <v>111.098913</v>
      </c>
      <c r="BJ125" s="63">
        <v>121.61378499999999</v>
      </c>
      <c r="BK125" s="63">
        <v>130.10855100000001</v>
      </c>
      <c r="BL125" s="63">
        <v>126.168755</v>
      </c>
      <c r="BM125" s="63">
        <v>124.875175</v>
      </c>
      <c r="BN125" s="63">
        <v>129.06300400000001</v>
      </c>
      <c r="BO125" s="63">
        <v>144.29032599999999</v>
      </c>
      <c r="BP125" s="63">
        <v>152.54098500000001</v>
      </c>
      <c r="BQ125" s="63">
        <v>162.334081</v>
      </c>
      <c r="BR125" s="63"/>
    </row>
    <row r="126" spans="1:70" x14ac:dyDescent="0.2">
      <c r="A126" s="63" t="s">
        <v>398</v>
      </c>
      <c r="B126" s="63" t="s">
        <v>399</v>
      </c>
      <c r="C126" s="63" t="s">
        <v>772</v>
      </c>
      <c r="D126" s="63" t="s">
        <v>773</v>
      </c>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v>8.4644538199999992</v>
      </c>
      <c r="AJ126" s="63">
        <v>9.2136284199999992</v>
      </c>
      <c r="AK126" s="63">
        <v>10.710668800000001</v>
      </c>
      <c r="AL126" s="63">
        <v>13.151417</v>
      </c>
      <c r="AM126" s="63">
        <v>15.0675936</v>
      </c>
      <c r="AN126" s="63">
        <v>16.414184599999999</v>
      </c>
      <c r="AO126" s="63">
        <v>17.5885371</v>
      </c>
      <c r="AP126" s="63">
        <v>19.2675652</v>
      </c>
      <c r="AQ126" s="63">
        <v>20.374100200000001</v>
      </c>
      <c r="AR126" s="63">
        <v>20.932364100000001</v>
      </c>
      <c r="AS126" s="63">
        <v>21.713174299999999</v>
      </c>
      <c r="AT126" s="63">
        <v>21.569079899999998</v>
      </c>
      <c r="AU126" s="63">
        <v>21.4372303</v>
      </c>
      <c r="AV126" s="63">
        <v>22.324997</v>
      </c>
      <c r="AW126" s="63">
        <v>23.2897815</v>
      </c>
      <c r="AX126" s="63">
        <v>23.688167499999999</v>
      </c>
      <c r="AY126" s="63">
        <v>24.768872000000002</v>
      </c>
      <c r="AZ126" s="63">
        <v>26.075987999999999</v>
      </c>
      <c r="BA126" s="63">
        <v>29.459213099999999</v>
      </c>
      <c r="BB126" s="63">
        <v>32.685870999999999</v>
      </c>
      <c r="BC126" s="63">
        <v>32.822766999999999</v>
      </c>
      <c r="BD126" s="63">
        <v>35.396121999999998</v>
      </c>
      <c r="BE126" s="63">
        <v>38.149162400000002</v>
      </c>
      <c r="BF126" s="63">
        <v>38.0067807</v>
      </c>
      <c r="BG126" s="63">
        <v>38.807194199999998</v>
      </c>
      <c r="BH126" s="63">
        <v>39.746192399999998</v>
      </c>
      <c r="BI126" s="63">
        <v>40.276885200000002</v>
      </c>
      <c r="BJ126" s="63">
        <v>41.279449499999998</v>
      </c>
      <c r="BK126" s="63">
        <v>42.170005799999998</v>
      </c>
      <c r="BL126" s="63">
        <v>42.655952499999998</v>
      </c>
      <c r="BM126" s="63">
        <v>42.816539800000001</v>
      </c>
      <c r="BN126" s="63">
        <v>42.331653600000003</v>
      </c>
      <c r="BO126" s="63">
        <v>42.263520200000002</v>
      </c>
      <c r="BP126" s="63">
        <v>43.004944100000003</v>
      </c>
      <c r="BQ126" s="63">
        <v>43.271290100000002</v>
      </c>
      <c r="BR126" s="63"/>
    </row>
    <row r="127" spans="1:70" x14ac:dyDescent="0.2">
      <c r="A127" s="63" t="s">
        <v>400</v>
      </c>
      <c r="B127" s="63" t="s">
        <v>401</v>
      </c>
      <c r="C127" s="63" t="s">
        <v>772</v>
      </c>
      <c r="D127" s="63" t="s">
        <v>773</v>
      </c>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v>3.8316299999999999E-3</v>
      </c>
      <c r="AJ127" s="63">
        <v>8.7013300000000002E-3</v>
      </c>
      <c r="AK127" s="63">
        <v>7.9128920000000005E-2</v>
      </c>
      <c r="AL127" s="63">
        <v>0.66044493000000004</v>
      </c>
      <c r="AM127" s="63">
        <v>1.8162438400000001</v>
      </c>
      <c r="AN127" s="63">
        <v>2.52665483</v>
      </c>
      <c r="AO127" s="63">
        <v>3.3581679599999998</v>
      </c>
      <c r="AP127" s="63">
        <v>3.9386942999999999</v>
      </c>
      <c r="AQ127" s="63">
        <v>4.2484822900000001</v>
      </c>
      <c r="AR127" s="63">
        <v>5.7632698199999997</v>
      </c>
      <c r="AS127" s="63">
        <v>7.1663424300000003</v>
      </c>
      <c r="AT127" s="63">
        <v>7.5224658599999996</v>
      </c>
      <c r="AU127" s="63">
        <v>7.5573768000000001</v>
      </c>
      <c r="AV127" s="63">
        <v>7.7056163399999997</v>
      </c>
      <c r="AW127" s="63">
        <v>7.8871795899999997</v>
      </c>
      <c r="AX127" s="63">
        <v>8.1925530500000008</v>
      </c>
      <c r="AY127" s="63">
        <v>8.6938618200000004</v>
      </c>
      <c r="AZ127" s="63">
        <v>9.7237667400000003</v>
      </c>
      <c r="BA127" s="63">
        <v>11.659355700000001</v>
      </c>
      <c r="BB127" s="63">
        <v>12.055490199999999</v>
      </c>
      <c r="BC127" s="63">
        <v>13.105852799999999</v>
      </c>
      <c r="BD127" s="63">
        <v>15.727808</v>
      </c>
      <c r="BE127" s="63">
        <v>15.3066005</v>
      </c>
      <c r="BF127" s="63">
        <v>15.3713028</v>
      </c>
      <c r="BG127" s="63">
        <v>16.0463238</v>
      </c>
      <c r="BH127" s="63">
        <v>17.160171099999999</v>
      </c>
      <c r="BI127" s="63">
        <v>16.7546614</v>
      </c>
      <c r="BJ127" s="63">
        <v>16.979791599999999</v>
      </c>
      <c r="BK127" s="63">
        <v>18.492889399999999</v>
      </c>
      <c r="BL127" s="63">
        <v>18.709680599999999</v>
      </c>
      <c r="BM127" s="63">
        <v>18.363864899999999</v>
      </c>
      <c r="BN127" s="63">
        <v>19.918993</v>
      </c>
      <c r="BO127" s="63">
        <v>22.248335300000001</v>
      </c>
      <c r="BP127" s="63">
        <v>25.740434799999999</v>
      </c>
      <c r="BQ127" s="63">
        <v>26.324007600000002</v>
      </c>
      <c r="BR127" s="63"/>
    </row>
    <row r="128" spans="1:70" x14ac:dyDescent="0.2">
      <c r="A128" s="63" t="s">
        <v>402</v>
      </c>
      <c r="B128" s="63" t="s">
        <v>403</v>
      </c>
      <c r="C128" s="63" t="s">
        <v>772</v>
      </c>
      <c r="D128" s="63" t="s">
        <v>773</v>
      </c>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v>73.241282900000002</v>
      </c>
      <c r="AJ128" s="63">
        <v>146.961781</v>
      </c>
      <c r="AK128" s="63">
        <v>252.05886699999999</v>
      </c>
      <c r="AL128" s="63">
        <v>510.66565500000002</v>
      </c>
      <c r="AM128" s="63">
        <v>799.81027700000004</v>
      </c>
      <c r="AN128" s="63">
        <v>846.08868900000004</v>
      </c>
      <c r="AO128" s="63">
        <v>856.07365200000004</v>
      </c>
      <c r="AP128" s="63">
        <v>892.09776299999999</v>
      </c>
      <c r="AQ128" s="63">
        <v>973.55742799999996</v>
      </c>
      <c r="AR128" s="63">
        <v>972.08343000000002</v>
      </c>
      <c r="AS128" s="63">
        <v>909.83730200000002</v>
      </c>
      <c r="AT128" s="63">
        <v>946.72840900000006</v>
      </c>
      <c r="AU128" s="63">
        <v>950.82172500000001</v>
      </c>
      <c r="AV128" s="63">
        <v>962.92700400000001</v>
      </c>
      <c r="AW128" s="63">
        <v>1008.0657</v>
      </c>
      <c r="AX128" s="63">
        <v>1055.7759699999999</v>
      </c>
      <c r="AY128" s="63">
        <v>1093.8088</v>
      </c>
      <c r="AZ128" s="63">
        <v>1156.54528</v>
      </c>
      <c r="BA128" s="63">
        <v>1268.4445900000001</v>
      </c>
      <c r="BB128" s="63">
        <v>1270.1384</v>
      </c>
      <c r="BC128" s="63">
        <v>1333.5066300000001</v>
      </c>
      <c r="BD128" s="63">
        <v>1371.2353499999999</v>
      </c>
      <c r="BE128" s="63">
        <v>1342.42968</v>
      </c>
      <c r="BF128" s="63">
        <v>1351.3979300000001</v>
      </c>
      <c r="BG128" s="63">
        <v>1403.6513199999999</v>
      </c>
      <c r="BH128" s="63">
        <v>1419.62491</v>
      </c>
      <c r="BI128" s="63">
        <v>1431.9564399999999</v>
      </c>
      <c r="BJ128" s="63">
        <v>1464.8909900000001</v>
      </c>
      <c r="BK128" s="63">
        <v>1468.92175</v>
      </c>
      <c r="BL128" s="63">
        <v>1468.9025899999999</v>
      </c>
      <c r="BM128" s="63">
        <v>1433.76917</v>
      </c>
      <c r="BN128" s="63">
        <v>1426.95984</v>
      </c>
      <c r="BO128" s="63">
        <v>1378.46747</v>
      </c>
      <c r="BP128" s="63">
        <v>1344.12788</v>
      </c>
      <c r="BQ128" s="63">
        <v>1343.2835299999999</v>
      </c>
      <c r="BR128" s="63"/>
    </row>
    <row r="129" spans="1:70" x14ac:dyDescent="0.2">
      <c r="A129" s="63" t="s">
        <v>404</v>
      </c>
      <c r="B129" s="63" t="s">
        <v>405</v>
      </c>
      <c r="C129" s="63" t="s">
        <v>772</v>
      </c>
      <c r="D129" s="63" t="s">
        <v>773</v>
      </c>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v>0.52473871000000005</v>
      </c>
      <c r="AJ129" s="63">
        <v>0.60864633999999995</v>
      </c>
      <c r="AK129" s="63">
        <v>0.75909495000000005</v>
      </c>
      <c r="AL129" s="63">
        <v>0.76857797000000005</v>
      </c>
      <c r="AM129" s="63">
        <v>0.78013003000000003</v>
      </c>
      <c r="AN129" s="63">
        <v>0.75032198000000005</v>
      </c>
      <c r="AO129" s="63">
        <v>0.82924492999999999</v>
      </c>
      <c r="AP129" s="63">
        <v>0.83648679999999997</v>
      </c>
      <c r="AQ129" s="63">
        <v>0.8738648</v>
      </c>
      <c r="AR129" s="63">
        <v>0.90137062000000001</v>
      </c>
      <c r="AS129" s="63">
        <v>0.89021318999999999</v>
      </c>
      <c r="AT129" s="63">
        <v>0.87342348000000003</v>
      </c>
      <c r="AU129" s="63">
        <v>0.92896330999999999</v>
      </c>
      <c r="AV129" s="63">
        <v>0.99698144</v>
      </c>
      <c r="AW129" s="63">
        <v>0.93294968</v>
      </c>
      <c r="AX129" s="63">
        <v>0.94107565999999998</v>
      </c>
      <c r="AY129" s="63">
        <v>0.86329140000000004</v>
      </c>
      <c r="AZ129" s="63">
        <v>0.90200128999999996</v>
      </c>
      <c r="BA129" s="63">
        <v>0.96904584999999999</v>
      </c>
      <c r="BB129" s="63">
        <v>0.98235291999999996</v>
      </c>
      <c r="BC129" s="63">
        <v>0.96222872000000004</v>
      </c>
      <c r="BD129" s="63">
        <v>0.96162137999999997</v>
      </c>
      <c r="BE129" s="63">
        <v>0.93892438</v>
      </c>
      <c r="BF129" s="63">
        <v>0.89570766999999996</v>
      </c>
      <c r="BG129" s="63">
        <v>0.92443162999999995</v>
      </c>
      <c r="BH129" s="63">
        <v>0.94468476999999995</v>
      </c>
      <c r="BI129" s="63">
        <v>0.95185575</v>
      </c>
      <c r="BJ129" s="63">
        <v>0.9436852</v>
      </c>
      <c r="BK129" s="63">
        <v>0.95818075000000003</v>
      </c>
      <c r="BL129" s="63">
        <v>0.91164641000000002</v>
      </c>
      <c r="BM129" s="63">
        <v>0.93898079000000001</v>
      </c>
      <c r="BN129" s="63">
        <v>0.97932454000000002</v>
      </c>
      <c r="BO129" s="63">
        <v>0.89624517999999997</v>
      </c>
      <c r="BP129" s="63">
        <v>0.94041076000000001</v>
      </c>
      <c r="BQ129" s="63">
        <v>0.93673571</v>
      </c>
      <c r="BR129" s="63"/>
    </row>
    <row r="130" spans="1:70" x14ac:dyDescent="0.2">
      <c r="A130" s="63" t="s">
        <v>406</v>
      </c>
      <c r="B130" s="63" t="s">
        <v>407</v>
      </c>
      <c r="C130" s="63" t="s">
        <v>772</v>
      </c>
      <c r="D130" s="63" t="s">
        <v>773</v>
      </c>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v>1.486415</v>
      </c>
      <c r="AJ130" s="63">
        <v>1.4872403999999999</v>
      </c>
      <c r="AK130" s="63">
        <v>1.5311319400000001</v>
      </c>
      <c r="AL130" s="63">
        <v>1.5254562199999999</v>
      </c>
      <c r="AM130" s="63">
        <v>1.5872438200000001</v>
      </c>
      <c r="AN130" s="63">
        <v>1.5668284699999999</v>
      </c>
      <c r="AO130" s="63">
        <v>1.5485961399999999</v>
      </c>
      <c r="AP130" s="63">
        <v>1.5971696799999999</v>
      </c>
      <c r="AQ130" s="63">
        <v>1.6236457399999999</v>
      </c>
      <c r="AR130" s="63">
        <v>1.64549802</v>
      </c>
      <c r="AS130" s="63">
        <v>1.6381367099999999</v>
      </c>
      <c r="AT130" s="63">
        <v>1.66512042</v>
      </c>
      <c r="AU130" s="63">
        <v>1.6966347399999999</v>
      </c>
      <c r="AV130" s="63">
        <v>1.69156146</v>
      </c>
      <c r="AW130" s="63">
        <v>1.7105060400000001</v>
      </c>
      <c r="AX130" s="63">
        <v>1.63157416</v>
      </c>
      <c r="AY130" s="63">
        <v>1.8070155699999999</v>
      </c>
      <c r="AZ130" s="63">
        <v>1.87061817</v>
      </c>
      <c r="BA130" s="63">
        <v>1.86013527</v>
      </c>
      <c r="BB130" s="63">
        <v>1.9054828699999999</v>
      </c>
      <c r="BC130" s="63">
        <v>1.8944369299999999</v>
      </c>
      <c r="BD130" s="63">
        <v>1.9611939199999999</v>
      </c>
      <c r="BE130" s="63">
        <v>2.0179369500000002</v>
      </c>
      <c r="BF130" s="63">
        <v>2.0372588899999999</v>
      </c>
      <c r="BG130" s="63">
        <v>2.0404092500000002</v>
      </c>
      <c r="BH130" s="63">
        <v>2.04214787</v>
      </c>
      <c r="BI130" s="63">
        <v>2.04667573</v>
      </c>
      <c r="BJ130" s="63">
        <v>2.0506517899999999</v>
      </c>
      <c r="BK130" s="63">
        <v>2.0079212200000001</v>
      </c>
      <c r="BL130" s="63">
        <v>1.9613214699999999</v>
      </c>
      <c r="BM130" s="63">
        <v>1.86340058</v>
      </c>
      <c r="BN130" s="63">
        <v>1.8431719499999999</v>
      </c>
      <c r="BO130" s="63">
        <v>1.78003395</v>
      </c>
      <c r="BP130" s="63">
        <v>1.7939482099999999</v>
      </c>
      <c r="BQ130" s="63">
        <v>1.8565299799999999</v>
      </c>
      <c r="BR130" s="63"/>
    </row>
    <row r="131" spans="1:70" x14ac:dyDescent="0.2">
      <c r="A131" s="63" t="s">
        <v>408</v>
      </c>
      <c r="B131" s="63" t="s">
        <v>409</v>
      </c>
      <c r="C131" s="63" t="s">
        <v>772</v>
      </c>
      <c r="D131" s="63" t="s">
        <v>773</v>
      </c>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v>562.81863999999996</v>
      </c>
      <c r="AJ131" s="63">
        <v>593.74898700000006</v>
      </c>
      <c r="AK131" s="63">
        <v>625.49482499999999</v>
      </c>
      <c r="AL131" s="63">
        <v>649.24068699999998</v>
      </c>
      <c r="AM131" s="63">
        <v>687.12149799999997</v>
      </c>
      <c r="AN131" s="63">
        <v>720.33488899999998</v>
      </c>
      <c r="AO131" s="63">
        <v>735.55927699999995</v>
      </c>
      <c r="AP131" s="63">
        <v>751.00586399999997</v>
      </c>
      <c r="AQ131" s="63">
        <v>776.06626300000005</v>
      </c>
      <c r="AR131" s="63">
        <v>754.89296999999999</v>
      </c>
      <c r="AS131" s="63">
        <v>747.25148200000001</v>
      </c>
      <c r="AT131" s="63">
        <v>756.67094599999996</v>
      </c>
      <c r="AU131" s="63">
        <v>769.77179000000001</v>
      </c>
      <c r="AV131" s="63">
        <v>790.85956899999996</v>
      </c>
      <c r="AW131" s="63">
        <v>795.26286400000004</v>
      </c>
      <c r="AX131" s="63">
        <v>788.92013499999996</v>
      </c>
      <c r="AY131" s="63">
        <v>771.74444100000005</v>
      </c>
      <c r="AZ131" s="63">
        <v>770.25498100000004</v>
      </c>
      <c r="BA131" s="63">
        <v>785.71788600000002</v>
      </c>
      <c r="BB131" s="63">
        <v>828.19048899999996</v>
      </c>
      <c r="BC131" s="63">
        <v>840.49383799999998</v>
      </c>
      <c r="BD131" s="63">
        <v>854.58572300000003</v>
      </c>
      <c r="BE131" s="63">
        <v>854.88726799999995</v>
      </c>
      <c r="BF131" s="63">
        <v>869.08142199999998</v>
      </c>
      <c r="BG131" s="63">
        <v>871.878106</v>
      </c>
      <c r="BH131" s="63">
        <v>857.48338699999999</v>
      </c>
      <c r="BI131" s="63">
        <v>858.80968700000005</v>
      </c>
      <c r="BJ131" s="63">
        <v>872.62477100000001</v>
      </c>
      <c r="BK131" s="63">
        <v>854.871397</v>
      </c>
      <c r="BL131" s="63">
        <v>847.54782899999998</v>
      </c>
      <c r="BM131" s="63">
        <v>829.35915699999998</v>
      </c>
      <c r="BN131" s="63">
        <v>829.86776599999996</v>
      </c>
      <c r="BO131" s="63">
        <v>810.157015</v>
      </c>
      <c r="BP131" s="63">
        <v>811.04804200000001</v>
      </c>
      <c r="BQ131" s="63">
        <v>809.26721999999995</v>
      </c>
      <c r="BR131" s="63"/>
    </row>
    <row r="132" spans="1:70" x14ac:dyDescent="0.2">
      <c r="A132" s="63" t="s">
        <v>410</v>
      </c>
      <c r="B132" s="63" t="s">
        <v>411</v>
      </c>
      <c r="C132" s="63" t="s">
        <v>772</v>
      </c>
      <c r="D132" s="63" t="s">
        <v>773</v>
      </c>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v>0.1023959</v>
      </c>
      <c r="AJ132" s="63">
        <v>9.9013610000000002E-2</v>
      </c>
      <c r="AK132" s="63">
        <v>9.8582959999999997E-2</v>
      </c>
      <c r="AL132" s="63">
        <v>8.9187180000000005E-2</v>
      </c>
      <c r="AM132" s="63">
        <v>8.2196420000000006E-2</v>
      </c>
      <c r="AN132" s="63">
        <v>8.4413470000000004E-2</v>
      </c>
      <c r="AO132" s="63">
        <v>9.5753179999999993E-2</v>
      </c>
      <c r="AP132" s="63">
        <v>8.9691400000000004E-2</v>
      </c>
      <c r="AQ132" s="63">
        <v>7.3478050000000003E-2</v>
      </c>
      <c r="AR132" s="63">
        <v>8.5559010000000005E-2</v>
      </c>
      <c r="AS132" s="63">
        <v>0.10083312</v>
      </c>
      <c r="AT132" s="63">
        <v>9.1001040000000005E-2</v>
      </c>
      <c r="AU132" s="63">
        <v>9.4221830000000006E-2</v>
      </c>
      <c r="AV132" s="63">
        <v>9.6944180000000005E-2</v>
      </c>
      <c r="AW132" s="63">
        <v>0.10514063999999999</v>
      </c>
      <c r="AX132" s="63">
        <v>0.12413850999999999</v>
      </c>
      <c r="AY132" s="63">
        <v>0.13990516</v>
      </c>
      <c r="AZ132" s="63">
        <v>0.14208201000000001</v>
      </c>
      <c r="BA132" s="63">
        <v>0.16541169</v>
      </c>
      <c r="BB132" s="63">
        <v>0.13617631999999999</v>
      </c>
      <c r="BC132" s="63">
        <v>0.14947985</v>
      </c>
      <c r="BD132" s="63">
        <v>0.17168940999999999</v>
      </c>
      <c r="BE132" s="63">
        <v>0.17785567999999999</v>
      </c>
      <c r="BF132" s="63">
        <v>0.18330978000000001</v>
      </c>
      <c r="BG132" s="63">
        <v>0.18476031000000001</v>
      </c>
      <c r="BH132" s="63">
        <v>0.19860079</v>
      </c>
      <c r="BI132" s="63">
        <v>0.19720661</v>
      </c>
      <c r="BJ132" s="63">
        <v>0.18923013999999999</v>
      </c>
      <c r="BK132" s="63">
        <v>0.18849476000000001</v>
      </c>
      <c r="BL132" s="63">
        <v>0.18986765</v>
      </c>
      <c r="BM132" s="63">
        <v>0.18639164999999999</v>
      </c>
      <c r="BN132" s="63">
        <v>0.20258808</v>
      </c>
      <c r="BO132" s="63">
        <v>0.22245182999999999</v>
      </c>
      <c r="BP132" s="63">
        <v>0.19740682000000001</v>
      </c>
      <c r="BQ132" s="63">
        <v>0.19133375</v>
      </c>
      <c r="BR132" s="63"/>
    </row>
    <row r="133" spans="1:70" x14ac:dyDescent="0.2">
      <c r="A133" s="63" t="s">
        <v>412</v>
      </c>
      <c r="B133" s="63" t="s">
        <v>413</v>
      </c>
      <c r="C133" s="63" t="s">
        <v>772</v>
      </c>
      <c r="D133" s="63" t="s">
        <v>773</v>
      </c>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c r="BA133" s="63"/>
      <c r="BB133" s="63"/>
      <c r="BC133" s="63"/>
      <c r="BD133" s="63"/>
      <c r="BE133" s="63"/>
      <c r="BF133" s="63"/>
      <c r="BG133" s="63"/>
      <c r="BH133" s="63"/>
      <c r="BI133" s="63"/>
      <c r="BJ133" s="63"/>
      <c r="BK133" s="63"/>
      <c r="BL133" s="63"/>
      <c r="BM133" s="63"/>
      <c r="BN133" s="63"/>
      <c r="BO133" s="63"/>
      <c r="BP133" s="63"/>
      <c r="BQ133" s="63"/>
      <c r="BR133" s="63"/>
    </row>
    <row r="134" spans="1:70" x14ac:dyDescent="0.2">
      <c r="A134" s="63" t="s">
        <v>414</v>
      </c>
      <c r="B134" s="63" t="s">
        <v>415</v>
      </c>
      <c r="C134" s="63" t="s">
        <v>772</v>
      </c>
      <c r="D134" s="63" t="s">
        <v>773</v>
      </c>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v>140.383475</v>
      </c>
      <c r="AJ134" s="63">
        <v>153.405789</v>
      </c>
      <c r="AK134" s="63">
        <v>158.97781599999999</v>
      </c>
      <c r="AL134" s="63">
        <v>172.66296299999999</v>
      </c>
      <c r="AM134" s="63">
        <v>182.07145299999999</v>
      </c>
      <c r="AN134" s="63">
        <v>213.437757</v>
      </c>
      <c r="AO134" s="63">
        <v>238.368574</v>
      </c>
      <c r="AP134" s="63">
        <v>279.67672800000003</v>
      </c>
      <c r="AQ134" s="63">
        <v>510.281159</v>
      </c>
      <c r="AR134" s="63">
        <v>1147.0759499999999</v>
      </c>
      <c r="AS134" s="63">
        <v>1399.8167000000001</v>
      </c>
      <c r="AT134" s="63">
        <v>1490.3944200000001</v>
      </c>
      <c r="AU134" s="63">
        <v>1560.3172199999999</v>
      </c>
      <c r="AV134" s="63">
        <v>1735.9089799999999</v>
      </c>
      <c r="AW134" s="63">
        <v>1871.1677500000001</v>
      </c>
      <c r="AX134" s="63">
        <v>1971.0415599999999</v>
      </c>
      <c r="AY134" s="63">
        <v>2118.67803</v>
      </c>
      <c r="AZ134" s="63">
        <v>2216.2280099999998</v>
      </c>
      <c r="BA134" s="63">
        <v>2367.0559899999998</v>
      </c>
      <c r="BB134" s="63">
        <v>2283.56756</v>
      </c>
      <c r="BC134" s="63">
        <v>2463.6372200000001</v>
      </c>
      <c r="BD134" s="63">
        <v>2666.5349099999999</v>
      </c>
      <c r="BE134" s="63">
        <v>2618.47939</v>
      </c>
      <c r="BF134" s="63">
        <v>2719.06547</v>
      </c>
      <c r="BG134" s="63">
        <v>2747.66572</v>
      </c>
      <c r="BH134" s="63">
        <v>2832.4975800000002</v>
      </c>
      <c r="BI134" s="63">
        <v>2775.05375</v>
      </c>
      <c r="BJ134" s="63">
        <v>2808.0749500000002</v>
      </c>
      <c r="BK134" s="63">
        <v>2855.97534</v>
      </c>
      <c r="BL134" s="63">
        <v>2902.3813500000001</v>
      </c>
      <c r="BM134" s="63">
        <v>2953.5144</v>
      </c>
      <c r="BN134" s="63">
        <v>3031.6967800000002</v>
      </c>
      <c r="BO134" s="63">
        <v>3276.32969</v>
      </c>
      <c r="BP134" s="63">
        <v>3934.8736100000001</v>
      </c>
      <c r="BQ134" s="63">
        <v>4381.7249499999998</v>
      </c>
      <c r="BR134" s="63"/>
    </row>
    <row r="135" spans="1:70" x14ac:dyDescent="0.2">
      <c r="A135" s="63" t="s">
        <v>416</v>
      </c>
      <c r="B135" s="63" t="s">
        <v>417</v>
      </c>
      <c r="C135" s="63" t="s">
        <v>772</v>
      </c>
      <c r="D135" s="63" t="s">
        <v>773</v>
      </c>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v>183.521537</v>
      </c>
      <c r="AJ135" s="63">
        <v>262.115678</v>
      </c>
      <c r="AK135" s="63">
        <v>505.97457200000002</v>
      </c>
      <c r="AL135" s="63">
        <v>616.55362700000001</v>
      </c>
      <c r="AM135" s="63">
        <v>651.19501000000002</v>
      </c>
      <c r="AN135" s="63">
        <v>705.93490499999996</v>
      </c>
      <c r="AO135" s="63">
        <v>705.29258200000004</v>
      </c>
      <c r="AP135" s="63">
        <v>773.39429199999995</v>
      </c>
      <c r="AQ135" s="63">
        <v>795.52797699999996</v>
      </c>
      <c r="AR135" s="63">
        <v>790.80378099999996</v>
      </c>
      <c r="AS135" s="63">
        <v>757.14120500000001</v>
      </c>
      <c r="AT135" s="63">
        <v>729.17489699999999</v>
      </c>
      <c r="AU135" s="63">
        <v>753.35191499999996</v>
      </c>
      <c r="AV135" s="63">
        <v>750.44810399999994</v>
      </c>
      <c r="AW135" s="63">
        <v>721.77348700000005</v>
      </c>
      <c r="AX135" s="63">
        <v>692.39696600000002</v>
      </c>
      <c r="AY135" s="63">
        <v>677.59911599999998</v>
      </c>
      <c r="AZ135" s="63">
        <v>680.39414399999998</v>
      </c>
      <c r="BA135" s="63">
        <v>717.81986099999995</v>
      </c>
      <c r="BB135" s="63">
        <v>786.791561</v>
      </c>
      <c r="BC135" s="63">
        <v>781.84236299999998</v>
      </c>
      <c r="BD135" s="63">
        <v>788.75180599999999</v>
      </c>
      <c r="BE135" s="63">
        <v>786.13391999999999</v>
      </c>
      <c r="BF135" s="63">
        <v>754.17247299999997</v>
      </c>
      <c r="BG135" s="63">
        <v>707.76888799999995</v>
      </c>
      <c r="BH135" s="63">
        <v>682.21812799999998</v>
      </c>
      <c r="BI135" s="63">
        <v>643.81234500000005</v>
      </c>
      <c r="BJ135" s="63">
        <v>619.01288999999997</v>
      </c>
      <c r="BK135" s="63">
        <v>629.07922399999995</v>
      </c>
      <c r="BL135" s="63">
        <v>637.46850600000005</v>
      </c>
      <c r="BM135" s="63">
        <v>1261.38049</v>
      </c>
      <c r="BN135" s="63">
        <v>4099.5078100000001</v>
      </c>
      <c r="BO135" s="63">
        <v>8118.2923700000001</v>
      </c>
      <c r="BP135" s="63">
        <v>23736.790400000002</v>
      </c>
      <c r="BQ135" s="63"/>
      <c r="BR135" s="63"/>
    </row>
    <row r="136" spans="1:70" x14ac:dyDescent="0.2">
      <c r="A136" s="63" t="s">
        <v>418</v>
      </c>
      <c r="B136" s="63" t="s">
        <v>419</v>
      </c>
      <c r="C136" s="63" t="s">
        <v>772</v>
      </c>
      <c r="D136" s="63" t="s">
        <v>773</v>
      </c>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v>0.21978632000000001</v>
      </c>
      <c r="AJ136" s="63">
        <v>0.22438443999999999</v>
      </c>
      <c r="AK136" s="63">
        <v>0.21705242</v>
      </c>
      <c r="AL136" s="63">
        <v>0.22702994000000001</v>
      </c>
      <c r="AM136" s="63">
        <v>0.23416337000000001</v>
      </c>
      <c r="AN136" s="63">
        <v>0.24428707</v>
      </c>
      <c r="AO136" s="63">
        <v>0.25300676999999999</v>
      </c>
      <c r="AP136" s="63">
        <v>0.22382403000000001</v>
      </c>
      <c r="AQ136" s="63">
        <v>0.20658066999999999</v>
      </c>
      <c r="AR136" s="63">
        <v>0.20556758</v>
      </c>
      <c r="AS136" s="63">
        <v>0.30918451000000002</v>
      </c>
      <c r="AT136" s="63">
        <v>0.30455312000000001</v>
      </c>
      <c r="AU136" s="63">
        <v>0.29571610999999998</v>
      </c>
      <c r="AV136" s="63">
        <v>0.33497268000000002</v>
      </c>
      <c r="AW136" s="63">
        <v>0.3811927</v>
      </c>
      <c r="AX136" s="63">
        <v>0.37141503999999997</v>
      </c>
      <c r="AY136" s="63">
        <v>0.39321718</v>
      </c>
      <c r="AZ136" s="63">
        <v>0.42885388000000002</v>
      </c>
      <c r="BA136" s="63">
        <v>0.49364743</v>
      </c>
      <c r="BB136" s="63">
        <v>0.47726252000000002</v>
      </c>
      <c r="BC136" s="63">
        <v>0.50223823999999995</v>
      </c>
      <c r="BD136" s="63">
        <v>0.54583870999999995</v>
      </c>
      <c r="BE136" s="63">
        <v>0.55176714000000004</v>
      </c>
      <c r="BF136" s="63">
        <v>0.52255669999999999</v>
      </c>
      <c r="BG136" s="63">
        <v>0.49811647999999997</v>
      </c>
      <c r="BH136" s="63">
        <v>0.51669138999999997</v>
      </c>
      <c r="BI136" s="63">
        <v>0.47949800999999997</v>
      </c>
      <c r="BJ136" s="63">
        <v>0.41999535999999998</v>
      </c>
      <c r="BK136" s="63">
        <v>0.38461551999999999</v>
      </c>
      <c r="BL136" s="63">
        <v>0.34648937000000002</v>
      </c>
      <c r="BM136" s="63">
        <v>0.37166618000000001</v>
      </c>
      <c r="BN136" s="63">
        <v>0.43396715000000002</v>
      </c>
      <c r="BO136" s="63">
        <v>0.44019222000000002</v>
      </c>
      <c r="BP136" s="63">
        <v>0.44534944999999998</v>
      </c>
      <c r="BQ136" s="63">
        <v>0.45509229000000001</v>
      </c>
      <c r="BR136" s="63"/>
    </row>
    <row r="137" spans="1:70" x14ac:dyDescent="0.2">
      <c r="A137" s="63" t="s">
        <v>420</v>
      </c>
      <c r="B137" s="63" t="s">
        <v>421</v>
      </c>
      <c r="C137" s="63" t="s">
        <v>772</v>
      </c>
      <c r="D137" s="63" t="s">
        <v>773</v>
      </c>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v>0.10722287</v>
      </c>
      <c r="AJ137" s="63">
        <v>9.8397579999999998E-2</v>
      </c>
      <c r="AK137" s="63">
        <v>0.1050533</v>
      </c>
      <c r="AL137" s="63">
        <v>0.10429782</v>
      </c>
      <c r="AM137" s="63">
        <v>0.10699589</v>
      </c>
      <c r="AN137" s="63">
        <v>0.11484551</v>
      </c>
      <c r="AO137" s="63">
        <v>0.12593319</v>
      </c>
      <c r="AP137" s="63">
        <v>0.13668638999999999</v>
      </c>
      <c r="AQ137" s="63">
        <v>0.12620929</v>
      </c>
      <c r="AR137" s="63">
        <v>0.16175576</v>
      </c>
      <c r="AS137" s="63">
        <v>0.17922067999999999</v>
      </c>
      <c r="AT137" s="63">
        <v>0.18786727</v>
      </c>
      <c r="AU137" s="63">
        <v>0.23539797000000001</v>
      </c>
      <c r="AV137" s="63">
        <v>0.26399506</v>
      </c>
      <c r="AW137" s="63">
        <v>0.31519615000000001</v>
      </c>
      <c r="AX137" s="63">
        <v>0.39292305</v>
      </c>
      <c r="AY137" s="63">
        <v>0.45618052999999997</v>
      </c>
      <c r="AZ137" s="63">
        <v>0.45498189999999999</v>
      </c>
      <c r="BA137" s="63">
        <v>0.55221564999999995</v>
      </c>
      <c r="BB137" s="63">
        <v>0.41246116999999999</v>
      </c>
      <c r="BC137" s="63">
        <v>0.48607053</v>
      </c>
      <c r="BD137" s="63">
        <v>0.59217624000000002</v>
      </c>
      <c r="BE137" s="63">
        <v>0.70433274999999995</v>
      </c>
      <c r="BF137" s="63">
        <v>0.71858988000000001</v>
      </c>
      <c r="BG137" s="63">
        <v>0.64867512999999999</v>
      </c>
      <c r="BH137" s="63">
        <v>0.57541151000000001</v>
      </c>
      <c r="BI137" s="63">
        <v>0.61692307000000002</v>
      </c>
      <c r="BJ137" s="63">
        <v>0.77058481999999995</v>
      </c>
      <c r="BK137" s="63">
        <v>0.80950869000000003</v>
      </c>
      <c r="BL137" s="63">
        <v>0.86026144000000004</v>
      </c>
      <c r="BM137" s="63">
        <v>0.84301912000000001</v>
      </c>
      <c r="BN137" s="63">
        <v>1.76263952</v>
      </c>
      <c r="BO137" s="63">
        <v>2.34908005</v>
      </c>
      <c r="BP137" s="63">
        <v>2.0946592399999999</v>
      </c>
      <c r="BQ137" s="63">
        <v>2.2192387899999999</v>
      </c>
      <c r="BR137" s="63"/>
    </row>
    <row r="138" spans="1:70" x14ac:dyDescent="0.2">
      <c r="A138" s="63" t="s">
        <v>422</v>
      </c>
      <c r="B138" s="63" t="s">
        <v>423</v>
      </c>
      <c r="C138" s="63" t="s">
        <v>772</v>
      </c>
      <c r="D138" s="63" t="s">
        <v>773</v>
      </c>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v>1.6016702</v>
      </c>
      <c r="AJ138" s="63">
        <v>1.6342128899999999</v>
      </c>
      <c r="AK138" s="63">
        <v>1.6256858999999999</v>
      </c>
      <c r="AL138" s="63">
        <v>1.6039936100000001</v>
      </c>
      <c r="AM138" s="63">
        <v>1.6109588500000001</v>
      </c>
      <c r="AN138" s="63">
        <v>1.65779739</v>
      </c>
      <c r="AO138" s="63">
        <v>1.62143076</v>
      </c>
      <c r="AP138" s="63">
        <v>1.6397492199999999</v>
      </c>
      <c r="AQ138" s="63">
        <v>1.66093238</v>
      </c>
      <c r="AR138" s="63">
        <v>1.67595771</v>
      </c>
      <c r="AS138" s="63">
        <v>1.7044527199999999</v>
      </c>
      <c r="AT138" s="63">
        <v>1.6517142300000001</v>
      </c>
      <c r="AU138" s="63">
        <v>1.6331356699999999</v>
      </c>
      <c r="AV138" s="63">
        <v>1.6851882</v>
      </c>
      <c r="AW138" s="63">
        <v>1.6526795999999999</v>
      </c>
      <c r="AX138" s="63">
        <v>1.7129549399999999</v>
      </c>
      <c r="AY138" s="63">
        <v>1.74771422</v>
      </c>
      <c r="AZ138" s="63">
        <v>1.76271635</v>
      </c>
      <c r="BA138" s="63">
        <v>1.7731975900000001</v>
      </c>
      <c r="BB138" s="63">
        <v>1.76793979</v>
      </c>
      <c r="BC138" s="63">
        <v>1.84143328</v>
      </c>
      <c r="BD138" s="63">
        <v>1.8296931999999999</v>
      </c>
      <c r="BE138" s="63">
        <v>1.8598540100000001</v>
      </c>
      <c r="BF138" s="63">
        <v>1.8457184499999999</v>
      </c>
      <c r="BG138" s="63">
        <v>1.88300091</v>
      </c>
      <c r="BH138" s="63">
        <v>1.9441252600000001</v>
      </c>
      <c r="BI138" s="63">
        <v>1.8764916199999999</v>
      </c>
      <c r="BJ138" s="63">
        <v>1.8969348699999999</v>
      </c>
      <c r="BK138" s="63">
        <v>1.8031746099999999</v>
      </c>
      <c r="BL138" s="63">
        <v>1.7019835699999999</v>
      </c>
      <c r="BM138" s="63">
        <v>1.5229116700000001</v>
      </c>
      <c r="BN138" s="63">
        <v>1.47842586</v>
      </c>
      <c r="BO138" s="63">
        <v>1.43826126</v>
      </c>
      <c r="BP138" s="63">
        <v>1.40899197</v>
      </c>
      <c r="BQ138" s="63">
        <v>1.3889776300000001</v>
      </c>
      <c r="BR138" s="63"/>
    </row>
    <row r="139" spans="1:70" x14ac:dyDescent="0.2">
      <c r="A139" s="63" t="s">
        <v>424</v>
      </c>
      <c r="B139" s="63" t="s">
        <v>425</v>
      </c>
      <c r="C139" s="63" t="s">
        <v>772</v>
      </c>
      <c r="D139" s="63" t="s">
        <v>773</v>
      </c>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c r="BA139" s="63"/>
      <c r="BB139" s="63"/>
      <c r="BC139" s="63"/>
      <c r="BD139" s="63"/>
      <c r="BE139" s="63"/>
      <c r="BF139" s="63"/>
      <c r="BG139" s="63"/>
      <c r="BH139" s="63"/>
      <c r="BI139" s="63"/>
      <c r="BJ139" s="63"/>
      <c r="BK139" s="63"/>
      <c r="BL139" s="63"/>
      <c r="BM139" s="63"/>
      <c r="BN139" s="63"/>
      <c r="BO139" s="63"/>
      <c r="BP139" s="63"/>
      <c r="BQ139" s="63"/>
      <c r="BR139" s="63"/>
    </row>
    <row r="140" spans="1:70" x14ac:dyDescent="0.2">
      <c r="A140" s="63" t="s">
        <v>426</v>
      </c>
      <c r="B140" s="63" t="s">
        <v>427</v>
      </c>
      <c r="C140" s="63" t="s">
        <v>772</v>
      </c>
      <c r="D140" s="63" t="s">
        <v>773</v>
      </c>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63"/>
      <c r="BA140" s="63"/>
      <c r="BB140" s="63"/>
      <c r="BC140" s="63"/>
      <c r="BD140" s="63"/>
      <c r="BE140" s="63"/>
      <c r="BF140" s="63"/>
      <c r="BG140" s="63"/>
      <c r="BH140" s="63"/>
      <c r="BI140" s="63"/>
      <c r="BJ140" s="63"/>
      <c r="BK140" s="63"/>
      <c r="BL140" s="63"/>
      <c r="BM140" s="63"/>
      <c r="BN140" s="63"/>
      <c r="BO140" s="63"/>
      <c r="BP140" s="63"/>
      <c r="BQ140" s="63"/>
      <c r="BR140" s="63"/>
    </row>
    <row r="141" spans="1:70" x14ac:dyDescent="0.2">
      <c r="A141" s="63" t="s">
        <v>428</v>
      </c>
      <c r="B141" s="63" t="s">
        <v>429</v>
      </c>
      <c r="C141" s="63" t="s">
        <v>772</v>
      </c>
      <c r="D141" s="63" t="s">
        <v>773</v>
      </c>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c r="AP141" s="63"/>
      <c r="AQ141" s="63"/>
      <c r="AR141" s="63"/>
      <c r="AS141" s="63"/>
      <c r="AT141" s="63"/>
      <c r="AU141" s="63"/>
      <c r="AV141" s="63"/>
      <c r="AW141" s="63"/>
      <c r="AX141" s="63"/>
      <c r="AY141" s="63"/>
      <c r="AZ141" s="63"/>
      <c r="BA141" s="63"/>
      <c r="BB141" s="63"/>
      <c r="BC141" s="63"/>
      <c r="BD141" s="63"/>
      <c r="BE141" s="63"/>
      <c r="BF141" s="63"/>
      <c r="BG141" s="63"/>
      <c r="BH141" s="63"/>
      <c r="BI141" s="63"/>
      <c r="BJ141" s="63"/>
      <c r="BK141" s="63"/>
      <c r="BL141" s="63"/>
      <c r="BM141" s="63"/>
      <c r="BN141" s="63"/>
      <c r="BO141" s="63"/>
      <c r="BP141" s="63"/>
      <c r="BQ141" s="63"/>
      <c r="BR141" s="63"/>
    </row>
    <row r="142" spans="1:70" x14ac:dyDescent="0.2">
      <c r="A142" s="63" t="s">
        <v>430</v>
      </c>
      <c r="B142" s="63" t="s">
        <v>431</v>
      </c>
      <c r="C142" s="63" t="s">
        <v>772</v>
      </c>
      <c r="D142" s="63" t="s">
        <v>773</v>
      </c>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63"/>
      <c r="BA142" s="63"/>
      <c r="BB142" s="63"/>
      <c r="BC142" s="63"/>
      <c r="BD142" s="63"/>
      <c r="BE142" s="63"/>
      <c r="BF142" s="63"/>
      <c r="BG142" s="63"/>
      <c r="BH142" s="63"/>
      <c r="BI142" s="63"/>
      <c r="BJ142" s="63"/>
      <c r="BK142" s="63"/>
      <c r="BL142" s="63"/>
      <c r="BM142" s="63"/>
      <c r="BN142" s="63"/>
      <c r="BO142" s="63"/>
      <c r="BP142" s="63"/>
      <c r="BQ142" s="63"/>
      <c r="BR142" s="63"/>
    </row>
    <row r="143" spans="1:70" x14ac:dyDescent="0.2">
      <c r="A143" s="63" t="s">
        <v>432</v>
      </c>
      <c r="B143" s="63" t="s">
        <v>433</v>
      </c>
      <c r="C143" s="63" t="s">
        <v>772</v>
      </c>
      <c r="D143" s="63" t="s">
        <v>773</v>
      </c>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v>9.9564797899999995</v>
      </c>
      <c r="AJ143" s="63">
        <v>10.653961600000001</v>
      </c>
      <c r="AK143" s="63">
        <v>11.396127699999999</v>
      </c>
      <c r="AL143" s="63">
        <v>12.232613300000001</v>
      </c>
      <c r="AM143" s="63">
        <v>13.1470945</v>
      </c>
      <c r="AN143" s="63">
        <v>14.075115200000001</v>
      </c>
      <c r="AO143" s="63">
        <v>15.3172616</v>
      </c>
      <c r="AP143" s="63">
        <v>16.401412000000001</v>
      </c>
      <c r="AQ143" s="63">
        <v>17.713587499999999</v>
      </c>
      <c r="AR143" s="63">
        <v>18.1934954</v>
      </c>
      <c r="AS143" s="63">
        <v>19.085197300000001</v>
      </c>
      <c r="AT143" s="63">
        <v>19.626003799999999</v>
      </c>
      <c r="AU143" s="63">
        <v>20.893300100000001</v>
      </c>
      <c r="AV143" s="63">
        <v>22.2812822</v>
      </c>
      <c r="AW143" s="63">
        <v>23.607540199999999</v>
      </c>
      <c r="AX143" s="63">
        <v>25.274669500000002</v>
      </c>
      <c r="AY143" s="63">
        <v>27.283522099999999</v>
      </c>
      <c r="AZ143" s="63">
        <v>30.290331999999999</v>
      </c>
      <c r="BA143" s="63">
        <v>34.569780100000003</v>
      </c>
      <c r="BB143" s="63">
        <v>36.378069699999998</v>
      </c>
      <c r="BC143" s="63">
        <v>38.5646153</v>
      </c>
      <c r="BD143" s="63">
        <v>39.288887000000003</v>
      </c>
      <c r="BE143" s="63">
        <v>41.431210200000002</v>
      </c>
      <c r="BF143" s="63">
        <v>42.905313599999999</v>
      </c>
      <c r="BG143" s="63">
        <v>44.246238900000002</v>
      </c>
      <c r="BH143" s="63">
        <v>45.112389100000001</v>
      </c>
      <c r="BI143" s="63">
        <v>46.192326100000002</v>
      </c>
      <c r="BJ143" s="63">
        <v>49.2740936</v>
      </c>
      <c r="BK143" s="63">
        <v>49.967601799999997</v>
      </c>
      <c r="BL143" s="63">
        <v>51.708587600000001</v>
      </c>
      <c r="BM143" s="63">
        <v>55.160095200000001</v>
      </c>
      <c r="BN143" s="63">
        <v>55.526546500000002</v>
      </c>
      <c r="BO143" s="63">
        <v>76.4323713</v>
      </c>
      <c r="BP143" s="63">
        <v>86.074422499999997</v>
      </c>
      <c r="BQ143" s="63">
        <v>87.268605399999998</v>
      </c>
      <c r="BR143" s="63"/>
    </row>
    <row r="144" spans="1:70" x14ac:dyDescent="0.2">
      <c r="A144" s="63" t="s">
        <v>434</v>
      </c>
      <c r="B144" s="63" t="s">
        <v>435</v>
      </c>
      <c r="C144" s="63" t="s">
        <v>772</v>
      </c>
      <c r="D144" s="63" t="s">
        <v>773</v>
      </c>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c r="AO144" s="63"/>
      <c r="AP144" s="63"/>
      <c r="AQ144" s="63"/>
      <c r="AR144" s="63"/>
      <c r="AS144" s="63"/>
      <c r="AT144" s="63"/>
      <c r="AU144" s="63"/>
      <c r="AV144" s="63"/>
      <c r="AW144" s="63"/>
      <c r="AX144" s="63"/>
      <c r="AY144" s="63"/>
      <c r="AZ144" s="63"/>
      <c r="BA144" s="63"/>
      <c r="BB144" s="63"/>
      <c r="BC144" s="63"/>
      <c r="BD144" s="63"/>
      <c r="BE144" s="63"/>
      <c r="BF144" s="63"/>
      <c r="BG144" s="63"/>
      <c r="BH144" s="63"/>
      <c r="BI144" s="63"/>
      <c r="BJ144" s="63"/>
      <c r="BK144" s="63"/>
      <c r="BL144" s="63"/>
      <c r="BM144" s="63"/>
      <c r="BN144" s="63"/>
      <c r="BO144" s="63"/>
      <c r="BP144" s="63"/>
      <c r="BQ144" s="63"/>
      <c r="BR144" s="63"/>
    </row>
    <row r="145" spans="1:70" x14ac:dyDescent="0.2">
      <c r="A145" s="63" t="s">
        <v>436</v>
      </c>
      <c r="B145" s="63" t="s">
        <v>437</v>
      </c>
      <c r="C145" s="63" t="s">
        <v>772</v>
      </c>
      <c r="D145" s="63" t="s">
        <v>773</v>
      </c>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63"/>
      <c r="BA145" s="63"/>
      <c r="BB145" s="63"/>
      <c r="BC145" s="63"/>
      <c r="BD145" s="63"/>
      <c r="BE145" s="63"/>
      <c r="BF145" s="63"/>
      <c r="BG145" s="63"/>
      <c r="BH145" s="63"/>
      <c r="BI145" s="63"/>
      <c r="BJ145" s="63"/>
      <c r="BK145" s="63"/>
      <c r="BL145" s="63"/>
      <c r="BM145" s="63"/>
      <c r="BN145" s="63"/>
      <c r="BO145" s="63"/>
      <c r="BP145" s="63"/>
      <c r="BQ145" s="63"/>
      <c r="BR145" s="63"/>
    </row>
    <row r="146" spans="1:70" x14ac:dyDescent="0.2">
      <c r="A146" s="63" t="s">
        <v>438</v>
      </c>
      <c r="B146" s="63" t="s">
        <v>439</v>
      </c>
      <c r="C146" s="63" t="s">
        <v>772</v>
      </c>
      <c r="D146" s="63" t="s">
        <v>773</v>
      </c>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v>1.1159991300000001</v>
      </c>
      <c r="AJ146" s="63">
        <v>1.27193629</v>
      </c>
      <c r="AK146" s="63">
        <v>1.4169413399999999</v>
      </c>
      <c r="AL146" s="63">
        <v>1.5405118600000001</v>
      </c>
      <c r="AM146" s="63">
        <v>1.62545121</v>
      </c>
      <c r="AN146" s="63">
        <v>1.79611846</v>
      </c>
      <c r="AO146" s="63">
        <v>1.86969261</v>
      </c>
      <c r="AP146" s="63">
        <v>2.0037652000000001</v>
      </c>
      <c r="AQ146" s="63">
        <v>2.1781044899999999</v>
      </c>
      <c r="AR146" s="63">
        <v>2.3223481700000002</v>
      </c>
      <c r="AS146" s="63">
        <v>2.4139798099999998</v>
      </c>
      <c r="AT146" s="63">
        <v>2.6316797799999998</v>
      </c>
      <c r="AU146" s="63">
        <v>2.9595691999999998</v>
      </c>
      <c r="AV146" s="63">
        <v>2.97305018</v>
      </c>
      <c r="AW146" s="63">
        <v>3.173146</v>
      </c>
      <c r="AX146" s="63">
        <v>3.2589049700000001</v>
      </c>
      <c r="AY146" s="63">
        <v>3.45577091</v>
      </c>
      <c r="AZ146" s="63">
        <v>3.1397759500000002</v>
      </c>
      <c r="BA146" s="63">
        <v>3.5954666500000001</v>
      </c>
      <c r="BB146" s="63">
        <v>3.6572243900000001</v>
      </c>
      <c r="BC146" s="63">
        <v>3.8061587499999998</v>
      </c>
      <c r="BD146" s="63">
        <v>4.0807523699999999</v>
      </c>
      <c r="BE146" s="63">
        <v>4.3646807699999997</v>
      </c>
      <c r="BF146" s="63">
        <v>4.3756652599999999</v>
      </c>
      <c r="BG146" s="63">
        <v>4.5957690900000001</v>
      </c>
      <c r="BH146" s="63">
        <v>4.7139897299999998</v>
      </c>
      <c r="BI146" s="63">
        <v>4.9620217899999997</v>
      </c>
      <c r="BJ146" s="63">
        <v>5.4406333</v>
      </c>
      <c r="BK146" s="63">
        <v>5.8855156900000001</v>
      </c>
      <c r="BL146" s="63">
        <v>6.0872063599999997</v>
      </c>
      <c r="BM146" s="63">
        <v>5.9079599399999996</v>
      </c>
      <c r="BN146" s="63">
        <v>6.1941394799999996</v>
      </c>
      <c r="BO146" s="63">
        <v>6.1016619800000003</v>
      </c>
      <c r="BP146" s="63">
        <v>5.8680466100000004</v>
      </c>
      <c r="BQ146" s="63">
        <v>5.9356201100000003</v>
      </c>
      <c r="BR146" s="63"/>
    </row>
    <row r="147" spans="1:70" x14ac:dyDescent="0.2">
      <c r="A147" s="63" t="s">
        <v>440</v>
      </c>
      <c r="B147" s="63" t="s">
        <v>441</v>
      </c>
      <c r="C147" s="63" t="s">
        <v>772</v>
      </c>
      <c r="D147" s="63" t="s">
        <v>773</v>
      </c>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c r="AY147" s="63"/>
      <c r="AZ147" s="63"/>
      <c r="BA147" s="63"/>
      <c r="BB147" s="63"/>
      <c r="BC147" s="63"/>
      <c r="BD147" s="63"/>
      <c r="BE147" s="63"/>
      <c r="BF147" s="63"/>
      <c r="BG147" s="63"/>
      <c r="BH147" s="63"/>
      <c r="BI147" s="63"/>
      <c r="BJ147" s="63"/>
      <c r="BK147" s="63"/>
      <c r="BL147" s="63"/>
      <c r="BM147" s="63"/>
      <c r="BN147" s="63"/>
      <c r="BO147" s="63"/>
      <c r="BP147" s="63"/>
      <c r="BQ147" s="63"/>
      <c r="BR147" s="63"/>
    </row>
    <row r="148" spans="1:70" x14ac:dyDescent="0.2">
      <c r="A148" s="63" t="s">
        <v>442</v>
      </c>
      <c r="B148" s="63" t="s">
        <v>443</v>
      </c>
      <c r="C148" s="63" t="s">
        <v>772</v>
      </c>
      <c r="D148" s="63" t="s">
        <v>773</v>
      </c>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v>1.30105E-3</v>
      </c>
      <c r="AJ148" s="63">
        <v>4.1320999999999997E-3</v>
      </c>
      <c r="AK148" s="63">
        <v>4.2109550000000003E-2</v>
      </c>
      <c r="AL148" s="63">
        <v>0.16708616000000001</v>
      </c>
      <c r="AM148" s="63">
        <v>0.26442416000000002</v>
      </c>
      <c r="AN148" s="63">
        <v>0.35753000000000001</v>
      </c>
      <c r="AO148" s="63">
        <v>0.41852</v>
      </c>
      <c r="AP148" s="63">
        <v>0.45975300000000002</v>
      </c>
      <c r="AQ148" s="63">
        <v>0.46961999999999998</v>
      </c>
      <c r="AR148" s="63">
        <v>0.45756999999999998</v>
      </c>
      <c r="AS148" s="63">
        <v>0.451206</v>
      </c>
      <c r="AT148" s="63">
        <v>0.43539600000000001</v>
      </c>
      <c r="AU148" s="63">
        <v>0.428975</v>
      </c>
      <c r="AV148" s="63">
        <v>0.41873300000000002</v>
      </c>
      <c r="AW148" s="63">
        <v>0.43020000000000003</v>
      </c>
      <c r="AX148" s="63">
        <v>0.45273600000000003</v>
      </c>
      <c r="AY148" s="63">
        <v>0.47283599999999998</v>
      </c>
      <c r="AZ148" s="63">
        <v>0.50005299999999997</v>
      </c>
      <c r="BA148" s="63">
        <v>0.52648700000000004</v>
      </c>
      <c r="BB148" s="63">
        <v>0.50004199999999999</v>
      </c>
      <c r="BC148" s="63">
        <v>0.47713899999999998</v>
      </c>
      <c r="BD148" s="63">
        <v>0.47590199999999999</v>
      </c>
      <c r="BE148" s="63">
        <v>0.47777799999999998</v>
      </c>
      <c r="BF148" s="63">
        <v>0.47315600000000002</v>
      </c>
      <c r="BG148" s="63">
        <v>0.47178300000000001</v>
      </c>
      <c r="BH148" s="63">
        <v>0.47725400000000001</v>
      </c>
      <c r="BI148" s="63">
        <v>0.47011900000000001</v>
      </c>
      <c r="BJ148" s="63">
        <v>0.47505399999999998</v>
      </c>
      <c r="BK148" s="63">
        <v>0.44662000000000002</v>
      </c>
      <c r="BL148" s="63">
        <v>0.431815</v>
      </c>
      <c r="BM148" s="63">
        <v>0.433452</v>
      </c>
      <c r="BN148" s="63">
        <v>0.43995600000000001</v>
      </c>
      <c r="BO148" s="63">
        <v>0.46768599999999999</v>
      </c>
      <c r="BP148" s="63">
        <v>0.49089700000000003</v>
      </c>
      <c r="BQ148" s="63">
        <v>0.49103999999999998</v>
      </c>
      <c r="BR148" s="63"/>
    </row>
    <row r="149" spans="1:70" x14ac:dyDescent="0.2">
      <c r="A149" s="63" t="s">
        <v>444</v>
      </c>
      <c r="B149" s="63" t="s">
        <v>445</v>
      </c>
      <c r="C149" s="63" t="s">
        <v>772</v>
      </c>
      <c r="D149" s="63" t="s">
        <v>773</v>
      </c>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v>0.92566899999999996</v>
      </c>
      <c r="AJ149" s="63">
        <v>0.91171000000000002</v>
      </c>
      <c r="AK149" s="63">
        <v>0.92463700000000004</v>
      </c>
      <c r="AL149" s="63">
        <v>0.95717600000000003</v>
      </c>
      <c r="AM149" s="63">
        <v>0.97036299999999998</v>
      </c>
      <c r="AN149" s="63">
        <v>0.97260000000000002</v>
      </c>
      <c r="AO149" s="63">
        <v>0.97466900000000001</v>
      </c>
      <c r="AP149" s="63">
        <v>0.97350099999999995</v>
      </c>
      <c r="AQ149" s="63">
        <v>0.96433899999999995</v>
      </c>
      <c r="AR149" s="63">
        <v>0.95762999999999998</v>
      </c>
      <c r="AS149" s="63">
        <v>0.95552700000000002</v>
      </c>
      <c r="AT149" s="63">
        <v>0.96346699999999996</v>
      </c>
      <c r="AU149" s="63">
        <v>0.95699599999999996</v>
      </c>
      <c r="AV149" s="63">
        <v>0.964785</v>
      </c>
      <c r="AW149" s="63">
        <v>0.95130899999999996</v>
      </c>
      <c r="AX149" s="63">
        <v>0.94636299999999995</v>
      </c>
      <c r="AY149" s="63">
        <v>0.91689200000000004</v>
      </c>
      <c r="AZ149" s="63">
        <v>0.92124200000000001</v>
      </c>
      <c r="BA149" s="63">
        <v>0.90004499999999998</v>
      </c>
      <c r="BB149" s="63">
        <v>0.90256099999999995</v>
      </c>
      <c r="BC149" s="63">
        <v>0.925902</v>
      </c>
      <c r="BD149" s="63">
        <v>0.90509899999999999</v>
      </c>
      <c r="BE149" s="63">
        <v>0.90678999999999998</v>
      </c>
      <c r="BF149" s="63">
        <v>0.89525399999999999</v>
      </c>
      <c r="BG149" s="63">
        <v>0.88413799999999998</v>
      </c>
      <c r="BH149" s="63">
        <v>0.88126099999999996</v>
      </c>
      <c r="BI149" s="63">
        <v>0.85189400000000004</v>
      </c>
      <c r="BJ149" s="63">
        <v>0.84831000000000001</v>
      </c>
      <c r="BK149" s="63">
        <v>0.84886600000000001</v>
      </c>
      <c r="BL149" s="63">
        <v>0.82942899999999997</v>
      </c>
      <c r="BM149" s="63">
        <v>0.83816199999999996</v>
      </c>
      <c r="BN149" s="63">
        <v>0.83432600000000001</v>
      </c>
      <c r="BO149" s="63">
        <v>0.79967200000000005</v>
      </c>
      <c r="BP149" s="63">
        <v>0.80747100000000005</v>
      </c>
      <c r="BQ149" s="63">
        <v>0.81557900000000005</v>
      </c>
      <c r="BR149" s="63"/>
    </row>
    <row r="150" spans="1:70" x14ac:dyDescent="0.2">
      <c r="A150" s="63" t="s">
        <v>446</v>
      </c>
      <c r="B150" s="63" t="s">
        <v>447</v>
      </c>
      <c r="C150" s="63" t="s">
        <v>772</v>
      </c>
      <c r="D150" s="63" t="s">
        <v>773</v>
      </c>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v>4.7318400000000002E-3</v>
      </c>
      <c r="AJ150" s="63">
        <v>1.2018650000000001E-2</v>
      </c>
      <c r="AK150" s="63">
        <v>0.12132709</v>
      </c>
      <c r="AL150" s="63">
        <v>0.18215433</v>
      </c>
      <c r="AM150" s="63">
        <v>0.24299999999999999</v>
      </c>
      <c r="AN150" s="63">
        <v>0.29353299999999999</v>
      </c>
      <c r="AO150" s="63">
        <v>0.32512600000000003</v>
      </c>
      <c r="AP150" s="63">
        <v>0.33889999999999998</v>
      </c>
      <c r="AQ150" s="63">
        <v>0.35085899999999998</v>
      </c>
      <c r="AR150" s="63">
        <v>0.35155500000000001</v>
      </c>
      <c r="AS150" s="63">
        <v>0.36044100000000001</v>
      </c>
      <c r="AT150" s="63">
        <v>0.355485</v>
      </c>
      <c r="AU150" s="63">
        <v>0.36802699999999999</v>
      </c>
      <c r="AV150" s="63">
        <v>0.39202900000000002</v>
      </c>
      <c r="AW150" s="63">
        <v>0.41492099999999998</v>
      </c>
      <c r="AX150" s="63">
        <v>0.45630599999999999</v>
      </c>
      <c r="AY150" s="63">
        <v>0.51801399999999997</v>
      </c>
      <c r="AZ150" s="63">
        <v>0.60173600000000005</v>
      </c>
      <c r="BA150" s="63">
        <v>0.61484899999999998</v>
      </c>
      <c r="BB150" s="63">
        <v>0.55515599999999998</v>
      </c>
      <c r="BC150" s="63">
        <v>0.51594399999999996</v>
      </c>
      <c r="BD150" s="63">
        <v>0.52495899999999995</v>
      </c>
      <c r="BE150" s="63">
        <v>0.53429499999999996</v>
      </c>
      <c r="BF150" s="63">
        <v>0.53283999999999998</v>
      </c>
      <c r="BG150" s="63">
        <v>0.53034099999999995</v>
      </c>
      <c r="BH150" s="63">
        <v>0.53260700000000005</v>
      </c>
      <c r="BI150" s="63">
        <v>0.51954400000000001</v>
      </c>
      <c r="BJ150" s="63">
        <v>0.519926</v>
      </c>
      <c r="BK150" s="63">
        <v>0.48993100000000001</v>
      </c>
      <c r="BL150" s="63">
        <v>0.47980200000000001</v>
      </c>
      <c r="BM150" s="63">
        <v>0.46966799999999997</v>
      </c>
      <c r="BN150" s="63">
        <v>0.46411200000000002</v>
      </c>
      <c r="BO150" s="63">
        <v>0.47359099999999998</v>
      </c>
      <c r="BP150" s="63">
        <v>0.49091800000000002</v>
      </c>
      <c r="BQ150" s="63">
        <v>0.49652800000000002</v>
      </c>
      <c r="BR150" s="63"/>
    </row>
    <row r="151" spans="1:70" x14ac:dyDescent="0.2">
      <c r="A151" s="63" t="s">
        <v>448</v>
      </c>
      <c r="B151" s="63" t="s">
        <v>449</v>
      </c>
      <c r="C151" s="63" t="s">
        <v>772</v>
      </c>
      <c r="D151" s="63" t="s">
        <v>773</v>
      </c>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v>2.78285743</v>
      </c>
      <c r="AJ151" s="63">
        <v>3.00546464</v>
      </c>
      <c r="AK151" s="63">
        <v>3.37162126</v>
      </c>
      <c r="AL151" s="63">
        <v>3.60764342</v>
      </c>
      <c r="AM151" s="63">
        <v>3.7707437700000002</v>
      </c>
      <c r="AN151" s="63">
        <v>3.9955653</v>
      </c>
      <c r="AO151" s="63">
        <v>4.0127046899999996</v>
      </c>
      <c r="AP151" s="63">
        <v>4.0101670599999997</v>
      </c>
      <c r="AQ151" s="63">
        <v>3.8881288000000001</v>
      </c>
      <c r="AR151" s="63">
        <v>3.7884130100000002</v>
      </c>
      <c r="AS151" s="63">
        <v>3.6399485500000002</v>
      </c>
      <c r="AT151" s="63">
        <v>3.5072749600000002</v>
      </c>
      <c r="AU151" s="63">
        <v>3.4075950399999999</v>
      </c>
      <c r="AV151" s="63">
        <v>3.3432284299999999</v>
      </c>
      <c r="AW151" s="63">
        <v>3.3184688499999999</v>
      </c>
      <c r="AX151" s="63">
        <v>3.3966607600000001</v>
      </c>
      <c r="AY151" s="63">
        <v>3.5501830399999998</v>
      </c>
      <c r="AZ151" s="63">
        <v>3.7592332599999998</v>
      </c>
      <c r="BA151" s="63">
        <v>4.0596413199999999</v>
      </c>
      <c r="BB151" s="63">
        <v>4.0713276</v>
      </c>
      <c r="BC151" s="63">
        <v>4.2158165900000002</v>
      </c>
      <c r="BD151" s="63">
        <v>4.4397869099999996</v>
      </c>
      <c r="BE151" s="63">
        <v>4.5652909299999997</v>
      </c>
      <c r="BF151" s="63">
        <v>4.64387083</v>
      </c>
      <c r="BG151" s="63">
        <v>4.8606619799999997</v>
      </c>
      <c r="BH151" s="63">
        <v>5.13702345</v>
      </c>
      <c r="BI151" s="63">
        <v>5.1178541199999996</v>
      </c>
      <c r="BJ151" s="63">
        <v>5.1549162900000001</v>
      </c>
      <c r="BK151" s="63">
        <v>5.2122467800000001</v>
      </c>
      <c r="BL151" s="63">
        <v>5.2434644600000002</v>
      </c>
      <c r="BM151" s="63">
        <v>5.1625547799999998</v>
      </c>
      <c r="BN151" s="63">
        <v>4.8971744099999999</v>
      </c>
      <c r="BO151" s="63">
        <v>4.6243782299999996</v>
      </c>
      <c r="BP151" s="63">
        <v>4.6591468200000001</v>
      </c>
      <c r="BQ151" s="63">
        <v>4.5580524100000002</v>
      </c>
      <c r="BR151" s="63"/>
    </row>
    <row r="152" spans="1:70" x14ac:dyDescent="0.2">
      <c r="A152" s="63" t="s">
        <v>450</v>
      </c>
      <c r="B152" s="63" t="s">
        <v>451</v>
      </c>
      <c r="C152" s="63" t="s">
        <v>772</v>
      </c>
      <c r="D152" s="63" t="s">
        <v>773</v>
      </c>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c r="BA152" s="63"/>
      <c r="BB152" s="63"/>
      <c r="BC152" s="63"/>
      <c r="BD152" s="63"/>
      <c r="BE152" s="63"/>
      <c r="BF152" s="63"/>
      <c r="BG152" s="63"/>
      <c r="BH152" s="63"/>
      <c r="BI152" s="63"/>
      <c r="BJ152" s="63"/>
      <c r="BK152" s="63"/>
      <c r="BL152" s="63"/>
      <c r="BM152" s="63"/>
      <c r="BN152" s="63"/>
      <c r="BO152" s="63"/>
      <c r="BP152" s="63"/>
      <c r="BQ152" s="63"/>
      <c r="BR152" s="63"/>
    </row>
    <row r="153" spans="1:70" x14ac:dyDescent="0.2">
      <c r="A153" s="63" t="s">
        <v>452</v>
      </c>
      <c r="B153" s="63" t="s">
        <v>453</v>
      </c>
      <c r="C153" s="63" t="s">
        <v>772</v>
      </c>
      <c r="D153" s="63" t="s">
        <v>773</v>
      </c>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v>4.0576064499999998</v>
      </c>
      <c r="AJ153" s="63">
        <v>4.1366732300000004</v>
      </c>
      <c r="AK153" s="63">
        <v>4.2300618200000004</v>
      </c>
      <c r="AL153" s="63">
        <v>4.2575262499999997</v>
      </c>
      <c r="AM153" s="63">
        <v>4.1958380699999998</v>
      </c>
      <c r="AN153" s="63">
        <v>4.4194746299999998</v>
      </c>
      <c r="AO153" s="63">
        <v>4.3589193899999996</v>
      </c>
      <c r="AP153" s="63">
        <v>4.3155953599999997</v>
      </c>
      <c r="AQ153" s="63">
        <v>4.2843330599999998</v>
      </c>
      <c r="AR153" s="63">
        <v>4.21947545</v>
      </c>
      <c r="AS153" s="63">
        <v>4.0530818399999999</v>
      </c>
      <c r="AT153" s="63">
        <v>3.9881873400000001</v>
      </c>
      <c r="AU153" s="63">
        <v>3.9648429200000002</v>
      </c>
      <c r="AV153" s="63">
        <v>3.9215333499999998</v>
      </c>
      <c r="AW153" s="63">
        <v>3.8537281999999999</v>
      </c>
      <c r="AX153" s="63">
        <v>3.7696840300000001</v>
      </c>
      <c r="AY153" s="63">
        <v>3.7097666500000002</v>
      </c>
      <c r="AZ153" s="63">
        <v>3.7264639900000001</v>
      </c>
      <c r="BA153" s="63">
        <v>3.8326230799999998</v>
      </c>
      <c r="BB153" s="63">
        <v>3.7918905600000001</v>
      </c>
      <c r="BC153" s="63">
        <v>3.7706192600000001</v>
      </c>
      <c r="BD153" s="63">
        <v>3.67227602</v>
      </c>
      <c r="BE153" s="63">
        <v>3.7360943199999999</v>
      </c>
      <c r="BF153" s="63">
        <v>3.7666499199999999</v>
      </c>
      <c r="BG153" s="63">
        <v>3.9903388199999998</v>
      </c>
      <c r="BH153" s="63">
        <v>3.9390556399999999</v>
      </c>
      <c r="BI153" s="63">
        <v>3.9224720899999999</v>
      </c>
      <c r="BJ153" s="63">
        <v>3.9370861100000001</v>
      </c>
      <c r="BK153" s="63">
        <v>4.2131624199999997</v>
      </c>
      <c r="BL153" s="63">
        <v>4.1929755200000001</v>
      </c>
      <c r="BM153" s="63">
        <v>4.0281105000000004</v>
      </c>
      <c r="BN153" s="63">
        <v>3.9462807199999999</v>
      </c>
      <c r="BO153" s="63">
        <v>3.7795537100000001</v>
      </c>
      <c r="BP153" s="63">
        <v>3.9055391699999999</v>
      </c>
      <c r="BQ153" s="63">
        <v>3.9645398300000001</v>
      </c>
      <c r="BR153" s="63"/>
    </row>
    <row r="154" spans="1:70" x14ac:dyDescent="0.2">
      <c r="A154" s="63" t="s">
        <v>454</v>
      </c>
      <c r="B154" s="63" t="s">
        <v>455</v>
      </c>
      <c r="C154" s="63" t="s">
        <v>772</v>
      </c>
      <c r="D154" s="63" t="s">
        <v>773</v>
      </c>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c r="AO154" s="63"/>
      <c r="AP154" s="63"/>
      <c r="AQ154" s="63"/>
      <c r="AR154" s="63"/>
      <c r="AS154" s="63"/>
      <c r="AT154" s="63"/>
      <c r="AU154" s="63"/>
      <c r="AV154" s="63"/>
      <c r="AW154" s="63"/>
      <c r="AX154" s="63"/>
      <c r="AY154" s="63"/>
      <c r="AZ154" s="63"/>
      <c r="BA154" s="63"/>
      <c r="BB154" s="63"/>
      <c r="BC154" s="63"/>
      <c r="BD154" s="63"/>
      <c r="BE154" s="63"/>
      <c r="BF154" s="63"/>
      <c r="BG154" s="63"/>
      <c r="BH154" s="63"/>
      <c r="BI154" s="63"/>
      <c r="BJ154" s="63"/>
      <c r="BK154" s="63"/>
      <c r="BL154" s="63"/>
      <c r="BM154" s="63"/>
      <c r="BN154" s="63"/>
      <c r="BO154" s="63"/>
      <c r="BP154" s="63"/>
      <c r="BQ154" s="63"/>
      <c r="BR154" s="63"/>
    </row>
    <row r="155" spans="1:70" x14ac:dyDescent="0.2">
      <c r="A155" s="63" t="s">
        <v>456</v>
      </c>
      <c r="B155" s="63" t="s">
        <v>457</v>
      </c>
      <c r="C155" s="63" t="s">
        <v>772</v>
      </c>
      <c r="D155" s="63" t="s">
        <v>773</v>
      </c>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v>7.4299999999999995E-4</v>
      </c>
      <c r="AJ155" s="63">
        <v>1.7236199999999999E-3</v>
      </c>
      <c r="AK155" s="63">
        <v>1.7611020000000002E-2</v>
      </c>
      <c r="AL155" s="63">
        <v>0.16522982</v>
      </c>
      <c r="AM155" s="63">
        <v>0.60898987000000004</v>
      </c>
      <c r="AN155" s="63">
        <v>0.82754638000000003</v>
      </c>
      <c r="AO155" s="63">
        <v>1.0390125299999999</v>
      </c>
      <c r="AP155" s="63">
        <v>1.14910394</v>
      </c>
      <c r="AQ155" s="63">
        <v>1.2438498600000001</v>
      </c>
      <c r="AR155" s="63">
        <v>1.7144134200000001</v>
      </c>
      <c r="AS155" s="63">
        <v>2.1345886200000002</v>
      </c>
      <c r="AT155" s="63">
        <v>2.33995584</v>
      </c>
      <c r="AU155" s="63">
        <v>2.5305875200000001</v>
      </c>
      <c r="AV155" s="63">
        <v>2.8505060000000002</v>
      </c>
      <c r="AW155" s="63">
        <v>2.9975710800000002</v>
      </c>
      <c r="AX155" s="63">
        <v>3.1780229699999998</v>
      </c>
      <c r="AY155" s="63">
        <v>3.49662439</v>
      </c>
      <c r="AZ155" s="63">
        <v>3.9459854600000002</v>
      </c>
      <c r="BA155" s="63">
        <v>4.2292762899999996</v>
      </c>
      <c r="BB155" s="63">
        <v>4.2945379800000003</v>
      </c>
      <c r="BC155" s="63">
        <v>4.71271123</v>
      </c>
      <c r="BD155" s="63">
        <v>4.9956541100000003</v>
      </c>
      <c r="BE155" s="63">
        <v>5.02543016</v>
      </c>
      <c r="BF155" s="63">
        <v>5.0198443499999996</v>
      </c>
      <c r="BG155" s="63">
        <v>5.34262221</v>
      </c>
      <c r="BH155" s="63">
        <v>5.6256262799999996</v>
      </c>
      <c r="BI155" s="63">
        <v>5.4934889399999998</v>
      </c>
      <c r="BJ155" s="63">
        <v>5.67734337</v>
      </c>
      <c r="BK155" s="63">
        <v>5.8843727100000001</v>
      </c>
      <c r="BL155" s="63">
        <v>5.7716927499999997</v>
      </c>
      <c r="BM155" s="63">
        <v>5.6031675300000003</v>
      </c>
      <c r="BN155" s="63">
        <v>5.9467587499999999</v>
      </c>
      <c r="BO155" s="63">
        <v>6.5976603899999997</v>
      </c>
      <c r="BP155" s="63">
        <v>6.9593548900000002</v>
      </c>
      <c r="BQ155" s="63">
        <v>7.2411629599999996</v>
      </c>
      <c r="BR155" s="63"/>
    </row>
    <row r="156" spans="1:70" x14ac:dyDescent="0.2">
      <c r="A156" s="63" t="s">
        <v>458</v>
      </c>
      <c r="B156" s="63" t="s">
        <v>459</v>
      </c>
      <c r="C156" s="63" t="s">
        <v>772</v>
      </c>
      <c r="D156" s="63" t="s">
        <v>773</v>
      </c>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v>83.587470699999997</v>
      </c>
      <c r="AJ156" s="63">
        <v>87.758177599999996</v>
      </c>
      <c r="AK156" s="63">
        <v>98.302002099999996</v>
      </c>
      <c r="AL156" s="63">
        <v>105.618782</v>
      </c>
      <c r="AM156" s="63">
        <v>143.73281399999999</v>
      </c>
      <c r="AN156" s="63">
        <v>209.814649</v>
      </c>
      <c r="AO156" s="63">
        <v>246.75817499999999</v>
      </c>
      <c r="AP156" s="63">
        <v>253.47150300000001</v>
      </c>
      <c r="AQ156" s="63">
        <v>266.22005000000001</v>
      </c>
      <c r="AR156" s="63">
        <v>281.37722600000001</v>
      </c>
      <c r="AS156" s="63">
        <v>306.979871</v>
      </c>
      <c r="AT156" s="63">
        <v>323.988091</v>
      </c>
      <c r="AU156" s="63">
        <v>371.665684</v>
      </c>
      <c r="AV156" s="63">
        <v>358.25931700000001</v>
      </c>
      <c r="AW156" s="63">
        <v>397.56636900000001</v>
      </c>
      <c r="AX156" s="63">
        <v>456.268663</v>
      </c>
      <c r="AY156" s="63">
        <v>490.26977299999999</v>
      </c>
      <c r="AZ156" s="63">
        <v>526.445785</v>
      </c>
      <c r="BA156" s="63">
        <v>555.16076099999998</v>
      </c>
      <c r="BB156" s="63">
        <v>589.98978999999997</v>
      </c>
      <c r="BC156" s="63">
        <v>642.47028299999999</v>
      </c>
      <c r="BD156" s="63">
        <v>694.86267099999998</v>
      </c>
      <c r="BE156" s="63">
        <v>740.11174400000004</v>
      </c>
      <c r="BF156" s="63">
        <v>771.836097</v>
      </c>
      <c r="BG156" s="63">
        <v>814.71940900000004</v>
      </c>
      <c r="BH156" s="63">
        <v>872.87177699999995</v>
      </c>
      <c r="BI156" s="63">
        <v>923.49512200000004</v>
      </c>
      <c r="BJ156" s="63">
        <v>990.84039299999995</v>
      </c>
      <c r="BK156" s="63">
        <v>1079.0802000000001</v>
      </c>
      <c r="BL156" s="63">
        <v>1121.6944599999999</v>
      </c>
      <c r="BM156" s="63">
        <v>1145.6656499999999</v>
      </c>
      <c r="BN156" s="63">
        <v>1173.8552199999999</v>
      </c>
      <c r="BO156" s="63">
        <v>1201.21109</v>
      </c>
      <c r="BP156" s="63">
        <v>1246.0456899999999</v>
      </c>
      <c r="BQ156" s="63">
        <v>1309.39787</v>
      </c>
      <c r="BR156" s="63"/>
    </row>
    <row r="157" spans="1:70" x14ac:dyDescent="0.2">
      <c r="A157" s="63" t="s">
        <v>460</v>
      </c>
      <c r="B157" s="63" t="s">
        <v>461</v>
      </c>
      <c r="C157" s="63" t="s">
        <v>772</v>
      </c>
      <c r="D157" s="63" t="s">
        <v>773</v>
      </c>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v>2.01883642</v>
      </c>
      <c r="AJ157" s="63">
        <v>2.3483403200000001</v>
      </c>
      <c r="AK157" s="63">
        <v>2.5863032800000001</v>
      </c>
      <c r="AL157" s="63">
        <v>2.8082108099999998</v>
      </c>
      <c r="AM157" s="63">
        <v>2.97937158</v>
      </c>
      <c r="AN157" s="63">
        <v>2.94058799</v>
      </c>
      <c r="AO157" s="63">
        <v>3.02218242</v>
      </c>
      <c r="AP157" s="63">
        <v>3.0927711699999998</v>
      </c>
      <c r="AQ157" s="63">
        <v>3.02359483</v>
      </c>
      <c r="AR157" s="63">
        <v>3.06349224</v>
      </c>
      <c r="AS157" s="63">
        <v>3.0565189199999998</v>
      </c>
      <c r="AT157" s="63">
        <v>4.5105052299999997</v>
      </c>
      <c r="AU157" s="63">
        <v>4.4635827399999997</v>
      </c>
      <c r="AV157" s="63">
        <v>4.3975608099999999</v>
      </c>
      <c r="AW157" s="63">
        <v>4.7093605600000004</v>
      </c>
      <c r="AX157" s="63">
        <v>4.9843691999999997</v>
      </c>
      <c r="AY157" s="63">
        <v>5.2956049299999997</v>
      </c>
      <c r="AZ157" s="63">
        <v>5.7083603299999996</v>
      </c>
      <c r="BA157" s="63">
        <v>6.2483503999999996</v>
      </c>
      <c r="BB157" s="63">
        <v>6.9947980400000001</v>
      </c>
      <c r="BC157" s="63">
        <v>7.1418919599999997</v>
      </c>
      <c r="BD157" s="63">
        <v>7.8616256699999996</v>
      </c>
      <c r="BE157" s="63">
        <v>8.1574373900000001</v>
      </c>
      <c r="BF157" s="63">
        <v>8.2530845999999993</v>
      </c>
      <c r="BG157" s="63">
        <v>8.1835900699999993</v>
      </c>
      <c r="BH157" s="63">
        <v>8.2912450999999994</v>
      </c>
      <c r="BI157" s="63">
        <v>8.1452310499999996</v>
      </c>
      <c r="BJ157" s="63">
        <v>8.18050575</v>
      </c>
      <c r="BK157" s="63">
        <v>8.0282411600000003</v>
      </c>
      <c r="BL157" s="63">
        <v>7.8254413600000001</v>
      </c>
      <c r="BM157" s="63">
        <v>8.4710826899999994</v>
      </c>
      <c r="BN157" s="63">
        <v>8.2106695199999997</v>
      </c>
      <c r="BO157" s="63">
        <v>7.9258302599999997</v>
      </c>
      <c r="BP157" s="63">
        <v>7.8141456500000004</v>
      </c>
      <c r="BQ157" s="63">
        <v>7.8638492800000002</v>
      </c>
      <c r="BR157" s="63"/>
    </row>
    <row r="158" spans="1:70" x14ac:dyDescent="0.2">
      <c r="A158" s="63" t="s">
        <v>1008</v>
      </c>
      <c r="B158" s="63" t="s">
        <v>462</v>
      </c>
      <c r="C158" s="63" t="s">
        <v>772</v>
      </c>
      <c r="D158" s="63" t="s">
        <v>773</v>
      </c>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c r="AO158" s="63"/>
      <c r="AP158" s="63"/>
      <c r="AQ158" s="63"/>
      <c r="AR158" s="63"/>
      <c r="AS158" s="63"/>
      <c r="AT158" s="63"/>
      <c r="AU158" s="63"/>
      <c r="AV158" s="63"/>
      <c r="AW158" s="63"/>
      <c r="AX158" s="63"/>
      <c r="AY158" s="63"/>
      <c r="AZ158" s="63"/>
      <c r="BA158" s="63"/>
      <c r="BB158" s="63"/>
      <c r="BC158" s="63"/>
      <c r="BD158" s="63"/>
      <c r="BE158" s="63"/>
      <c r="BF158" s="63"/>
      <c r="BG158" s="63"/>
      <c r="BH158" s="63"/>
      <c r="BI158" s="63"/>
      <c r="BJ158" s="63"/>
      <c r="BK158" s="63"/>
      <c r="BL158" s="63"/>
      <c r="BM158" s="63"/>
      <c r="BN158" s="63"/>
      <c r="BO158" s="63"/>
      <c r="BP158" s="63"/>
      <c r="BQ158" s="63"/>
      <c r="BR158" s="63"/>
    </row>
    <row r="159" spans="1:70" x14ac:dyDescent="0.2">
      <c r="A159" s="63" t="s">
        <v>463</v>
      </c>
      <c r="B159" s="63" t="s">
        <v>464</v>
      </c>
      <c r="C159" s="63" t="s">
        <v>772</v>
      </c>
      <c r="D159" s="63" t="s">
        <v>773</v>
      </c>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v>1.34958</v>
      </c>
      <c r="AJ159" s="63">
        <v>1.6089549999999999</v>
      </c>
      <c r="AK159" s="63">
        <v>1.799806</v>
      </c>
      <c r="AL159" s="63">
        <v>2.0844339999999999</v>
      </c>
      <c r="AM159" s="63">
        <v>2.2114859999999998</v>
      </c>
      <c r="AN159" s="63">
        <v>3.0067059999999999</v>
      </c>
      <c r="AO159" s="63">
        <v>3.7409119999999998</v>
      </c>
      <c r="AP159" s="63">
        <v>4.3296510000000001</v>
      </c>
      <c r="AQ159" s="63">
        <v>4.9544199999999998</v>
      </c>
      <c r="AR159" s="63">
        <v>5.6336700000000004</v>
      </c>
      <c r="AS159" s="63">
        <v>6.0782389999999999</v>
      </c>
      <c r="AT159" s="63">
        <v>6.3291700000000004</v>
      </c>
      <c r="AU159" s="63">
        <v>6.5536969999999997</v>
      </c>
      <c r="AV159" s="63">
        <v>6.6473389999999997</v>
      </c>
      <c r="AW159" s="63">
        <v>6.9987310000000003</v>
      </c>
      <c r="AX159" s="63">
        <v>7.126862</v>
      </c>
      <c r="AY159" s="63">
        <v>7.1304889999999999</v>
      </c>
      <c r="AZ159" s="63">
        <v>7.3678169999999996</v>
      </c>
      <c r="BA159" s="63">
        <v>7.4695320000000001</v>
      </c>
      <c r="BB159" s="63">
        <v>7.4934260000000004</v>
      </c>
      <c r="BC159" s="63">
        <v>7.7272030000000003</v>
      </c>
      <c r="BD159" s="63">
        <v>7.6730130000000001</v>
      </c>
      <c r="BE159" s="63">
        <v>7.858708</v>
      </c>
      <c r="BF159" s="63">
        <v>7.8843589999999999</v>
      </c>
      <c r="BG159" s="63">
        <v>8.045318</v>
      </c>
      <c r="BH159" s="63">
        <v>8.3275950000000005</v>
      </c>
      <c r="BI159" s="63">
        <v>8.4460429999999995</v>
      </c>
      <c r="BJ159" s="63">
        <v>8.9135519999999993</v>
      </c>
      <c r="BK159" s="63">
        <v>9.2763629999999999</v>
      </c>
      <c r="BL159" s="63">
        <v>9.5283660000000001</v>
      </c>
      <c r="BM159" s="63">
        <v>9.8149660000000001</v>
      </c>
      <c r="BN159" s="63">
        <v>10.060857</v>
      </c>
      <c r="BO159" s="63">
        <v>9.9227799999999995</v>
      </c>
      <c r="BP159" s="63">
        <v>9.7512679999999996</v>
      </c>
      <c r="BQ159" s="63">
        <v>9.9165620000000008</v>
      </c>
      <c r="BR159" s="63"/>
    </row>
    <row r="160" spans="1:70" x14ac:dyDescent="0.2">
      <c r="A160" s="63" t="s">
        <v>465</v>
      </c>
      <c r="B160" s="63" t="s">
        <v>466</v>
      </c>
      <c r="C160" s="63" t="s">
        <v>772</v>
      </c>
      <c r="D160" s="63" t="s">
        <v>773</v>
      </c>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v>0.83640316999999997</v>
      </c>
      <c r="AJ160" s="63">
        <v>0.84985401000000005</v>
      </c>
      <c r="AK160" s="63">
        <v>0.85596187000000001</v>
      </c>
      <c r="AL160" s="63">
        <v>0.86150883</v>
      </c>
      <c r="AM160" s="63">
        <v>0.86563769000000002</v>
      </c>
      <c r="AN160" s="63">
        <v>0.87166089000000002</v>
      </c>
      <c r="AO160" s="63">
        <v>0.87992291</v>
      </c>
      <c r="AP160" s="63">
        <v>0.91648551</v>
      </c>
      <c r="AQ160" s="63">
        <v>0.93059764</v>
      </c>
      <c r="AR160" s="63">
        <v>0.94066459000000002</v>
      </c>
      <c r="AS160" s="63">
        <v>0.90956583999999996</v>
      </c>
      <c r="AT160" s="63">
        <v>0.88670559999999998</v>
      </c>
      <c r="AU160" s="63">
        <v>0.90826362999999999</v>
      </c>
      <c r="AV160" s="63">
        <v>0.89910765999999998</v>
      </c>
      <c r="AW160" s="63">
        <v>0.89103012000000004</v>
      </c>
      <c r="AX160" s="63">
        <v>0.88131048000000001</v>
      </c>
      <c r="AY160" s="63">
        <v>0.88560245000000004</v>
      </c>
      <c r="AZ160" s="63">
        <v>0.87396090000000004</v>
      </c>
      <c r="BA160" s="63">
        <v>0.90358985999999997</v>
      </c>
      <c r="BB160" s="63">
        <v>0.89348154999999996</v>
      </c>
      <c r="BC160" s="63">
        <v>0.89118832000000003</v>
      </c>
      <c r="BD160" s="63">
        <v>0.93859515999999998</v>
      </c>
      <c r="BE160" s="63">
        <v>0.97899426000000001</v>
      </c>
      <c r="BF160" s="63">
        <v>0.95654187000000002</v>
      </c>
      <c r="BG160" s="63">
        <v>0.95011774000000004</v>
      </c>
      <c r="BH160" s="63">
        <v>0.91253253999999995</v>
      </c>
      <c r="BI160" s="63">
        <v>0.96874950000000004</v>
      </c>
      <c r="BJ160" s="63">
        <v>0.97319981</v>
      </c>
      <c r="BK160" s="63">
        <v>0.92850348000000005</v>
      </c>
      <c r="BL160" s="63">
        <v>0.87548143</v>
      </c>
      <c r="BM160" s="63">
        <v>0.92259970999999996</v>
      </c>
      <c r="BN160" s="63">
        <v>0.93311940000000004</v>
      </c>
      <c r="BO160" s="63">
        <v>0.86869724000000004</v>
      </c>
      <c r="BP160" s="63">
        <v>0.89991862</v>
      </c>
      <c r="BQ160" s="63">
        <v>0.94285264999999996</v>
      </c>
      <c r="BR160" s="63"/>
    </row>
    <row r="161" spans="1:70" x14ac:dyDescent="0.2">
      <c r="A161" s="63" t="s">
        <v>467</v>
      </c>
      <c r="B161" s="63" t="s">
        <v>468</v>
      </c>
      <c r="C161" s="63" t="s">
        <v>772</v>
      </c>
      <c r="D161" s="63" t="s">
        <v>773</v>
      </c>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63"/>
      <c r="BA161" s="63"/>
      <c r="BB161" s="63"/>
      <c r="BC161" s="63"/>
      <c r="BD161" s="63"/>
      <c r="BE161" s="63"/>
      <c r="BF161" s="63"/>
      <c r="BG161" s="63"/>
      <c r="BH161" s="63"/>
      <c r="BI161" s="63"/>
      <c r="BJ161" s="63"/>
      <c r="BK161" s="63"/>
      <c r="BL161" s="63"/>
      <c r="BM161" s="63"/>
      <c r="BN161" s="63"/>
      <c r="BO161" s="63"/>
      <c r="BP161" s="63"/>
      <c r="BQ161" s="63"/>
      <c r="BR161" s="63"/>
    </row>
    <row r="162" spans="1:70" x14ac:dyDescent="0.2">
      <c r="A162" s="63" t="s">
        <v>469</v>
      </c>
      <c r="B162" s="63" t="s">
        <v>470</v>
      </c>
      <c r="C162" s="63" t="s">
        <v>772</v>
      </c>
      <c r="D162" s="63" t="s">
        <v>773</v>
      </c>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v>4.8205489999999997E-2</v>
      </c>
      <c r="AJ162" s="63">
        <v>9.0422790000000003E-2</v>
      </c>
      <c r="AK162" s="63">
        <v>1.2126620400000001</v>
      </c>
      <c r="AL162" s="63">
        <v>6.4219760099999998</v>
      </c>
      <c r="AM162" s="63">
        <v>15.837869700000001</v>
      </c>
      <c r="AN162" s="63">
        <v>18.163975600000001</v>
      </c>
      <c r="AO162" s="63">
        <v>18.3484245</v>
      </c>
      <c r="AP162" s="63">
        <v>18.746120099999999</v>
      </c>
      <c r="AQ162" s="63">
        <v>18.750384799999999</v>
      </c>
      <c r="AR162" s="63">
        <v>19.0392619</v>
      </c>
      <c r="AS162" s="63">
        <v>19.939616900000001</v>
      </c>
      <c r="AT162" s="63">
        <v>20.497872399999999</v>
      </c>
      <c r="AU162" s="63">
        <v>20.015167300000002</v>
      </c>
      <c r="AV162" s="63">
        <v>20.101915999999999</v>
      </c>
      <c r="AW162" s="63">
        <v>19.263790100000001</v>
      </c>
      <c r="AX162" s="63">
        <v>19.293507600000002</v>
      </c>
      <c r="AY162" s="63">
        <v>18.889613400000002</v>
      </c>
      <c r="AZ162" s="63">
        <v>19.5099169</v>
      </c>
      <c r="BA162" s="63">
        <v>19.2638465</v>
      </c>
      <c r="BB162" s="63">
        <v>18.3550878</v>
      </c>
      <c r="BC162" s="63">
        <v>18.7356157</v>
      </c>
      <c r="BD162" s="63">
        <v>19.2896</v>
      </c>
      <c r="BE162" s="63">
        <v>19.003448599999999</v>
      </c>
      <c r="BF162" s="63">
        <v>19.1053912</v>
      </c>
      <c r="BG162" s="63">
        <v>18.995900200000001</v>
      </c>
      <c r="BH162" s="63">
        <v>19.440665500000001</v>
      </c>
      <c r="BI162" s="63">
        <v>18.958654599999999</v>
      </c>
      <c r="BJ162" s="63">
        <v>18.970230699999998</v>
      </c>
      <c r="BK162" s="63">
        <v>18.9511267</v>
      </c>
      <c r="BL162" s="63">
        <v>18.255938</v>
      </c>
      <c r="BM162" s="63">
        <v>18.063154000000001</v>
      </c>
      <c r="BN162" s="63">
        <v>17.930599000000001</v>
      </c>
      <c r="BO162" s="63">
        <v>18.401022300000001</v>
      </c>
      <c r="BP162" s="63">
        <v>19.4832508</v>
      </c>
      <c r="BQ162" s="63">
        <v>19.575621099999999</v>
      </c>
      <c r="BR162" s="63"/>
    </row>
    <row r="163" spans="1:70" x14ac:dyDescent="0.2">
      <c r="A163" s="63" t="s">
        <v>471</v>
      </c>
      <c r="B163" s="63" t="s">
        <v>472</v>
      </c>
      <c r="C163" s="63" t="s">
        <v>772</v>
      </c>
      <c r="D163" s="63" t="s">
        <v>773</v>
      </c>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v>100.796319</v>
      </c>
      <c r="AJ163" s="63">
        <v>98.731959599999996</v>
      </c>
      <c r="AK163" s="63">
        <v>98.179118799999998</v>
      </c>
      <c r="AL163" s="63">
        <v>97.041562400000004</v>
      </c>
      <c r="AM163" s="63">
        <v>128.97882200000001</v>
      </c>
      <c r="AN163" s="63">
        <v>143.21805800000001</v>
      </c>
      <c r="AO163" s="63">
        <v>150.36666500000001</v>
      </c>
      <c r="AP163" s="63">
        <v>147.77698000000001</v>
      </c>
      <c r="AQ163" s="63">
        <v>157.94195099999999</v>
      </c>
      <c r="AR163" s="63">
        <v>163.02308199999999</v>
      </c>
      <c r="AS163" s="63">
        <v>159.50175400000001</v>
      </c>
      <c r="AT163" s="63">
        <v>162.681095</v>
      </c>
      <c r="AU163" s="63">
        <v>165.93177499999999</v>
      </c>
      <c r="AV163" s="63">
        <v>149.43323100000001</v>
      </c>
      <c r="AW163" s="63">
        <v>150.87961100000001</v>
      </c>
      <c r="AX163" s="63">
        <v>163.396558</v>
      </c>
      <c r="AY163" s="63">
        <v>167.42996299999999</v>
      </c>
      <c r="AZ163" s="63">
        <v>173.34242</v>
      </c>
      <c r="BA163" s="63">
        <v>180.707582</v>
      </c>
      <c r="BB163" s="63">
        <v>190.43975800000001</v>
      </c>
      <c r="BC163" s="63">
        <v>196.06807000000001</v>
      </c>
      <c r="BD163" s="63">
        <v>216.09016399999999</v>
      </c>
      <c r="BE163" s="63">
        <v>223.83436</v>
      </c>
      <c r="BF163" s="63">
        <v>216.31712999999999</v>
      </c>
      <c r="BG163" s="63">
        <v>214.21804599999999</v>
      </c>
      <c r="BH163" s="63">
        <v>212.64146400000001</v>
      </c>
      <c r="BI163" s="63">
        <v>204.21390700000001</v>
      </c>
      <c r="BJ163" s="63">
        <v>205.839203</v>
      </c>
      <c r="BK163" s="63">
        <v>206.166382</v>
      </c>
      <c r="BL163" s="63">
        <v>201.95138499999999</v>
      </c>
      <c r="BM163" s="63">
        <v>201.444031</v>
      </c>
      <c r="BN163" s="63">
        <v>203.722534</v>
      </c>
      <c r="BO163" s="63">
        <v>202.148155</v>
      </c>
      <c r="BP163" s="63">
        <v>199.46596099999999</v>
      </c>
      <c r="BQ163" s="63">
        <v>200.230097</v>
      </c>
      <c r="BR163" s="63"/>
    </row>
    <row r="164" spans="1:70" x14ac:dyDescent="0.2">
      <c r="A164" s="63" t="s">
        <v>473</v>
      </c>
      <c r="B164" s="63" t="s">
        <v>474</v>
      </c>
      <c r="C164" s="63" t="s">
        <v>772</v>
      </c>
      <c r="D164" s="63" t="s">
        <v>773</v>
      </c>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v>0.56926043000000004</v>
      </c>
      <c r="AJ164" s="63">
        <v>0.56909007</v>
      </c>
      <c r="AK164" s="63">
        <v>0.57618744</v>
      </c>
      <c r="AL164" s="63">
        <v>0.57891263999999998</v>
      </c>
      <c r="AM164" s="63">
        <v>0.58699844999999995</v>
      </c>
      <c r="AN164" s="63">
        <v>0.57943743000000003</v>
      </c>
      <c r="AO164" s="63">
        <v>0.57624127000000003</v>
      </c>
      <c r="AP164" s="63">
        <v>0.57513407000000005</v>
      </c>
      <c r="AQ164" s="63">
        <v>0.58067460000000004</v>
      </c>
      <c r="AR164" s="63">
        <v>0.58335923999999995</v>
      </c>
      <c r="AS164" s="63">
        <v>0.57985847000000001</v>
      </c>
      <c r="AT164" s="63">
        <v>0.58899365999999997</v>
      </c>
      <c r="AU164" s="63">
        <v>0.58183777999999997</v>
      </c>
      <c r="AV164" s="63">
        <v>0.57393875000000005</v>
      </c>
      <c r="AW164" s="63">
        <v>0.56631609000000005</v>
      </c>
      <c r="AX164" s="63">
        <v>0.57273061999999997</v>
      </c>
      <c r="AY164" s="63">
        <v>0.57174133000000005</v>
      </c>
      <c r="AZ164" s="63">
        <v>0.56800128999999999</v>
      </c>
      <c r="BA164" s="63">
        <v>0.57155339999999999</v>
      </c>
      <c r="BB164" s="63">
        <v>0.56917629999999997</v>
      </c>
      <c r="BC164" s="63">
        <v>0.57263869999999994</v>
      </c>
      <c r="BD164" s="63">
        <v>0.57415121999999996</v>
      </c>
      <c r="BE164" s="63">
        <v>0.57972707000000001</v>
      </c>
      <c r="BF164" s="63">
        <v>0.57747886999999998</v>
      </c>
      <c r="BG164" s="63">
        <v>0.58636089999999996</v>
      </c>
      <c r="BH164" s="63">
        <v>0.59970232000000001</v>
      </c>
      <c r="BI164" s="63">
        <v>0.58301727000000003</v>
      </c>
      <c r="BJ164" s="63">
        <v>0.58642521000000003</v>
      </c>
      <c r="BK164" s="63">
        <v>0.58672073999999996</v>
      </c>
      <c r="BL164" s="63">
        <v>0.56353637999999995</v>
      </c>
      <c r="BM164" s="63">
        <v>0.55754577000000005</v>
      </c>
      <c r="BN164" s="63">
        <v>0.56656695000000001</v>
      </c>
      <c r="BO164" s="63">
        <v>0.55857670999999998</v>
      </c>
      <c r="BP164" s="63">
        <v>0.56416485000000005</v>
      </c>
      <c r="BQ164" s="63">
        <v>0.58052223000000003</v>
      </c>
      <c r="BR164" s="63"/>
    </row>
    <row r="165" spans="1:70" x14ac:dyDescent="0.2">
      <c r="A165" s="63" t="s">
        <v>475</v>
      </c>
      <c r="B165" s="63" t="s">
        <v>476</v>
      </c>
      <c r="C165" s="63" t="s">
        <v>772</v>
      </c>
      <c r="D165" s="63" t="s">
        <v>773</v>
      </c>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v>8.6509650300000001</v>
      </c>
      <c r="AJ165" s="63">
        <v>10.355273499999999</v>
      </c>
      <c r="AK165" s="63">
        <v>12.3261802</v>
      </c>
      <c r="AL165" s="63">
        <v>16.405486700000001</v>
      </c>
      <c r="AM165" s="63">
        <v>19.609148600000001</v>
      </c>
      <c r="AN165" s="63">
        <v>22.971075299999999</v>
      </c>
      <c r="AO165" s="63">
        <v>27.754908199999999</v>
      </c>
      <c r="AP165" s="63">
        <v>36.504955199999998</v>
      </c>
      <c r="AQ165" s="63">
        <v>49.031890400000002</v>
      </c>
      <c r="AR165" s="63">
        <v>59.293883999999998</v>
      </c>
      <c r="AS165" s="63">
        <v>59.407861400000002</v>
      </c>
      <c r="AT165" s="63">
        <v>72.534181700000005</v>
      </c>
      <c r="AU165" s="63">
        <v>101.07169399999999</v>
      </c>
      <c r="AV165" s="63">
        <v>119.42997</v>
      </c>
      <c r="AW165" s="63">
        <v>120.490696</v>
      </c>
      <c r="AX165" s="63">
        <v>139.215915</v>
      </c>
      <c r="AY165" s="63">
        <v>163.81772799999999</v>
      </c>
      <c r="AZ165" s="63">
        <v>197.207773</v>
      </c>
      <c r="BA165" s="63">
        <v>219.829352</v>
      </c>
      <c r="BB165" s="63">
        <v>229.140649</v>
      </c>
      <c r="BC165" s="63">
        <v>242.334452</v>
      </c>
      <c r="BD165" s="63">
        <v>261.78393599999998</v>
      </c>
      <c r="BE165" s="63">
        <v>267.48716400000001</v>
      </c>
      <c r="BF165" s="63">
        <v>278.540663</v>
      </c>
      <c r="BG165" s="63">
        <v>293.97697899999997</v>
      </c>
      <c r="BH165" s="63">
        <v>318.93566499999997</v>
      </c>
      <c r="BI165" s="63">
        <v>347.01226700000001</v>
      </c>
      <c r="BJ165" s="63">
        <v>366.63931300000002</v>
      </c>
      <c r="BK165" s="63">
        <v>343.60144000000003</v>
      </c>
      <c r="BL165" s="63">
        <v>350.68533300000001</v>
      </c>
      <c r="BM165" s="63">
        <v>354.55996699999997</v>
      </c>
      <c r="BN165" s="63">
        <v>410.47259500000001</v>
      </c>
      <c r="BO165" s="63">
        <v>406.77221500000002</v>
      </c>
      <c r="BP165" s="63">
        <v>435.000427</v>
      </c>
      <c r="BQ165" s="63">
        <v>475.86854699999998</v>
      </c>
      <c r="BR165" s="63"/>
    </row>
    <row r="166" spans="1:70" x14ac:dyDescent="0.2">
      <c r="A166" s="63" t="s">
        <v>1013</v>
      </c>
      <c r="B166" s="63" t="s">
        <v>477</v>
      </c>
      <c r="C166" s="63" t="s">
        <v>772</v>
      </c>
      <c r="D166" s="63" t="s">
        <v>773</v>
      </c>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c r="BA166" s="63"/>
      <c r="BB166" s="63"/>
      <c r="BC166" s="63"/>
      <c r="BD166" s="63"/>
      <c r="BE166" s="63"/>
      <c r="BF166" s="63"/>
      <c r="BG166" s="63"/>
      <c r="BH166" s="63"/>
      <c r="BI166" s="63"/>
      <c r="BJ166" s="63"/>
      <c r="BK166" s="63"/>
      <c r="BL166" s="63"/>
      <c r="BM166" s="63"/>
      <c r="BN166" s="63"/>
      <c r="BO166" s="63"/>
      <c r="BP166" s="63"/>
      <c r="BQ166" s="63"/>
      <c r="BR166" s="63"/>
    </row>
    <row r="167" spans="1:70" x14ac:dyDescent="0.2">
      <c r="A167" s="63" t="s">
        <v>478</v>
      </c>
      <c r="B167" s="63" t="s">
        <v>479</v>
      </c>
      <c r="C167" s="63" t="s">
        <v>772</v>
      </c>
      <c r="D167" s="63" t="s">
        <v>773</v>
      </c>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c r="AP167" s="63">
        <v>0.21029202</v>
      </c>
      <c r="AQ167" s="63">
        <v>0.20415804000000001</v>
      </c>
      <c r="AR167" s="63">
        <v>0.22578720999999999</v>
      </c>
      <c r="AS167" s="63">
        <v>0.29341683000000002</v>
      </c>
      <c r="AT167" s="63">
        <v>0.31488484999999999</v>
      </c>
      <c r="AU167" s="63">
        <v>0.31417281000000002</v>
      </c>
      <c r="AV167" s="63">
        <v>0.33601303999999999</v>
      </c>
      <c r="AW167" s="63">
        <v>0.34717904999999999</v>
      </c>
      <c r="AX167" s="63">
        <v>0.35541112000000002</v>
      </c>
      <c r="AY167" s="63">
        <v>0.33737286</v>
      </c>
      <c r="AZ167" s="63">
        <v>0.35038057</v>
      </c>
      <c r="BA167" s="63">
        <v>0.36405373000000002</v>
      </c>
      <c r="BB167" s="63">
        <v>0.37165925999999999</v>
      </c>
      <c r="BC167" s="63">
        <v>0.37008888000000001</v>
      </c>
      <c r="BD167" s="63">
        <v>0.36380336000000002</v>
      </c>
      <c r="BE167" s="63">
        <v>0.36976745999999999</v>
      </c>
      <c r="BF167" s="63">
        <v>0.36400631999999999</v>
      </c>
      <c r="BG167" s="63">
        <v>0.36178629000000001</v>
      </c>
      <c r="BH167" s="63">
        <v>0.35964004999999999</v>
      </c>
      <c r="BI167" s="63">
        <v>0.34914141999999998</v>
      </c>
      <c r="BJ167" s="63">
        <v>0.35095475999999998</v>
      </c>
      <c r="BK167" s="63">
        <v>0.34835450000000001</v>
      </c>
      <c r="BL167" s="63">
        <v>0.32969120000000002</v>
      </c>
      <c r="BM167" s="63">
        <v>0.32072467999999998</v>
      </c>
      <c r="BN167" s="63">
        <v>0.33248134000000001</v>
      </c>
      <c r="BO167" s="63">
        <v>0.33984418999999999</v>
      </c>
      <c r="BP167" s="63">
        <v>0.3558018</v>
      </c>
      <c r="BQ167" s="63">
        <v>0.35992924999999998</v>
      </c>
      <c r="BR167" s="63"/>
    </row>
    <row r="168" spans="1:70" x14ac:dyDescent="0.2">
      <c r="A168" s="63" t="s">
        <v>480</v>
      </c>
      <c r="B168" s="63" t="s">
        <v>481</v>
      </c>
      <c r="C168" s="63" t="s">
        <v>772</v>
      </c>
      <c r="D168" s="63" t="s">
        <v>773</v>
      </c>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v>1.75347874</v>
      </c>
      <c r="AJ168" s="63">
        <v>3.27893678</v>
      </c>
      <c r="AK168" s="63">
        <v>8.7741933700000008</v>
      </c>
      <c r="AL168" s="63">
        <v>35.9038155</v>
      </c>
      <c r="AM168" s="63">
        <v>57.763563400000002</v>
      </c>
      <c r="AN168" s="63">
        <v>90.6778324</v>
      </c>
      <c r="AO168" s="63">
        <v>98.6714628</v>
      </c>
      <c r="AP168" s="63">
        <v>118.020473</v>
      </c>
      <c r="AQ168" s="63">
        <v>114.454245</v>
      </c>
      <c r="AR168" s="63">
        <v>125.138052</v>
      </c>
      <c r="AS168" s="63">
        <v>137.04978700000001</v>
      </c>
      <c r="AT168" s="63">
        <v>148.036179</v>
      </c>
      <c r="AU168" s="63">
        <v>155.05605800000001</v>
      </c>
      <c r="AV168" s="63">
        <v>167.619157</v>
      </c>
      <c r="AW168" s="63">
        <v>190.47521800000001</v>
      </c>
      <c r="AX168" s="63">
        <v>221.803224</v>
      </c>
      <c r="AY168" s="63">
        <v>262.47625299999999</v>
      </c>
      <c r="AZ168" s="63">
        <v>285.26978600000001</v>
      </c>
      <c r="BA168" s="63">
        <v>339.90756800000003</v>
      </c>
      <c r="BB168" s="63">
        <v>343.99497700000001</v>
      </c>
      <c r="BC168" s="63">
        <v>473.01745799999998</v>
      </c>
      <c r="BD168" s="63">
        <v>533.52697799999999</v>
      </c>
      <c r="BE168" s="63">
        <v>578.89830199999994</v>
      </c>
      <c r="BF168" s="63">
        <v>633.38628100000005</v>
      </c>
      <c r="BG168" s="63">
        <v>688.17360900000006</v>
      </c>
      <c r="BH168" s="63">
        <v>723.23989600000004</v>
      </c>
      <c r="BI168" s="63">
        <v>737.07136200000002</v>
      </c>
      <c r="BJ168" s="63">
        <v>801.66882299999997</v>
      </c>
      <c r="BK168" s="63">
        <v>824.525757</v>
      </c>
      <c r="BL168" s="63">
        <v>851.14935300000002</v>
      </c>
      <c r="BM168" s="63">
        <v>822.06481900000006</v>
      </c>
      <c r="BN168" s="63">
        <v>870.184753</v>
      </c>
      <c r="BO168" s="63">
        <v>956.16582100000005</v>
      </c>
      <c r="BP168" s="63">
        <v>1123.8724999999999</v>
      </c>
      <c r="BQ168" s="63">
        <v>1195.34284</v>
      </c>
      <c r="BR168" s="63"/>
    </row>
    <row r="169" spans="1:70" x14ac:dyDescent="0.2">
      <c r="A169" s="63" t="s">
        <v>482</v>
      </c>
      <c r="B169" s="63" t="s">
        <v>483</v>
      </c>
      <c r="C169" s="63" t="s">
        <v>772</v>
      </c>
      <c r="D169" s="63" t="s">
        <v>773</v>
      </c>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c r="AV169" s="63"/>
      <c r="AW169" s="63"/>
      <c r="AX169" s="63"/>
      <c r="AY169" s="63"/>
      <c r="AZ169" s="63"/>
      <c r="BA169" s="63"/>
      <c r="BB169" s="63"/>
      <c r="BC169" s="63"/>
      <c r="BD169" s="63"/>
      <c r="BE169" s="63"/>
      <c r="BF169" s="63"/>
      <c r="BG169" s="63"/>
      <c r="BH169" s="63"/>
      <c r="BI169" s="63"/>
      <c r="BJ169" s="63"/>
      <c r="BK169" s="63"/>
      <c r="BL169" s="63"/>
      <c r="BM169" s="63"/>
      <c r="BN169" s="63"/>
      <c r="BO169" s="63"/>
      <c r="BP169" s="63"/>
      <c r="BQ169" s="63"/>
      <c r="BR169" s="63"/>
    </row>
    <row r="170" spans="1:70" x14ac:dyDescent="0.2">
      <c r="A170" s="63" t="s">
        <v>484</v>
      </c>
      <c r="B170" s="63" t="s">
        <v>485</v>
      </c>
      <c r="C170" s="63" t="s">
        <v>772</v>
      </c>
      <c r="D170" s="63" t="s">
        <v>773</v>
      </c>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v>0.84409782</v>
      </c>
      <c r="AJ170" s="63">
        <v>1.3150302300000001</v>
      </c>
      <c r="AK170" s="63">
        <v>1.77186712</v>
      </c>
      <c r="AL170" s="63">
        <v>2.47434559</v>
      </c>
      <c r="AM170" s="63">
        <v>3.6397666499999999</v>
      </c>
      <c r="AN170" s="63">
        <v>5.3995731999999999</v>
      </c>
      <c r="AO170" s="63">
        <v>7.8910678900000004</v>
      </c>
      <c r="AP170" s="63">
        <v>8.5753081099999999</v>
      </c>
      <c r="AQ170" s="63">
        <v>9.0022421700000006</v>
      </c>
      <c r="AR170" s="63">
        <v>9.6700035399999997</v>
      </c>
      <c r="AS170" s="63">
        <v>10.554155700000001</v>
      </c>
      <c r="AT170" s="63">
        <v>11.8475093</v>
      </c>
      <c r="AU170" s="63">
        <v>12.8132251</v>
      </c>
      <c r="AV170" s="63">
        <v>13.022539399999999</v>
      </c>
      <c r="AW170" s="63">
        <v>13.4163231</v>
      </c>
      <c r="AX170" s="63">
        <v>13.962104800000001</v>
      </c>
      <c r="AY170" s="63">
        <v>14.555012700000001</v>
      </c>
      <c r="AZ170" s="63">
        <v>15.2248825</v>
      </c>
      <c r="BA170" s="63">
        <v>15.7067671</v>
      </c>
      <c r="BB170" s="63">
        <v>15.840173099999999</v>
      </c>
      <c r="BC170" s="63">
        <v>16.846457699999998</v>
      </c>
      <c r="BD170" s="63">
        <v>16.893541299999999</v>
      </c>
      <c r="BE170" s="63">
        <v>18.082861900000001</v>
      </c>
      <c r="BF170" s="63">
        <v>18.555866300000002</v>
      </c>
      <c r="BG170" s="63">
        <v>18.748298999999999</v>
      </c>
      <c r="BH170" s="63">
        <v>18.5234655</v>
      </c>
      <c r="BI170" s="63">
        <v>20.1860128</v>
      </c>
      <c r="BJ170" s="63">
        <v>23.343845399999999</v>
      </c>
      <c r="BK170" s="63">
        <v>23.551265699999998</v>
      </c>
      <c r="BL170" s="63">
        <v>23.3787746</v>
      </c>
      <c r="BM170" s="63">
        <v>22.756095899999998</v>
      </c>
      <c r="BN170" s="63">
        <v>22.9071541</v>
      </c>
      <c r="BO170" s="63">
        <v>23.339540400000001</v>
      </c>
      <c r="BP170" s="63">
        <v>23.675652899999999</v>
      </c>
      <c r="BQ170" s="63">
        <v>24.611138199999999</v>
      </c>
      <c r="BR170" s="63"/>
    </row>
    <row r="171" spans="1:70" x14ac:dyDescent="0.2">
      <c r="A171" s="63" t="s">
        <v>486</v>
      </c>
      <c r="B171" s="63" t="s">
        <v>487</v>
      </c>
      <c r="C171" s="63" t="s">
        <v>772</v>
      </c>
      <c r="D171" s="63" t="s">
        <v>773</v>
      </c>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v>3.7267012199999998</v>
      </c>
      <c r="AJ171" s="63">
        <v>3.9908909700000001</v>
      </c>
      <c r="AK171" s="63">
        <v>4.1260196599999999</v>
      </c>
      <c r="AL171" s="63">
        <v>4.5106310199999999</v>
      </c>
      <c r="AM171" s="63">
        <v>4.9062198099999996</v>
      </c>
      <c r="AN171" s="63">
        <v>4.9420316499999997</v>
      </c>
      <c r="AO171" s="63">
        <v>4.9433079800000002</v>
      </c>
      <c r="AP171" s="63">
        <v>5.4463941900000004</v>
      </c>
      <c r="AQ171" s="63">
        <v>6.3796431499999997</v>
      </c>
      <c r="AR171" s="63">
        <v>6.5909717299999997</v>
      </c>
      <c r="AS171" s="63">
        <v>6.8543388600000004</v>
      </c>
      <c r="AT171" s="63">
        <v>7.09398062</v>
      </c>
      <c r="AU171" s="63">
        <v>7.4544843099999998</v>
      </c>
      <c r="AV171" s="63">
        <v>7.6380544500000003</v>
      </c>
      <c r="AW171" s="63">
        <v>8.2515775999999992</v>
      </c>
      <c r="AX171" s="63">
        <v>9.1676442500000004</v>
      </c>
      <c r="AY171" s="63">
        <v>10.146559399999999</v>
      </c>
      <c r="AZ171" s="63">
        <v>10.7577014</v>
      </c>
      <c r="BA171" s="63">
        <v>11.6853873</v>
      </c>
      <c r="BB171" s="63">
        <v>11.572070800000001</v>
      </c>
      <c r="BC171" s="63">
        <v>13.987648099999999</v>
      </c>
      <c r="BD171" s="63">
        <v>15.8844926</v>
      </c>
      <c r="BE171" s="63">
        <v>15.3115702</v>
      </c>
      <c r="BF171" s="63">
        <v>14.399164300000001</v>
      </c>
      <c r="BG171" s="63">
        <v>13.4165954</v>
      </c>
      <c r="BH171" s="63">
        <v>12.692236400000001</v>
      </c>
      <c r="BI171" s="63">
        <v>11.782302400000001</v>
      </c>
      <c r="BJ171" s="63">
        <v>10.799068500000001</v>
      </c>
      <c r="BK171" s="63">
        <v>11.3220472</v>
      </c>
      <c r="BL171" s="63">
        <v>11.556834200000001</v>
      </c>
      <c r="BM171" s="63">
        <v>11.6331682</v>
      </c>
      <c r="BN171" s="63">
        <v>12.035119999999999</v>
      </c>
      <c r="BO171" s="63">
        <v>11.1653874</v>
      </c>
      <c r="BP171" s="63">
        <v>11.187756800000001</v>
      </c>
      <c r="BQ171" s="63">
        <v>11.344890599999999</v>
      </c>
      <c r="BR171" s="63"/>
    </row>
    <row r="172" spans="1:70" x14ac:dyDescent="0.2">
      <c r="A172" s="63" t="s">
        <v>488</v>
      </c>
      <c r="B172" s="63" t="s">
        <v>489</v>
      </c>
      <c r="C172" s="63" t="s">
        <v>772</v>
      </c>
      <c r="D172" s="63" t="s">
        <v>773</v>
      </c>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v>7.5355387800000004</v>
      </c>
      <c r="AJ172" s="63">
        <v>7.9132907799999996</v>
      </c>
      <c r="AK172" s="63">
        <v>8.1513223299999993</v>
      </c>
      <c r="AL172" s="63">
        <v>8.6967507800000003</v>
      </c>
      <c r="AM172" s="63">
        <v>9.0731308800000008</v>
      </c>
      <c r="AN172" s="63">
        <v>9.3669741599999998</v>
      </c>
      <c r="AO172" s="63">
        <v>9.8426577999999996</v>
      </c>
      <c r="AP172" s="63">
        <v>10.171279200000001</v>
      </c>
      <c r="AQ172" s="63">
        <v>10.758651499999999</v>
      </c>
      <c r="AR172" s="63">
        <v>11.3057137</v>
      </c>
      <c r="AS172" s="63">
        <v>11.432267400000001</v>
      </c>
      <c r="AT172" s="63">
        <v>11.877288</v>
      </c>
      <c r="AU172" s="63">
        <v>12.4229188</v>
      </c>
      <c r="AV172" s="63">
        <v>12.8674397</v>
      </c>
      <c r="AW172" s="63">
        <v>13.388252</v>
      </c>
      <c r="AX172" s="63">
        <v>13.4937434</v>
      </c>
      <c r="AY172" s="63">
        <v>14.5647228</v>
      </c>
      <c r="AZ172" s="63">
        <v>15.360591299999999</v>
      </c>
      <c r="BA172" s="63">
        <v>15.8980111</v>
      </c>
      <c r="BB172" s="63">
        <v>15.714321099999999</v>
      </c>
      <c r="BC172" s="63">
        <v>15.6887296</v>
      </c>
      <c r="BD172" s="63">
        <v>15.8533592</v>
      </c>
      <c r="BE172" s="63">
        <v>16.403614099999999</v>
      </c>
      <c r="BF172" s="63">
        <v>16.449049500000001</v>
      </c>
      <c r="BG172" s="63">
        <v>16.6488607</v>
      </c>
      <c r="BH172" s="63">
        <v>16.656291100000001</v>
      </c>
      <c r="BI172" s="63">
        <v>16.344862899999999</v>
      </c>
      <c r="BJ172" s="63">
        <v>16.544567099999998</v>
      </c>
      <c r="BK172" s="63">
        <v>17.1280441</v>
      </c>
      <c r="BL172" s="63">
        <v>16.835704799999998</v>
      </c>
      <c r="BM172" s="63">
        <v>16.625394799999999</v>
      </c>
      <c r="BN172" s="63">
        <v>16.629076000000001</v>
      </c>
      <c r="BO172" s="63">
        <v>16.845673399999999</v>
      </c>
      <c r="BP172" s="63">
        <v>17.258047399999999</v>
      </c>
      <c r="BQ172" s="63">
        <v>17.479659300000002</v>
      </c>
      <c r="BR172" s="63"/>
    </row>
    <row r="173" spans="1:70" x14ac:dyDescent="0.2">
      <c r="A173" s="63" t="s">
        <v>490</v>
      </c>
      <c r="B173" s="63" t="s">
        <v>491</v>
      </c>
      <c r="C173" s="63" t="s">
        <v>772</v>
      </c>
      <c r="D173" s="63" t="s">
        <v>773</v>
      </c>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v>1.46468544</v>
      </c>
      <c r="AJ173" s="63">
        <v>1.63637265</v>
      </c>
      <c r="AK173" s="63">
        <v>1.8123242100000001</v>
      </c>
      <c r="AL173" s="63">
        <v>2.2691540699999999</v>
      </c>
      <c r="AM173" s="63">
        <v>2.80318091</v>
      </c>
      <c r="AN173" s="63">
        <v>4.8657661699999997</v>
      </c>
      <c r="AO173" s="63">
        <v>7.2795094100000002</v>
      </c>
      <c r="AP173" s="63">
        <v>8.6470700300000001</v>
      </c>
      <c r="AQ173" s="63">
        <v>10.222553</v>
      </c>
      <c r="AR173" s="63">
        <v>14.080707200000001</v>
      </c>
      <c r="AS173" s="63">
        <v>17.972980700000001</v>
      </c>
      <c r="AT173" s="63">
        <v>22.080908699999998</v>
      </c>
      <c r="AU173" s="63">
        <v>35.259498700000002</v>
      </c>
      <c r="AV173" s="63">
        <v>38.154196599999999</v>
      </c>
      <c r="AW173" s="63">
        <v>42.671337899999997</v>
      </c>
      <c r="AX173" s="63">
        <v>45.818159700000002</v>
      </c>
      <c r="AY173" s="63">
        <v>53.3224144</v>
      </c>
      <c r="AZ173" s="63">
        <v>54.044287300000001</v>
      </c>
      <c r="BA173" s="63">
        <v>59.366682900000001</v>
      </c>
      <c r="BB173" s="63">
        <v>63.663879199999997</v>
      </c>
      <c r="BC173" s="63">
        <v>70.527428799999996</v>
      </c>
      <c r="BD173" s="63">
        <v>78.7692871</v>
      </c>
      <c r="BE173" s="63">
        <v>95.021959199999998</v>
      </c>
      <c r="BF173" s="63">
        <v>116.224777</v>
      </c>
      <c r="BG173" s="63">
        <v>149.438884</v>
      </c>
      <c r="BH173" s="63">
        <v>192.14094700000001</v>
      </c>
      <c r="BI173" s="63">
        <v>229.41508200000001</v>
      </c>
      <c r="BJ173" s="63">
        <v>262.30865499999999</v>
      </c>
      <c r="BK173" s="63">
        <v>286.32028200000002</v>
      </c>
      <c r="BL173" s="63">
        <v>298.671356</v>
      </c>
      <c r="BM173" s="63">
        <v>298.38644399999998</v>
      </c>
      <c r="BN173" s="63">
        <v>294.85791</v>
      </c>
      <c r="BO173" s="63">
        <v>322.484217</v>
      </c>
      <c r="BP173" s="63">
        <v>401.65873499999998</v>
      </c>
      <c r="BQ173" s="63">
        <v>489.01604300000002</v>
      </c>
      <c r="BR173" s="63"/>
    </row>
    <row r="174" spans="1:70" x14ac:dyDescent="0.2">
      <c r="A174" s="63" t="s">
        <v>492</v>
      </c>
      <c r="B174" s="63" t="s">
        <v>493</v>
      </c>
      <c r="C174" s="63" t="s">
        <v>772</v>
      </c>
      <c r="D174" s="63" t="s">
        <v>773</v>
      </c>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v>0.96963202999999998</v>
      </c>
      <c r="AJ174" s="63">
        <v>0.97153493999999996</v>
      </c>
      <c r="AK174" s="63">
        <v>0.97282097000000001</v>
      </c>
      <c r="AL174" s="63">
        <v>0.9881839</v>
      </c>
      <c r="AM174" s="63">
        <v>1.0056200200000001</v>
      </c>
      <c r="AN174" s="63">
        <v>1.02075633</v>
      </c>
      <c r="AO174" s="63">
        <v>1.0392921900000001</v>
      </c>
      <c r="AP174" s="63">
        <v>1.0572522099999999</v>
      </c>
      <c r="AQ174" s="63">
        <v>1.13435647</v>
      </c>
      <c r="AR174" s="63">
        <v>1.1190366</v>
      </c>
      <c r="AS174" s="63">
        <v>1.1911479</v>
      </c>
      <c r="AT174" s="63">
        <v>1.14649004</v>
      </c>
      <c r="AU174" s="63">
        <v>1.1642696800000001</v>
      </c>
      <c r="AV174" s="63">
        <v>1.1793932199999999</v>
      </c>
      <c r="AW174" s="63">
        <v>1.2175259599999999</v>
      </c>
      <c r="AX174" s="63">
        <v>1.2851354100000001</v>
      </c>
      <c r="AY174" s="63">
        <v>1.2963194</v>
      </c>
      <c r="AZ174" s="63">
        <v>1.3237335800000001</v>
      </c>
      <c r="BA174" s="63">
        <v>1.43363299</v>
      </c>
      <c r="BB174" s="63">
        <v>1.3394652499999999</v>
      </c>
      <c r="BC174" s="63">
        <v>1.41955052</v>
      </c>
      <c r="BD174" s="63">
        <v>1.4661344300000001</v>
      </c>
      <c r="BE174" s="63">
        <v>1.44634168</v>
      </c>
      <c r="BF174" s="63">
        <v>1.4575305000000001</v>
      </c>
      <c r="BG174" s="63">
        <v>1.4829363600000001</v>
      </c>
      <c r="BH174" s="63">
        <v>1.53642075</v>
      </c>
      <c r="BI174" s="63">
        <v>1.55468239</v>
      </c>
      <c r="BJ174" s="63">
        <v>1.6056160900000001</v>
      </c>
      <c r="BK174" s="63">
        <v>1.5827471</v>
      </c>
      <c r="BL174" s="63">
        <v>1.5634436599999999</v>
      </c>
      <c r="BM174" s="63">
        <v>1.5234462</v>
      </c>
      <c r="BN174" s="63">
        <v>1.5147717000000001</v>
      </c>
      <c r="BO174" s="63">
        <v>1.5029908199999999</v>
      </c>
      <c r="BP174" s="63">
        <v>1.4239610700000001</v>
      </c>
      <c r="BQ174" s="63">
        <v>1.40132714</v>
      </c>
      <c r="BR174" s="63"/>
    </row>
    <row r="175" spans="1:70" x14ac:dyDescent="0.2">
      <c r="A175" s="63" t="s">
        <v>494</v>
      </c>
      <c r="B175" s="63" t="s">
        <v>495</v>
      </c>
      <c r="C175" s="63" t="s">
        <v>772</v>
      </c>
      <c r="D175" s="63" t="s">
        <v>773</v>
      </c>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63"/>
      <c r="AP175" s="63"/>
      <c r="AQ175" s="63"/>
      <c r="AR175" s="63"/>
      <c r="AS175" s="63"/>
      <c r="AT175" s="63"/>
      <c r="AU175" s="63"/>
      <c r="AV175" s="63"/>
      <c r="AW175" s="63"/>
      <c r="AX175" s="63"/>
      <c r="AY175" s="63"/>
      <c r="AZ175" s="63"/>
      <c r="BA175" s="63"/>
      <c r="BB175" s="63"/>
      <c r="BC175" s="63"/>
      <c r="BD175" s="63"/>
      <c r="BE175" s="63"/>
      <c r="BF175" s="63"/>
      <c r="BG175" s="63"/>
      <c r="BH175" s="63"/>
      <c r="BI175" s="63"/>
      <c r="BJ175" s="63"/>
      <c r="BK175" s="63"/>
      <c r="BL175" s="63"/>
      <c r="BM175" s="63"/>
      <c r="BN175" s="63"/>
      <c r="BO175" s="63"/>
      <c r="BP175" s="63"/>
      <c r="BQ175" s="63"/>
      <c r="BR175" s="63"/>
    </row>
    <row r="176" spans="1:70" x14ac:dyDescent="0.2">
      <c r="A176" s="63" t="s">
        <v>496</v>
      </c>
      <c r="B176" s="63" t="s">
        <v>497</v>
      </c>
      <c r="C176" s="63" t="s">
        <v>772</v>
      </c>
      <c r="D176" s="63" t="s">
        <v>773</v>
      </c>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v>1.4237780499999999</v>
      </c>
      <c r="AJ176" s="63">
        <v>1.4596554100000001</v>
      </c>
      <c r="AK176" s="63">
        <v>1.56567824</v>
      </c>
      <c r="AL176" s="63">
        <v>1.6879041699999999</v>
      </c>
      <c r="AM176" s="63">
        <v>1.9116123700000001</v>
      </c>
      <c r="AN176" s="63">
        <v>1.99745646</v>
      </c>
      <c r="AO176" s="63">
        <v>2.2592328199999998</v>
      </c>
      <c r="AP176" s="63">
        <v>2.3789127900000002</v>
      </c>
      <c r="AQ176" s="63">
        <v>2.5470132799999998</v>
      </c>
      <c r="AR176" s="63">
        <v>2.6818833799999999</v>
      </c>
      <c r="AS176" s="63">
        <v>2.9183243000000001</v>
      </c>
      <c r="AT176" s="63">
        <v>3.1738218499999999</v>
      </c>
      <c r="AU176" s="63">
        <v>3.4378936599999999</v>
      </c>
      <c r="AV176" s="63">
        <v>3.4141862199999999</v>
      </c>
      <c r="AW176" s="63">
        <v>3.3926138899999998</v>
      </c>
      <c r="AX176" s="63">
        <v>3.4736213600000001</v>
      </c>
      <c r="AY176" s="63">
        <v>3.6866793599999998</v>
      </c>
      <c r="AZ176" s="63">
        <v>3.9227626400000002</v>
      </c>
      <c r="BA176" s="63">
        <v>4.2704732099999996</v>
      </c>
      <c r="BB176" s="63">
        <v>4.5390786800000003</v>
      </c>
      <c r="BC176" s="63">
        <v>4.6516690299999999</v>
      </c>
      <c r="BD176" s="63">
        <v>4.73150826</v>
      </c>
      <c r="BE176" s="63">
        <v>5.2001177099999998</v>
      </c>
      <c r="BF176" s="63">
        <v>5.3746611800000004</v>
      </c>
      <c r="BG176" s="63">
        <v>5.6261276000000002</v>
      </c>
      <c r="BH176" s="63">
        <v>5.8761988499999998</v>
      </c>
      <c r="BI176" s="63">
        <v>6.3386533700000003</v>
      </c>
      <c r="BJ176" s="63">
        <v>6.9216036799999996</v>
      </c>
      <c r="BK176" s="63">
        <v>7.1296629899999999</v>
      </c>
      <c r="BL176" s="63">
        <v>7.1147084200000004</v>
      </c>
      <c r="BM176" s="63">
        <v>6.8263163599999999</v>
      </c>
      <c r="BN176" s="63">
        <v>6.7169838000000004</v>
      </c>
      <c r="BO176" s="63">
        <v>6.67229546</v>
      </c>
      <c r="BP176" s="63">
        <v>6.8655429999999997</v>
      </c>
      <c r="BQ176" s="63">
        <v>6.9213193500000001</v>
      </c>
      <c r="BR176" s="63"/>
    </row>
    <row r="177" spans="1:70" x14ac:dyDescent="0.2">
      <c r="A177" s="63" t="s">
        <v>498</v>
      </c>
      <c r="B177" s="63" t="s">
        <v>499</v>
      </c>
      <c r="C177" s="63" t="s">
        <v>772</v>
      </c>
      <c r="D177" s="63" t="s">
        <v>773</v>
      </c>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c r="AP177" s="63"/>
      <c r="AQ177" s="63"/>
      <c r="AR177" s="63"/>
      <c r="AS177" s="63"/>
      <c r="AT177" s="63"/>
      <c r="AU177" s="63"/>
      <c r="AV177" s="63"/>
      <c r="AW177" s="63"/>
      <c r="AX177" s="63"/>
      <c r="AY177" s="63"/>
      <c r="AZ177" s="63"/>
      <c r="BA177" s="63"/>
      <c r="BB177" s="63"/>
      <c r="BC177" s="63"/>
      <c r="BD177" s="63"/>
      <c r="BE177" s="63"/>
      <c r="BF177" s="63"/>
      <c r="BG177" s="63"/>
      <c r="BH177" s="63"/>
      <c r="BI177" s="63"/>
      <c r="BJ177" s="63"/>
      <c r="BK177" s="63"/>
      <c r="BL177" s="63"/>
      <c r="BM177" s="63"/>
      <c r="BN177" s="63"/>
      <c r="BO177" s="63"/>
      <c r="BP177" s="63"/>
      <c r="BQ177" s="63"/>
      <c r="BR177" s="63"/>
    </row>
    <row r="178" spans="1:70" x14ac:dyDescent="0.2">
      <c r="A178" s="63" t="s">
        <v>500</v>
      </c>
      <c r="B178" s="63" t="s">
        <v>501</v>
      </c>
      <c r="C178" s="63" t="s">
        <v>772</v>
      </c>
      <c r="D178" s="63" t="s">
        <v>773</v>
      </c>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v>156.14699999999999</v>
      </c>
      <c r="AJ178" s="63">
        <v>147.05058500000001</v>
      </c>
      <c r="AK178" s="63">
        <v>136.29513800000001</v>
      </c>
      <c r="AL178" s="63">
        <v>127.988393</v>
      </c>
      <c r="AM178" s="63">
        <v>153.15014600000001</v>
      </c>
      <c r="AN178" s="63">
        <v>156.379413</v>
      </c>
      <c r="AO178" s="63">
        <v>164.26953499999999</v>
      </c>
      <c r="AP178" s="63">
        <v>172.775316</v>
      </c>
      <c r="AQ178" s="63">
        <v>181.23998700000001</v>
      </c>
      <c r="AR178" s="63">
        <v>179.3897</v>
      </c>
      <c r="AS178" s="63">
        <v>180.99159800000001</v>
      </c>
      <c r="AT178" s="63">
        <v>185.878434</v>
      </c>
      <c r="AU178" s="63">
        <v>187.74228299999999</v>
      </c>
      <c r="AV178" s="63">
        <v>183.76041499999999</v>
      </c>
      <c r="AW178" s="63">
        <v>179.64076399999999</v>
      </c>
      <c r="AX178" s="63">
        <v>189.13255100000001</v>
      </c>
      <c r="AY178" s="63">
        <v>186.219638</v>
      </c>
      <c r="AZ178" s="63">
        <v>194.06554499999999</v>
      </c>
      <c r="BA178" s="63">
        <v>209.682692</v>
      </c>
      <c r="BB178" s="63">
        <v>217.129311</v>
      </c>
      <c r="BC178" s="63">
        <v>221.976991</v>
      </c>
      <c r="BD178" s="63">
        <v>226.12777700000001</v>
      </c>
      <c r="BE178" s="63">
        <v>232.257462</v>
      </c>
      <c r="BF178" s="63">
        <v>239.66518600000001</v>
      </c>
      <c r="BG178" s="63">
        <v>240.35120900000001</v>
      </c>
      <c r="BH178" s="63">
        <v>244.95086699999999</v>
      </c>
      <c r="BI178" s="63">
        <v>250.64566300000001</v>
      </c>
      <c r="BJ178" s="63">
        <v>250.78845200000001</v>
      </c>
      <c r="BK178" s="63">
        <v>251.853027</v>
      </c>
      <c r="BL178" s="63">
        <v>231.89721700000001</v>
      </c>
      <c r="BM178" s="63">
        <v>222.843277</v>
      </c>
      <c r="BN178" s="63">
        <v>212.888138</v>
      </c>
      <c r="BO178" s="63">
        <v>206.70697799999999</v>
      </c>
      <c r="BP178" s="63">
        <v>206.487334</v>
      </c>
      <c r="BQ178" s="63">
        <v>217.48401100000001</v>
      </c>
      <c r="BR178" s="63"/>
    </row>
    <row r="179" spans="1:70" x14ac:dyDescent="0.2">
      <c r="A179" s="63" t="s">
        <v>502</v>
      </c>
      <c r="B179" s="63" t="s">
        <v>503</v>
      </c>
      <c r="C179" s="63" t="s">
        <v>772</v>
      </c>
      <c r="D179" s="63" t="s">
        <v>773</v>
      </c>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v>2.5598513299999999</v>
      </c>
      <c r="AJ179" s="63">
        <v>2.94320564</v>
      </c>
      <c r="AK179" s="63">
        <v>4.2229878599999999</v>
      </c>
      <c r="AL179" s="63">
        <v>5.8429044399999999</v>
      </c>
      <c r="AM179" s="63">
        <v>8.1976396000000005</v>
      </c>
      <c r="AN179" s="63">
        <v>14.0835081</v>
      </c>
      <c r="AO179" s="63">
        <v>17.494107</v>
      </c>
      <c r="AP179" s="63">
        <v>18.066939600000001</v>
      </c>
      <c r="AQ179" s="63">
        <v>18.9397865</v>
      </c>
      <c r="AR179" s="63">
        <v>21.183737399999998</v>
      </c>
      <c r="AS179" s="63">
        <v>25.411267599999999</v>
      </c>
      <c r="AT179" s="63">
        <v>27.355858999999999</v>
      </c>
      <c r="AU179" s="63">
        <v>32.623454299999999</v>
      </c>
      <c r="AV179" s="63">
        <v>35.128417800000001</v>
      </c>
      <c r="AW179" s="63">
        <v>41.299151899999998</v>
      </c>
      <c r="AX179" s="63">
        <v>47.995659699999997</v>
      </c>
      <c r="AY179" s="63">
        <v>57.671045999999997</v>
      </c>
      <c r="AZ179" s="63">
        <v>60.136287600000003</v>
      </c>
      <c r="BA179" s="63">
        <v>63.6731196</v>
      </c>
      <c r="BB179" s="63">
        <v>63.7169861</v>
      </c>
      <c r="BC179" s="63">
        <v>73.240027999999995</v>
      </c>
      <c r="BD179" s="63">
        <v>78.776527400000006</v>
      </c>
      <c r="BE179" s="63">
        <v>86.681543700000006</v>
      </c>
      <c r="BF179" s="63">
        <v>89.960988099999994</v>
      </c>
      <c r="BG179" s="63">
        <v>92.319542499999997</v>
      </c>
      <c r="BH179" s="63">
        <v>96.189365499999994</v>
      </c>
      <c r="BI179" s="63">
        <v>104.49995199999999</v>
      </c>
      <c r="BJ179" s="63">
        <v>114.824493</v>
      </c>
      <c r="BK179" s="63">
        <v>123.91482499999999</v>
      </c>
      <c r="BL179" s="63">
        <v>129.647446</v>
      </c>
      <c r="BM179" s="63">
        <v>134.63909899999999</v>
      </c>
      <c r="BN179" s="63">
        <v>146.717682</v>
      </c>
      <c r="BO179" s="63">
        <v>147.97377700000001</v>
      </c>
      <c r="BP179" s="63">
        <v>158.29237900000001</v>
      </c>
      <c r="BQ179" s="63">
        <v>176.33147299999999</v>
      </c>
      <c r="BR179" s="63"/>
    </row>
    <row r="180" spans="1:70" x14ac:dyDescent="0.2">
      <c r="A180" s="63" t="s">
        <v>504</v>
      </c>
      <c r="B180" s="63" t="s">
        <v>505</v>
      </c>
      <c r="C180" s="63" t="s">
        <v>772</v>
      </c>
      <c r="D180" s="63" t="s">
        <v>773</v>
      </c>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v>6.2825880000000001E-2</v>
      </c>
      <c r="AJ180" s="63">
        <v>1.84238083</v>
      </c>
      <c r="AK180" s="63">
        <v>2.22762175</v>
      </c>
      <c r="AL180" s="63">
        <v>2.6197729000000001</v>
      </c>
      <c r="AM180" s="63">
        <v>2.7645432699999999</v>
      </c>
      <c r="AN180" s="63">
        <v>3.07041282</v>
      </c>
      <c r="AO180" s="63">
        <v>3.30487712</v>
      </c>
      <c r="AP180" s="63">
        <v>3.56652491</v>
      </c>
      <c r="AQ180" s="63">
        <v>4.0216564100000003</v>
      </c>
      <c r="AR180" s="63">
        <v>4.3314100800000004</v>
      </c>
      <c r="AS180" s="63">
        <v>4.5982883499999998</v>
      </c>
      <c r="AT180" s="63">
        <v>4.8226819900000004</v>
      </c>
      <c r="AU180" s="63">
        <v>4.9031463300000002</v>
      </c>
      <c r="AV180" s="63">
        <v>5.0645467599999998</v>
      </c>
      <c r="AW180" s="63">
        <v>5.3783065700000003</v>
      </c>
      <c r="AX180" s="63">
        <v>5.7293480399999996</v>
      </c>
      <c r="AY180" s="63">
        <v>5.9952445499999998</v>
      </c>
      <c r="AZ180" s="63">
        <v>6.4017785900000002</v>
      </c>
      <c r="BA180" s="63">
        <v>7.2981973699999996</v>
      </c>
      <c r="BB180" s="63">
        <v>7.6913002300000004</v>
      </c>
      <c r="BC180" s="63">
        <v>8.0653813999999997</v>
      </c>
      <c r="BD180" s="63">
        <v>8.7095584899999992</v>
      </c>
      <c r="BE180" s="63">
        <v>9.3221436799999999</v>
      </c>
      <c r="BF180" s="63">
        <v>9.6330434799999995</v>
      </c>
      <c r="BG180" s="63">
        <v>10.031509</v>
      </c>
      <c r="BH180" s="63">
        <v>10.376995600000001</v>
      </c>
      <c r="BI180" s="63">
        <v>10.371835000000001</v>
      </c>
      <c r="BJ180" s="63">
        <v>10.5358944</v>
      </c>
      <c r="BK180" s="63">
        <v>10.8195791</v>
      </c>
      <c r="BL180" s="63">
        <v>10.8463049</v>
      </c>
      <c r="BM180" s="63">
        <v>10.6103573</v>
      </c>
      <c r="BN180" s="63">
        <v>10.564323399999999</v>
      </c>
      <c r="BO180" s="63">
        <v>10.688165700000001</v>
      </c>
      <c r="BP180" s="63">
        <v>11.429269700000001</v>
      </c>
      <c r="BQ180" s="63">
        <v>11.975145700000001</v>
      </c>
      <c r="BR180" s="63"/>
    </row>
    <row r="181" spans="1:70" x14ac:dyDescent="0.2">
      <c r="A181" s="63" t="s">
        <v>506</v>
      </c>
      <c r="B181" s="63" t="s">
        <v>507</v>
      </c>
      <c r="C181" s="63" t="s">
        <v>772</v>
      </c>
      <c r="D181" s="63" t="s">
        <v>773</v>
      </c>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v>0.917489</v>
      </c>
      <c r="AJ181" s="63">
        <v>0.91513999999999995</v>
      </c>
      <c r="AK181" s="63">
        <v>0.91708100000000004</v>
      </c>
      <c r="AL181" s="63">
        <v>0.91015699999999999</v>
      </c>
      <c r="AM181" s="63">
        <v>0.90951099999999996</v>
      </c>
      <c r="AN181" s="63">
        <v>0.90922599999999998</v>
      </c>
      <c r="AO181" s="63">
        <v>0.90512800000000004</v>
      </c>
      <c r="AP181" s="63">
        <v>0.90861499999999995</v>
      </c>
      <c r="AQ181" s="63">
        <v>0.90589200000000003</v>
      </c>
      <c r="AR181" s="63">
        <v>0.90635699999999997</v>
      </c>
      <c r="AS181" s="63">
        <v>0.89024700000000001</v>
      </c>
      <c r="AT181" s="63">
        <v>0.904914</v>
      </c>
      <c r="AU181" s="63">
        <v>0.90086299999999997</v>
      </c>
      <c r="AV181" s="63">
        <v>0.92557</v>
      </c>
      <c r="AW181" s="63">
        <v>0.90788899999999995</v>
      </c>
      <c r="AX181" s="63">
        <v>0.89713900000000002</v>
      </c>
      <c r="AY181" s="63">
        <v>0.87210799999999999</v>
      </c>
      <c r="AZ181" s="63">
        <v>0.86003600000000002</v>
      </c>
      <c r="BA181" s="63">
        <v>0.84777499999999995</v>
      </c>
      <c r="BB181" s="63">
        <v>0.84792699999999999</v>
      </c>
      <c r="BC181" s="63">
        <v>0.85428899999999997</v>
      </c>
      <c r="BD181" s="63">
        <v>0.83606499999999995</v>
      </c>
      <c r="BE181" s="63">
        <v>0.82440800000000003</v>
      </c>
      <c r="BF181" s="63">
        <v>0.79816600000000004</v>
      </c>
      <c r="BG181" s="63">
        <v>0.80879800000000002</v>
      </c>
      <c r="BH181" s="63">
        <v>0.80997799999999998</v>
      </c>
      <c r="BI181" s="63">
        <v>0.79544800000000004</v>
      </c>
      <c r="BJ181" s="63">
        <v>0.78215000000000001</v>
      </c>
      <c r="BK181" s="63">
        <v>0.77674699999999997</v>
      </c>
      <c r="BL181" s="63">
        <v>0.76732900000000004</v>
      </c>
      <c r="BM181" s="63">
        <v>0.74782800000000005</v>
      </c>
      <c r="BN181" s="63">
        <v>0.74153500000000006</v>
      </c>
      <c r="BO181" s="63">
        <v>0.714036</v>
      </c>
      <c r="BP181" s="63">
        <v>0.73069499999999998</v>
      </c>
      <c r="BQ181" s="63">
        <v>0.73142099999999999</v>
      </c>
      <c r="BR181" s="63"/>
    </row>
    <row r="182" spans="1:70" x14ac:dyDescent="0.2">
      <c r="A182" s="63" t="s">
        <v>508</v>
      </c>
      <c r="B182" s="63" t="s">
        <v>509</v>
      </c>
      <c r="C182" s="63" t="s">
        <v>772</v>
      </c>
      <c r="D182" s="63" t="s">
        <v>773</v>
      </c>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v>9.5766410000000004</v>
      </c>
      <c r="AJ182" s="63">
        <v>9.4682580000000005</v>
      </c>
      <c r="AK182" s="63">
        <v>9.1980730000000008</v>
      </c>
      <c r="AL182" s="63">
        <v>9.1911190000000005</v>
      </c>
      <c r="AM182" s="63">
        <v>8.9849340000000009</v>
      </c>
      <c r="AN182" s="63">
        <v>9.0698349999999994</v>
      </c>
      <c r="AO182" s="63">
        <v>8.9732559999999992</v>
      </c>
      <c r="AP182" s="63">
        <v>9.0559659999999997</v>
      </c>
      <c r="AQ182" s="63">
        <v>9.3118029999999994</v>
      </c>
      <c r="AR182" s="63">
        <v>9.2837390000000006</v>
      </c>
      <c r="AS182" s="63">
        <v>9.0834600000000005</v>
      </c>
      <c r="AT182" s="63">
        <v>9.1753020000000003</v>
      </c>
      <c r="AU182" s="63">
        <v>9.0567299999999999</v>
      </c>
      <c r="AV182" s="63">
        <v>9.1981490000000008</v>
      </c>
      <c r="AW182" s="63">
        <v>9.126614</v>
      </c>
      <c r="AX182" s="63">
        <v>9.0052040000000009</v>
      </c>
      <c r="AY182" s="63">
        <v>8.7820470000000004</v>
      </c>
      <c r="AZ182" s="63">
        <v>8.9212399999999992</v>
      </c>
      <c r="BA182" s="63">
        <v>8.8592809999999993</v>
      </c>
      <c r="BB182" s="63">
        <v>9.0794479999999993</v>
      </c>
      <c r="BC182" s="63">
        <v>9.1538299999999992</v>
      </c>
      <c r="BD182" s="63">
        <v>9.0827360000000006</v>
      </c>
      <c r="BE182" s="63">
        <v>9.0370849999999994</v>
      </c>
      <c r="BF182" s="63">
        <v>9.0293489999999998</v>
      </c>
      <c r="BG182" s="63">
        <v>9.2784580000000005</v>
      </c>
      <c r="BH182" s="63">
        <v>9.9325159999999997</v>
      </c>
      <c r="BI182" s="63">
        <v>10.0419</v>
      </c>
      <c r="BJ182" s="63">
        <v>9.7498299999999993</v>
      </c>
      <c r="BK182" s="63">
        <v>9.5839990000000004</v>
      </c>
      <c r="BL182" s="63">
        <v>9.4811519999999998</v>
      </c>
      <c r="BM182" s="63">
        <v>9.5883240000000001</v>
      </c>
      <c r="BN182" s="63">
        <v>8.9847040000000007</v>
      </c>
      <c r="BO182" s="63">
        <v>8.3714969999999997</v>
      </c>
      <c r="BP182" s="63">
        <v>8.9182210000000008</v>
      </c>
      <c r="BQ182" s="63">
        <v>9.1421430000000008</v>
      </c>
      <c r="BR182" s="63"/>
    </row>
    <row r="183" spans="1:70" x14ac:dyDescent="0.2">
      <c r="A183" s="63" t="s">
        <v>510</v>
      </c>
      <c r="B183" s="63" t="s">
        <v>511</v>
      </c>
      <c r="C183" s="63" t="s">
        <v>772</v>
      </c>
      <c r="D183" s="63" t="s">
        <v>773</v>
      </c>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v>6.8545438399999998</v>
      </c>
      <c r="AJ183" s="63">
        <v>7.4620684900000001</v>
      </c>
      <c r="AK183" s="63">
        <v>8.6447364400000009</v>
      </c>
      <c r="AL183" s="63">
        <v>9.3544676800000008</v>
      </c>
      <c r="AM183" s="63">
        <v>9.5999985399999996</v>
      </c>
      <c r="AN183" s="63">
        <v>9.9953106300000005</v>
      </c>
      <c r="AO183" s="63">
        <v>10.583488600000001</v>
      </c>
      <c r="AP183" s="63">
        <v>11.161398</v>
      </c>
      <c r="AQ183" s="63">
        <v>11.490750999999999</v>
      </c>
      <c r="AR183" s="63">
        <v>12.337353800000001</v>
      </c>
      <c r="AS183" s="63">
        <v>12.6036368</v>
      </c>
      <c r="AT183" s="63">
        <v>12.7467177</v>
      </c>
      <c r="AU183" s="63">
        <v>13.0455557</v>
      </c>
      <c r="AV183" s="63">
        <v>13.1857655</v>
      </c>
      <c r="AW183" s="63">
        <v>13.3754629</v>
      </c>
      <c r="AX183" s="63">
        <v>13.762444500000001</v>
      </c>
      <c r="AY183" s="63">
        <v>14.3333488</v>
      </c>
      <c r="AZ183" s="63">
        <v>15.016323699999999</v>
      </c>
      <c r="BA183" s="63">
        <v>15.5604152</v>
      </c>
      <c r="BB183" s="63">
        <v>17.925257899999998</v>
      </c>
      <c r="BC183" s="63">
        <v>20.392556599999999</v>
      </c>
      <c r="BD183" s="63">
        <v>25.254612000000002</v>
      </c>
      <c r="BE183" s="63">
        <v>25.897916899999998</v>
      </c>
      <c r="BF183" s="63">
        <v>26.580755799999999</v>
      </c>
      <c r="BG183" s="63">
        <v>27.808190700000001</v>
      </c>
      <c r="BH183" s="63">
        <v>29.454920900000001</v>
      </c>
      <c r="BI183" s="63">
        <v>31.348765100000001</v>
      </c>
      <c r="BJ183" s="63">
        <v>30.475105299999999</v>
      </c>
      <c r="BK183" s="63">
        <v>31.1103649</v>
      </c>
      <c r="BL183" s="63">
        <v>31.875375699999999</v>
      </c>
      <c r="BM183" s="63">
        <v>31.695337299999998</v>
      </c>
      <c r="BN183" s="63">
        <v>32.481678000000002</v>
      </c>
      <c r="BO183" s="63">
        <v>32.818748999999997</v>
      </c>
      <c r="BP183" s="63">
        <v>33.500045499999999</v>
      </c>
      <c r="BQ183" s="63">
        <v>33.563799099999997</v>
      </c>
      <c r="BR183" s="63"/>
    </row>
    <row r="184" spans="1:70" x14ac:dyDescent="0.2">
      <c r="A184" s="63" t="s">
        <v>512</v>
      </c>
      <c r="B184" s="63" t="s">
        <v>513</v>
      </c>
      <c r="C184" s="63" t="s">
        <v>772</v>
      </c>
      <c r="D184" s="63" t="s">
        <v>773</v>
      </c>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v>0.46285882</v>
      </c>
      <c r="AJ184" s="63">
        <v>0.51226309999999997</v>
      </c>
      <c r="AK184" s="63">
        <v>0.59412726999999999</v>
      </c>
      <c r="AL184" s="63">
        <v>0.64485555000000006</v>
      </c>
      <c r="AM184" s="63">
        <v>0.60884786999999996</v>
      </c>
      <c r="AN184" s="63">
        <v>0.60688856000000002</v>
      </c>
      <c r="AO184" s="63">
        <v>0.62013989000000003</v>
      </c>
      <c r="AP184" s="63">
        <v>0.64695002000000001</v>
      </c>
      <c r="AQ184" s="63">
        <v>0.66492558999999996</v>
      </c>
      <c r="AR184" s="63">
        <v>0.69976083</v>
      </c>
      <c r="AS184" s="63">
        <v>0.72235187999999995</v>
      </c>
      <c r="AT184" s="63">
        <v>0.7445157</v>
      </c>
      <c r="AU184" s="63">
        <v>0.77626872999999996</v>
      </c>
      <c r="AV184" s="63">
        <v>0.80397127000000002</v>
      </c>
      <c r="AW184" s="63">
        <v>0.82699084</v>
      </c>
      <c r="AX184" s="63">
        <v>0.74590624999999999</v>
      </c>
      <c r="AY184" s="63">
        <v>0.65052787999999995</v>
      </c>
      <c r="AZ184" s="63">
        <v>0.60440658000000003</v>
      </c>
      <c r="BA184" s="63">
        <v>0.71566739000000001</v>
      </c>
      <c r="BB184" s="63">
        <v>1.07588624</v>
      </c>
      <c r="BC184" s="63">
        <v>0.95667131999999999</v>
      </c>
      <c r="BD184" s="63">
        <v>0.99875380000000002</v>
      </c>
      <c r="BE184" s="63">
        <v>1.1707132899999999</v>
      </c>
      <c r="BF184" s="63">
        <v>1.0378478200000001</v>
      </c>
      <c r="BG184" s="63">
        <v>1.03372847</v>
      </c>
      <c r="BH184" s="63">
        <v>0.93534437000000004</v>
      </c>
      <c r="BI184" s="63">
        <v>1.16891593</v>
      </c>
      <c r="BJ184" s="63">
        <v>1.3268641999999999</v>
      </c>
      <c r="BK184" s="63">
        <v>1.5247701</v>
      </c>
      <c r="BL184" s="63">
        <v>1.4309632400000001</v>
      </c>
      <c r="BM184" s="63">
        <v>1.4776934399999999</v>
      </c>
      <c r="BN184" s="63">
        <v>1.6570046899999999</v>
      </c>
      <c r="BO184" s="63">
        <v>1.3435224699999999</v>
      </c>
      <c r="BP184" s="63">
        <v>1.3798398700000001</v>
      </c>
      <c r="BQ184" s="63">
        <v>1.46463963</v>
      </c>
      <c r="BR184" s="63"/>
    </row>
    <row r="185" spans="1:70" x14ac:dyDescent="0.2">
      <c r="A185" s="63" t="s">
        <v>514</v>
      </c>
      <c r="B185" s="63" t="s">
        <v>515</v>
      </c>
      <c r="C185" s="63" t="s">
        <v>772</v>
      </c>
      <c r="D185" s="63" t="s">
        <v>773</v>
      </c>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v>1.5434859999999999</v>
      </c>
      <c r="AJ185" s="63">
        <v>1.4988870000000001</v>
      </c>
      <c r="AK185" s="63">
        <v>1.4909429999999999</v>
      </c>
      <c r="AL185" s="63">
        <v>1.4890399999999999</v>
      </c>
      <c r="AM185" s="63">
        <v>1.4629289999999999</v>
      </c>
      <c r="AN185" s="63">
        <v>1.4665379999999999</v>
      </c>
      <c r="AO185" s="63">
        <v>1.472926</v>
      </c>
      <c r="AP185" s="63">
        <v>1.451281</v>
      </c>
      <c r="AQ185" s="63">
        <v>1.4491620000000001</v>
      </c>
      <c r="AR185" s="63">
        <v>1.43466</v>
      </c>
      <c r="AS185" s="63">
        <v>1.444868</v>
      </c>
      <c r="AT185" s="63">
        <v>1.4734480000000001</v>
      </c>
      <c r="AU185" s="63">
        <v>1.4689620000000001</v>
      </c>
      <c r="AV185" s="63">
        <v>1.4952840000000001</v>
      </c>
      <c r="AW185" s="63">
        <v>1.505044</v>
      </c>
      <c r="AX185" s="63">
        <v>1.5349999999999999</v>
      </c>
      <c r="AY185" s="63">
        <v>1.48217</v>
      </c>
      <c r="AZ185" s="63">
        <v>1.5067740000000001</v>
      </c>
      <c r="BA185" s="63">
        <v>1.4907090000000001</v>
      </c>
      <c r="BB185" s="63">
        <v>1.472321</v>
      </c>
      <c r="BC185" s="63">
        <v>1.496739</v>
      </c>
      <c r="BD185" s="63">
        <v>1.4859150000000001</v>
      </c>
      <c r="BE185" s="63">
        <v>1.495622</v>
      </c>
      <c r="BF185" s="63">
        <v>1.4459789999999999</v>
      </c>
      <c r="BG185" s="63">
        <v>1.4407300000000001</v>
      </c>
      <c r="BH185" s="63">
        <v>1.4780139999999999</v>
      </c>
      <c r="BI185" s="63">
        <v>1.4410080000000001</v>
      </c>
      <c r="BJ185" s="63">
        <v>1.4309590000000001</v>
      </c>
      <c r="BK185" s="63">
        <v>1.4700599999999999</v>
      </c>
      <c r="BL185" s="63">
        <v>1.436661</v>
      </c>
      <c r="BM185" s="63">
        <v>1.422947</v>
      </c>
      <c r="BN185" s="63">
        <v>1.4636640000000001</v>
      </c>
      <c r="BO185" s="63">
        <v>1.43316</v>
      </c>
      <c r="BP185" s="63">
        <v>1.461074</v>
      </c>
      <c r="BQ185" s="63">
        <v>1.4639120000000001</v>
      </c>
      <c r="BR185" s="63"/>
    </row>
    <row r="186" spans="1:70" x14ac:dyDescent="0.2">
      <c r="A186" s="63" t="s">
        <v>516</v>
      </c>
      <c r="B186" s="63" t="s">
        <v>517</v>
      </c>
      <c r="C186" s="63" t="s">
        <v>772</v>
      </c>
      <c r="D186" s="63" t="s">
        <v>773</v>
      </c>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c r="BA186" s="63"/>
      <c r="BB186" s="63"/>
      <c r="BC186" s="63"/>
      <c r="BD186" s="63"/>
      <c r="BE186" s="63"/>
      <c r="BF186" s="63"/>
      <c r="BG186" s="63"/>
      <c r="BH186" s="63"/>
      <c r="BI186" s="63"/>
      <c r="BJ186" s="63"/>
      <c r="BK186" s="63"/>
      <c r="BL186" s="63"/>
      <c r="BM186" s="63"/>
      <c r="BN186" s="63"/>
      <c r="BO186" s="63"/>
      <c r="BP186" s="63"/>
      <c r="BQ186" s="63"/>
      <c r="BR186" s="63"/>
    </row>
    <row r="187" spans="1:70" x14ac:dyDescent="0.2">
      <c r="A187" s="63" t="s">
        <v>518</v>
      </c>
      <c r="B187" s="63" t="s">
        <v>519</v>
      </c>
      <c r="C187" s="63" t="s">
        <v>772</v>
      </c>
      <c r="D187" s="63" t="s">
        <v>773</v>
      </c>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v>0.10783982</v>
      </c>
      <c r="AJ187" s="63">
        <v>9.5443280000000005E-2</v>
      </c>
      <c r="AK187" s="63">
        <v>9.4505039999999998E-2</v>
      </c>
      <c r="AL187" s="63">
        <v>8.7343400000000002E-2</v>
      </c>
      <c r="AM187" s="63">
        <v>8.5131250000000006E-2</v>
      </c>
      <c r="AN187" s="63">
        <v>8.4849430000000003E-2</v>
      </c>
      <c r="AO187" s="63">
        <v>8.9500590000000005E-2</v>
      </c>
      <c r="AP187" s="63">
        <v>8.6017679999999999E-2</v>
      </c>
      <c r="AQ187" s="63">
        <v>7.5703480000000004E-2</v>
      </c>
      <c r="AR187" s="63">
        <v>8.2722390000000007E-2</v>
      </c>
      <c r="AS187" s="63">
        <v>9.5082260000000002E-2</v>
      </c>
      <c r="AT187" s="63">
        <v>8.8672920000000002E-2</v>
      </c>
      <c r="AU187" s="63">
        <v>9.1413800000000003E-2</v>
      </c>
      <c r="AV187" s="63">
        <v>9.8284159999999995E-2</v>
      </c>
      <c r="AW187" s="63">
        <v>0.10767088</v>
      </c>
      <c r="AX187" s="63">
        <v>0.12708685</v>
      </c>
      <c r="AY187" s="63">
        <v>0.14123991</v>
      </c>
      <c r="AZ187" s="63">
        <v>0.14859618999999999</v>
      </c>
      <c r="BA187" s="63">
        <v>0.19338648</v>
      </c>
      <c r="BB187" s="63">
        <v>0.14406975</v>
      </c>
      <c r="BC187" s="63">
        <v>0.16280126</v>
      </c>
      <c r="BD187" s="63">
        <v>0.18484780000000001</v>
      </c>
      <c r="BE187" s="63">
        <v>0.18953929</v>
      </c>
      <c r="BF187" s="63">
        <v>0.19185160000000001</v>
      </c>
      <c r="BG187" s="63">
        <v>0.20131349000000001</v>
      </c>
      <c r="BH187" s="63">
        <v>0.20055913</v>
      </c>
      <c r="BI187" s="63">
        <v>0.19736290000000001</v>
      </c>
      <c r="BJ187" s="63">
        <v>0.20380481</v>
      </c>
      <c r="BK187" s="63">
        <v>0.20254527</v>
      </c>
      <c r="BL187" s="63">
        <v>0.19797746999999999</v>
      </c>
      <c r="BM187" s="63">
        <v>0.18353723</v>
      </c>
      <c r="BN187" s="63">
        <v>0.19268426</v>
      </c>
      <c r="BO187" s="63">
        <v>0.20953157</v>
      </c>
      <c r="BP187" s="63">
        <v>0.19275624</v>
      </c>
      <c r="BQ187" s="63">
        <v>0.18686246000000001</v>
      </c>
      <c r="BR187" s="63"/>
    </row>
    <row r="188" spans="1:70" x14ac:dyDescent="0.2">
      <c r="A188" s="63" t="s">
        <v>520</v>
      </c>
      <c r="B188" s="63" t="s">
        <v>521</v>
      </c>
      <c r="C188" s="63" t="s">
        <v>772</v>
      </c>
      <c r="D188" s="63" t="s">
        <v>773</v>
      </c>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c r="BA188" s="63"/>
      <c r="BB188" s="63"/>
      <c r="BC188" s="63"/>
      <c r="BD188" s="63"/>
      <c r="BE188" s="63"/>
      <c r="BF188" s="63"/>
      <c r="BG188" s="63"/>
      <c r="BH188" s="63"/>
      <c r="BI188" s="63"/>
      <c r="BJ188" s="63"/>
      <c r="BK188" s="63"/>
      <c r="BL188" s="63"/>
      <c r="BM188" s="63"/>
      <c r="BN188" s="63"/>
      <c r="BO188" s="63"/>
      <c r="BP188" s="63"/>
      <c r="BQ188" s="63"/>
      <c r="BR188" s="63"/>
    </row>
    <row r="189" spans="1:70" x14ac:dyDescent="0.2">
      <c r="A189" s="63" t="s">
        <v>522</v>
      </c>
      <c r="B189" s="63" t="s">
        <v>523</v>
      </c>
      <c r="C189" s="63" t="s">
        <v>772</v>
      </c>
      <c r="D189" s="63" t="s">
        <v>773</v>
      </c>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v>6.2980304</v>
      </c>
      <c r="AJ189" s="63">
        <v>6.9139694799999996</v>
      </c>
      <c r="AK189" s="63">
        <v>7.4495278100000002</v>
      </c>
      <c r="AL189" s="63">
        <v>7.9202232600000002</v>
      </c>
      <c r="AM189" s="63">
        <v>8.7649537399999993</v>
      </c>
      <c r="AN189" s="63">
        <v>9.7015547099999999</v>
      </c>
      <c r="AO189" s="63">
        <v>10.324900400000001</v>
      </c>
      <c r="AP189" s="63">
        <v>11.5082807</v>
      </c>
      <c r="AQ189" s="63">
        <v>12.236872200000001</v>
      </c>
      <c r="AR189" s="63">
        <v>12.773475400000001</v>
      </c>
      <c r="AS189" s="63">
        <v>12.9553195</v>
      </c>
      <c r="AT189" s="63">
        <v>13.431852299999999</v>
      </c>
      <c r="AU189" s="63">
        <v>13.74497</v>
      </c>
      <c r="AV189" s="63">
        <v>13.957712600000001</v>
      </c>
      <c r="AW189" s="63">
        <v>14.5778237</v>
      </c>
      <c r="AX189" s="63">
        <v>14.919970599999999</v>
      </c>
      <c r="AY189" s="63">
        <v>15.3417034</v>
      </c>
      <c r="AZ189" s="63">
        <v>16.480212999999999</v>
      </c>
      <c r="BA189" s="63">
        <v>17.9343857</v>
      </c>
      <c r="BB189" s="63">
        <v>20.0301568</v>
      </c>
      <c r="BC189" s="63">
        <v>21.885111999999999</v>
      </c>
      <c r="BD189" s="63">
        <v>24.9616814</v>
      </c>
      <c r="BE189" s="63">
        <v>26.589825099999999</v>
      </c>
      <c r="BF189" s="63">
        <v>28.424392999999998</v>
      </c>
      <c r="BG189" s="63">
        <v>30.247989499999999</v>
      </c>
      <c r="BH189" s="63">
        <v>31.2534612</v>
      </c>
      <c r="BI189" s="63">
        <v>32.102139200000003</v>
      </c>
      <c r="BJ189" s="63">
        <v>33.246234899999997</v>
      </c>
      <c r="BK189" s="63">
        <v>34.6823616</v>
      </c>
      <c r="BL189" s="63">
        <v>37.67062</v>
      </c>
      <c r="BM189" s="63">
        <v>40.074733700000003</v>
      </c>
      <c r="BN189" s="63">
        <v>43.440723400000003</v>
      </c>
      <c r="BO189" s="63">
        <v>46.201159099999998</v>
      </c>
      <c r="BP189" s="63">
        <v>56.198469500000002</v>
      </c>
      <c r="BQ189" s="63">
        <v>66.959149400000001</v>
      </c>
      <c r="BR189" s="63"/>
    </row>
    <row r="190" spans="1:70" x14ac:dyDescent="0.2">
      <c r="A190" s="63" t="s">
        <v>524</v>
      </c>
      <c r="B190" s="63" t="s">
        <v>525</v>
      </c>
      <c r="C190" s="63" t="s">
        <v>772</v>
      </c>
      <c r="D190" s="63" t="s">
        <v>773</v>
      </c>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v>0.51009928999999998</v>
      </c>
      <c r="AJ190" s="63">
        <v>0.49584451000000002</v>
      </c>
      <c r="AK190" s="63">
        <v>0.50933255</v>
      </c>
      <c r="AL190" s="63">
        <v>0.51522531000000005</v>
      </c>
      <c r="AM190" s="63">
        <v>0.52301684000000004</v>
      </c>
      <c r="AN190" s="63">
        <v>0.51466683000000002</v>
      </c>
      <c r="AO190" s="63">
        <v>0.51525237000000002</v>
      </c>
      <c r="AP190" s="63">
        <v>0.51430538000000003</v>
      </c>
      <c r="AQ190" s="63">
        <v>0.51404833999999999</v>
      </c>
      <c r="AR190" s="63">
        <v>0.50979805</v>
      </c>
      <c r="AS190" s="63">
        <v>0.49091613000000001</v>
      </c>
      <c r="AT190" s="63">
        <v>0.48697084000000002</v>
      </c>
      <c r="AU190" s="63">
        <v>0.48870226</v>
      </c>
      <c r="AV190" s="63">
        <v>0.48458973999999999</v>
      </c>
      <c r="AW190" s="63">
        <v>0.48423250000000001</v>
      </c>
      <c r="AX190" s="63">
        <v>0.47737899</v>
      </c>
      <c r="AY190" s="63">
        <v>0.47316881999999999</v>
      </c>
      <c r="AZ190" s="63">
        <v>0.47385290000000002</v>
      </c>
      <c r="BA190" s="63">
        <v>0.49965351000000002</v>
      </c>
      <c r="BB190" s="63">
        <v>0.52804174999999998</v>
      </c>
      <c r="BC190" s="63">
        <v>0.53500864000000004</v>
      </c>
      <c r="BD190" s="63">
        <v>0.55296016000000003</v>
      </c>
      <c r="BE190" s="63">
        <v>0.56820539000000003</v>
      </c>
      <c r="BF190" s="63">
        <v>0.55982049</v>
      </c>
      <c r="BG190" s="63">
        <v>0.54205592000000002</v>
      </c>
      <c r="BH190" s="63">
        <v>0.51688422999999994</v>
      </c>
      <c r="BI190" s="63">
        <v>0.48989344000000001</v>
      </c>
      <c r="BJ190" s="63">
        <v>0.46803081000000002</v>
      </c>
      <c r="BK190" s="63">
        <v>0.49752205999999999</v>
      </c>
      <c r="BL190" s="63">
        <v>0.49572920999999998</v>
      </c>
      <c r="BM190" s="63">
        <v>0.49193320000000001</v>
      </c>
      <c r="BN190" s="63">
        <v>0.50140386999999997</v>
      </c>
      <c r="BO190" s="63">
        <v>0.47831299999999999</v>
      </c>
      <c r="BP190" s="63">
        <v>0.47213250000000001</v>
      </c>
      <c r="BQ190" s="63">
        <v>0.46317346999999998</v>
      </c>
      <c r="BR190" s="63"/>
    </row>
    <row r="191" spans="1:70" x14ac:dyDescent="0.2">
      <c r="A191" s="63" t="s">
        <v>526</v>
      </c>
      <c r="B191" s="63" t="s">
        <v>527</v>
      </c>
      <c r="C191" s="63" t="s">
        <v>772</v>
      </c>
      <c r="D191" s="63" t="s">
        <v>773</v>
      </c>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v>7.3761900000000005E-2</v>
      </c>
      <c r="AJ191" s="63">
        <v>0.34107721000000002</v>
      </c>
      <c r="AK191" s="63">
        <v>0.56444647000000003</v>
      </c>
      <c r="AL191" s="63">
        <v>0.80713153999999998</v>
      </c>
      <c r="AM191" s="63">
        <v>1.00116392</v>
      </c>
      <c r="AN191" s="63">
        <v>1.1137579099999999</v>
      </c>
      <c r="AO191" s="63">
        <v>1.19969236</v>
      </c>
      <c r="AP191" s="63">
        <v>1.2652489600000001</v>
      </c>
      <c r="AQ191" s="63">
        <v>1.3183897</v>
      </c>
      <c r="AR191" s="63">
        <v>1.3381424200000001</v>
      </c>
      <c r="AS191" s="63">
        <v>1.3546233299999999</v>
      </c>
      <c r="AT191" s="63">
        <v>1.33082419</v>
      </c>
      <c r="AU191" s="63">
        <v>1.3118883400000001</v>
      </c>
      <c r="AV191" s="63">
        <v>1.3096937200000001</v>
      </c>
      <c r="AW191" s="63">
        <v>1.35547986</v>
      </c>
      <c r="AX191" s="63">
        <v>1.36031989</v>
      </c>
      <c r="AY191" s="63">
        <v>1.4206585700000001</v>
      </c>
      <c r="AZ191" s="63">
        <v>1.40380332</v>
      </c>
      <c r="BA191" s="63">
        <v>1.3924624400000001</v>
      </c>
      <c r="BB191" s="63">
        <v>1.41248672</v>
      </c>
      <c r="BC191" s="63">
        <v>1.47522183</v>
      </c>
      <c r="BD191" s="63">
        <v>1.54290533</v>
      </c>
      <c r="BE191" s="63">
        <v>1.59851057</v>
      </c>
      <c r="BF191" s="63">
        <v>1.61455068</v>
      </c>
      <c r="BG191" s="63">
        <v>1.64340328</v>
      </c>
      <c r="BH191" s="63">
        <v>1.7106760700000001</v>
      </c>
      <c r="BI191" s="63">
        <v>1.7389302499999999</v>
      </c>
      <c r="BJ191" s="63">
        <v>1.74423778</v>
      </c>
      <c r="BK191" s="63">
        <v>1.7537179000000001</v>
      </c>
      <c r="BL191" s="63">
        <v>1.7312808</v>
      </c>
      <c r="BM191" s="63">
        <v>1.7062081099999999</v>
      </c>
      <c r="BN191" s="63">
        <v>1.7335400599999999</v>
      </c>
      <c r="BO191" s="63">
        <v>1.6912072600000001</v>
      </c>
      <c r="BP191" s="63">
        <v>1.7358878900000001</v>
      </c>
      <c r="BQ191" s="63">
        <v>1.78230274</v>
      </c>
      <c r="BR191" s="63"/>
    </row>
    <row r="192" spans="1:70" x14ac:dyDescent="0.2">
      <c r="A192" s="63" t="s">
        <v>528</v>
      </c>
      <c r="B192" s="63" t="s">
        <v>529</v>
      </c>
      <c r="C192" s="63" t="s">
        <v>772</v>
      </c>
      <c r="D192" s="63" t="s">
        <v>773</v>
      </c>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v>7.4870954999999997</v>
      </c>
      <c r="AJ192" s="63">
        <v>8.4295425399999999</v>
      </c>
      <c r="AK192" s="63">
        <v>8.8913271999999992</v>
      </c>
      <c r="AL192" s="63">
        <v>9.2769002999999994</v>
      </c>
      <c r="AM192" s="63">
        <v>9.9967278799999999</v>
      </c>
      <c r="AN192" s="63">
        <v>10.539723</v>
      </c>
      <c r="AO192" s="63">
        <v>11.1460606</v>
      </c>
      <c r="AP192" s="63">
        <v>11.6430059</v>
      </c>
      <c r="AQ192" s="63">
        <v>12.7176416</v>
      </c>
      <c r="AR192" s="63">
        <v>13.3345612</v>
      </c>
      <c r="AS192" s="63">
        <v>13.7976794</v>
      </c>
      <c r="AT192" s="63">
        <v>14.252040300000001</v>
      </c>
      <c r="AU192" s="63">
        <v>14.627742899999999</v>
      </c>
      <c r="AV192" s="63">
        <v>14.802433000000001</v>
      </c>
      <c r="AW192" s="63">
        <v>15.263947699999999</v>
      </c>
      <c r="AX192" s="63">
        <v>15.674709999999999</v>
      </c>
      <c r="AY192" s="63">
        <v>15.983045300000001</v>
      </c>
      <c r="AZ192" s="63">
        <v>16.0538548</v>
      </c>
      <c r="BA192" s="63">
        <v>16.881145</v>
      </c>
      <c r="BB192" s="63">
        <v>17.2370795</v>
      </c>
      <c r="BC192" s="63">
        <v>17.774481399999999</v>
      </c>
      <c r="BD192" s="63">
        <v>18.097654299999999</v>
      </c>
      <c r="BE192" s="63">
        <v>18.1173678</v>
      </c>
      <c r="BF192" s="63">
        <v>18.52468</v>
      </c>
      <c r="BG192" s="63">
        <v>19.028056599999999</v>
      </c>
      <c r="BH192" s="63">
        <v>19.205349999999999</v>
      </c>
      <c r="BI192" s="63">
        <v>19.203667899999999</v>
      </c>
      <c r="BJ192" s="63">
        <v>19.6985569</v>
      </c>
      <c r="BK192" s="63">
        <v>19.964513799999999</v>
      </c>
      <c r="BL192" s="63">
        <v>19.738296500000001</v>
      </c>
      <c r="BM192" s="63">
        <v>19.441434900000001</v>
      </c>
      <c r="BN192" s="63">
        <v>19.3752651</v>
      </c>
      <c r="BO192" s="63">
        <v>19.0785068</v>
      </c>
      <c r="BP192" s="63">
        <v>19.263225299999998</v>
      </c>
      <c r="BQ192" s="63">
        <v>19.356532699999999</v>
      </c>
      <c r="BR192" s="63"/>
    </row>
    <row r="193" spans="1:70" x14ac:dyDescent="0.2">
      <c r="A193" s="63" t="s">
        <v>530</v>
      </c>
      <c r="B193" s="63" t="s">
        <v>531</v>
      </c>
      <c r="C193" s="63" t="s">
        <v>772</v>
      </c>
      <c r="D193" s="63" t="s">
        <v>773</v>
      </c>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v>0.66633690999999995</v>
      </c>
      <c r="AJ193" s="63">
        <v>0.67007415999999997</v>
      </c>
      <c r="AK193" s="63">
        <v>0.68822212000000005</v>
      </c>
      <c r="AL193" s="63">
        <v>0.70573346000000003</v>
      </c>
      <c r="AM193" s="63">
        <v>0.70861521999999999</v>
      </c>
      <c r="AN193" s="63">
        <v>0.71358569999999999</v>
      </c>
      <c r="AO193" s="63">
        <v>0.72116022999999996</v>
      </c>
      <c r="AP193" s="63">
        <v>0.72508289000000004</v>
      </c>
      <c r="AQ193" s="63">
        <v>0.72846657999999997</v>
      </c>
      <c r="AR193" s="63">
        <v>0.73448433999999996</v>
      </c>
      <c r="AS193" s="63">
        <v>0.76474918000000003</v>
      </c>
      <c r="AT193" s="63">
        <v>0.74282517000000003</v>
      </c>
      <c r="AU193" s="63">
        <v>0.71259686</v>
      </c>
      <c r="AV193" s="63">
        <v>0.67847276999999995</v>
      </c>
      <c r="AW193" s="63">
        <v>0.68726721999999996</v>
      </c>
      <c r="AX193" s="63">
        <v>0.74345360999999999</v>
      </c>
      <c r="AY193" s="63">
        <v>0.72955563000000001</v>
      </c>
      <c r="AZ193" s="63">
        <v>0.72703156000000002</v>
      </c>
      <c r="BA193" s="63">
        <v>0.75341522000000005</v>
      </c>
      <c r="BB193" s="63">
        <v>0.7564862</v>
      </c>
      <c r="BC193" s="63">
        <v>0.76036696999999998</v>
      </c>
      <c r="BD193" s="63">
        <v>0.7492375</v>
      </c>
      <c r="BE193" s="63">
        <v>0.78499976000000005</v>
      </c>
      <c r="BF193" s="63">
        <v>0.82328181</v>
      </c>
      <c r="BG193" s="63">
        <v>0.84317123999999999</v>
      </c>
      <c r="BH193" s="63">
        <v>0.90481102999999996</v>
      </c>
      <c r="BI193" s="63">
        <v>0.94054515999999999</v>
      </c>
      <c r="BJ193" s="63">
        <v>0.91166062000000003</v>
      </c>
      <c r="BK193" s="63">
        <v>0.88964869999999996</v>
      </c>
      <c r="BL193" s="63">
        <v>0.86021495000000003</v>
      </c>
      <c r="BM193" s="63">
        <v>0.84579901999999996</v>
      </c>
      <c r="BN193" s="63">
        <v>0.82438496000000006</v>
      </c>
      <c r="BO193" s="63">
        <v>0.79895994000000004</v>
      </c>
      <c r="BP193" s="63">
        <v>0.85631334000000003</v>
      </c>
      <c r="BQ193" s="63"/>
      <c r="BR193" s="63"/>
    </row>
    <row r="194" spans="1:70" x14ac:dyDescent="0.2">
      <c r="A194" s="63" t="s">
        <v>532</v>
      </c>
      <c r="B194" s="63" t="s">
        <v>533</v>
      </c>
      <c r="C194" s="63" t="s">
        <v>772</v>
      </c>
      <c r="D194" s="63" t="s">
        <v>773</v>
      </c>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v>0.72710617</v>
      </c>
      <c r="AJ194" s="63">
        <v>0.75251747000000002</v>
      </c>
      <c r="AK194" s="63">
        <v>0.75691083999999997</v>
      </c>
      <c r="AL194" s="63">
        <v>0.72093141999999999</v>
      </c>
      <c r="AM194" s="63">
        <v>0.75705655999999999</v>
      </c>
      <c r="AN194" s="63">
        <v>0.85904853000000003</v>
      </c>
      <c r="AO194" s="63">
        <v>0.85888920000000002</v>
      </c>
      <c r="AP194" s="63">
        <v>0.91547540999999999</v>
      </c>
      <c r="AQ194" s="63">
        <v>1.03696671</v>
      </c>
      <c r="AR194" s="63">
        <v>1.1356765200000001</v>
      </c>
      <c r="AS194" s="63">
        <v>1.25602616</v>
      </c>
      <c r="AT194" s="63">
        <v>1.31329539</v>
      </c>
      <c r="AU194" s="63">
        <v>1.4521388900000001</v>
      </c>
      <c r="AV194" s="63">
        <v>1.50290568</v>
      </c>
      <c r="AW194" s="63">
        <v>1.4343901999999999</v>
      </c>
      <c r="AX194" s="63">
        <v>1.5602132799999999</v>
      </c>
      <c r="AY194" s="63">
        <v>1.6562659500000001</v>
      </c>
      <c r="AZ194" s="63">
        <v>1.6746174199999999</v>
      </c>
      <c r="BA194" s="63">
        <v>1.77049849</v>
      </c>
      <c r="BB194" s="63">
        <v>1.6737867900000001</v>
      </c>
      <c r="BC194" s="63">
        <v>1.8176887900000001</v>
      </c>
      <c r="BD194" s="63">
        <v>1.8590333999999999</v>
      </c>
      <c r="BE194" s="63">
        <v>1.8145590899999999</v>
      </c>
      <c r="BF194" s="63">
        <v>1.8481921400000001</v>
      </c>
      <c r="BG194" s="63">
        <v>1.9153279000000001</v>
      </c>
      <c r="BH194" s="63">
        <v>1.8743531499999999</v>
      </c>
      <c r="BI194" s="63">
        <v>1.9034574900000001</v>
      </c>
      <c r="BJ194" s="63">
        <v>2.0139490000000002</v>
      </c>
      <c r="BK194" s="63">
        <v>2.1617445900000001</v>
      </c>
      <c r="BL194" s="63">
        <v>2.1492355700000001</v>
      </c>
      <c r="BM194" s="63">
        <v>2.1557188599999999</v>
      </c>
      <c r="BN194" s="63">
        <v>2.3006336799999998</v>
      </c>
      <c r="BO194" s="63">
        <v>2.4702740799999998</v>
      </c>
      <c r="BP194" s="63">
        <v>2.2809429799999998</v>
      </c>
      <c r="BQ194" s="63">
        <v>2.3763737300000001</v>
      </c>
      <c r="BR194" s="63"/>
    </row>
    <row r="195" spans="1:70" x14ac:dyDescent="0.2">
      <c r="A195" s="63" t="s">
        <v>534</v>
      </c>
      <c r="B195" s="63" t="s">
        <v>535</v>
      </c>
      <c r="C195" s="63" t="s">
        <v>772</v>
      </c>
      <c r="D195" s="63" t="s">
        <v>773</v>
      </c>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v>0.265905</v>
      </c>
      <c r="AJ195" s="63">
        <v>0.39932899999999999</v>
      </c>
      <c r="AK195" s="63">
        <v>0.541238</v>
      </c>
      <c r="AL195" s="63">
        <v>0.690716</v>
      </c>
      <c r="AM195" s="63">
        <v>0.92808100000000004</v>
      </c>
      <c r="AN195" s="63">
        <v>1.163351</v>
      </c>
      <c r="AO195" s="63">
        <v>1.3507629999999999</v>
      </c>
      <c r="AP195" s="63">
        <v>1.512912</v>
      </c>
      <c r="AQ195" s="63">
        <v>1.6549020000000001</v>
      </c>
      <c r="AR195" s="63">
        <v>1.7376560000000001</v>
      </c>
      <c r="AS195" s="63">
        <v>1.832541</v>
      </c>
      <c r="AT195" s="63">
        <v>1.8372580000000001</v>
      </c>
      <c r="AU195" s="63">
        <v>1.799795</v>
      </c>
      <c r="AV195" s="63">
        <v>1.8045949999999999</v>
      </c>
      <c r="AW195" s="63">
        <v>1.8302389999999999</v>
      </c>
      <c r="AX195" s="63">
        <v>1.8675949999999999</v>
      </c>
      <c r="AY195" s="63">
        <v>1.850859</v>
      </c>
      <c r="AZ195" s="63">
        <v>1.853583</v>
      </c>
      <c r="BA195" s="63">
        <v>1.8422430000000001</v>
      </c>
      <c r="BB195" s="63">
        <v>1.8682380000000001</v>
      </c>
      <c r="BC195" s="63">
        <v>1.805328</v>
      </c>
      <c r="BD195" s="63">
        <v>1.8014239999999999</v>
      </c>
      <c r="BE195" s="63">
        <v>1.796168</v>
      </c>
      <c r="BF195" s="63">
        <v>1.7620450000000001</v>
      </c>
      <c r="BG195" s="63">
        <v>1.767142</v>
      </c>
      <c r="BH195" s="63">
        <v>1.7651159999999999</v>
      </c>
      <c r="BI195" s="63">
        <v>1.7328429999999999</v>
      </c>
      <c r="BJ195" s="63">
        <v>1.7428790000000001</v>
      </c>
      <c r="BK195" s="63">
        <v>1.748426</v>
      </c>
      <c r="BL195" s="63">
        <v>1.6985570000000001</v>
      </c>
      <c r="BM195" s="63">
        <v>1.6981839999999999</v>
      </c>
      <c r="BN195" s="63">
        <v>1.7527889999999999</v>
      </c>
      <c r="BO195" s="63">
        <v>1.8002750000000001</v>
      </c>
      <c r="BP195" s="63">
        <v>1.920474</v>
      </c>
      <c r="BQ195" s="63">
        <v>1.949414</v>
      </c>
      <c r="BR195" s="63"/>
    </row>
    <row r="196" spans="1:70" x14ac:dyDescent="0.2">
      <c r="A196" s="63" t="s">
        <v>536</v>
      </c>
      <c r="B196" s="63" t="s">
        <v>537</v>
      </c>
      <c r="C196" s="63" t="s">
        <v>772</v>
      </c>
      <c r="D196" s="63" t="s">
        <v>773</v>
      </c>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c r="BA196" s="63"/>
      <c r="BB196" s="63"/>
      <c r="BC196" s="63"/>
      <c r="BD196" s="63"/>
      <c r="BE196" s="63"/>
      <c r="BF196" s="63"/>
      <c r="BG196" s="63"/>
      <c r="BH196" s="63"/>
      <c r="BI196" s="63"/>
      <c r="BJ196" s="63"/>
      <c r="BK196" s="63"/>
      <c r="BL196" s="63"/>
      <c r="BM196" s="63"/>
      <c r="BN196" s="63"/>
      <c r="BO196" s="63"/>
      <c r="BP196" s="63"/>
      <c r="BQ196" s="63"/>
      <c r="BR196" s="63"/>
    </row>
    <row r="197" spans="1:70" x14ac:dyDescent="0.2">
      <c r="A197" s="63" t="s">
        <v>1014</v>
      </c>
      <c r="B197" s="63" t="s">
        <v>538</v>
      </c>
      <c r="C197" s="63" t="s">
        <v>772</v>
      </c>
      <c r="D197" s="63" t="s">
        <v>773</v>
      </c>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v>0.64523103999999998</v>
      </c>
      <c r="AJ197" s="63">
        <v>0.64361758999999996</v>
      </c>
      <c r="AK197" s="63">
        <v>0.64548985000000003</v>
      </c>
      <c r="AL197" s="63">
        <v>0.64243843</v>
      </c>
      <c r="AM197" s="63">
        <v>0.6489994</v>
      </c>
      <c r="AN197" s="63">
        <v>0.65330604000000003</v>
      </c>
      <c r="AO197" s="63">
        <v>0.66665554999999999</v>
      </c>
      <c r="AP197" s="63">
        <v>0.66408526999999995</v>
      </c>
      <c r="AQ197" s="63">
        <v>0.69847214999999996</v>
      </c>
      <c r="AR197" s="63">
        <v>0.69886941000000002</v>
      </c>
      <c r="AS197" s="63">
        <v>0.70590746999999998</v>
      </c>
      <c r="AT197" s="63">
        <v>0.72836650000000003</v>
      </c>
      <c r="AU197" s="63">
        <v>0.73550846000000003</v>
      </c>
      <c r="AV197" s="63">
        <v>0.75313019000000003</v>
      </c>
      <c r="AW197" s="63">
        <v>0.72393125999999997</v>
      </c>
      <c r="AX197" s="63">
        <v>0.74818035999999999</v>
      </c>
      <c r="AY197" s="63">
        <v>0.76566502999999997</v>
      </c>
      <c r="AZ197" s="63">
        <v>0.77366559000000001</v>
      </c>
      <c r="BA197" s="63">
        <v>0.80884827000000004</v>
      </c>
      <c r="BB197" s="63">
        <v>0.84394429999999998</v>
      </c>
      <c r="BC197" s="63">
        <v>0.85460716999999997</v>
      </c>
      <c r="BD197" s="63">
        <v>0.85717540999999997</v>
      </c>
      <c r="BE197" s="63">
        <v>0.86484053999999999</v>
      </c>
      <c r="BF197" s="63">
        <v>0.87399548999999999</v>
      </c>
      <c r="BG197" s="63">
        <v>0.88222159</v>
      </c>
      <c r="BH197" s="63">
        <v>0.90466689</v>
      </c>
      <c r="BI197" s="63">
        <v>0.92967281999999996</v>
      </c>
      <c r="BJ197" s="63">
        <v>0.95173204</v>
      </c>
      <c r="BK197" s="63">
        <v>0.91020529999999999</v>
      </c>
      <c r="BL197" s="63">
        <v>0.87886615000000001</v>
      </c>
      <c r="BM197" s="63">
        <v>0.8526397</v>
      </c>
      <c r="BN197" s="63">
        <v>0.80422813000000004</v>
      </c>
      <c r="BO197" s="63">
        <v>0.77996082</v>
      </c>
      <c r="BP197" s="63">
        <v>0.77783232000000002</v>
      </c>
      <c r="BQ197" s="63">
        <v>0.78299302000000004</v>
      </c>
      <c r="BR197" s="63"/>
    </row>
    <row r="198" spans="1:70" x14ac:dyDescent="0.2">
      <c r="A198" s="63" t="s">
        <v>539</v>
      </c>
      <c r="B198" s="63" t="s">
        <v>540</v>
      </c>
      <c r="C198" s="63" t="s">
        <v>772</v>
      </c>
      <c r="D198" s="63" t="s">
        <v>773</v>
      </c>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c r="BA198" s="63"/>
      <c r="BB198" s="63"/>
      <c r="BC198" s="63"/>
      <c r="BD198" s="63"/>
      <c r="BE198" s="63"/>
      <c r="BF198" s="63"/>
      <c r="BG198" s="63"/>
      <c r="BH198" s="63"/>
      <c r="BI198" s="63"/>
      <c r="BJ198" s="63"/>
      <c r="BK198" s="63"/>
      <c r="BL198" s="63"/>
      <c r="BM198" s="63"/>
      <c r="BN198" s="63"/>
      <c r="BO198" s="63"/>
      <c r="BP198" s="63"/>
      <c r="BQ198" s="63"/>
      <c r="BR198" s="63"/>
    </row>
    <row r="199" spans="1:70" x14ac:dyDescent="0.2">
      <c r="A199" s="63" t="s">
        <v>541</v>
      </c>
      <c r="B199" s="63" t="s">
        <v>542</v>
      </c>
      <c r="C199" s="63" t="s">
        <v>772</v>
      </c>
      <c r="D199" s="63" t="s">
        <v>773</v>
      </c>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v>0.47596500000000003</v>
      </c>
      <c r="AJ199" s="63">
        <v>0.50683199999999995</v>
      </c>
      <c r="AK199" s="63">
        <v>0.55225900000000006</v>
      </c>
      <c r="AL199" s="63">
        <v>0.57926599999999995</v>
      </c>
      <c r="AM199" s="63">
        <v>0.60843100000000006</v>
      </c>
      <c r="AN199" s="63">
        <v>0.61636899999999994</v>
      </c>
      <c r="AO199" s="63">
        <v>0.62828099999999998</v>
      </c>
      <c r="AP199" s="63">
        <v>0.64110900000000004</v>
      </c>
      <c r="AQ199" s="63">
        <v>0.65674399999999999</v>
      </c>
      <c r="AR199" s="63">
        <v>0.66064199999999995</v>
      </c>
      <c r="AS199" s="63">
        <v>0.66088999999999998</v>
      </c>
      <c r="AT199" s="63">
        <v>0.67092700000000005</v>
      </c>
      <c r="AU199" s="63">
        <v>0.67208100000000004</v>
      </c>
      <c r="AV199" s="63">
        <v>0.66984500000000002</v>
      </c>
      <c r="AW199" s="63">
        <v>0.67621799999999999</v>
      </c>
      <c r="AX199" s="63">
        <v>0.66425900000000004</v>
      </c>
      <c r="AY199" s="63">
        <v>0.64029700000000001</v>
      </c>
      <c r="AZ199" s="63">
        <v>0.64669299999999996</v>
      </c>
      <c r="BA199" s="63">
        <v>0.63614800000000005</v>
      </c>
      <c r="BB199" s="63">
        <v>0.62702100000000005</v>
      </c>
      <c r="BC199" s="63">
        <v>0.62329900000000005</v>
      </c>
      <c r="BD199" s="63">
        <v>0.62308300000000005</v>
      </c>
      <c r="BE199" s="63">
        <v>0.60539799999999999</v>
      </c>
      <c r="BF199" s="63">
        <v>0.58360699999999999</v>
      </c>
      <c r="BG199" s="63">
        <v>0.57886800000000005</v>
      </c>
      <c r="BH199" s="63">
        <v>0.58494699999999999</v>
      </c>
      <c r="BI199" s="63">
        <v>0.57141600000000004</v>
      </c>
      <c r="BJ199" s="63">
        <v>0.57568799999999998</v>
      </c>
      <c r="BK199" s="63">
        <v>0.57122700000000004</v>
      </c>
      <c r="BL199" s="63">
        <v>0.55068700000000004</v>
      </c>
      <c r="BM199" s="63">
        <v>0.54281500000000005</v>
      </c>
      <c r="BN199" s="63">
        <v>0.54047199999999995</v>
      </c>
      <c r="BO199" s="63">
        <v>0.51668999999999998</v>
      </c>
      <c r="BP199" s="63">
        <v>0.51320100000000002</v>
      </c>
      <c r="BQ199" s="63">
        <v>0.51599300000000003</v>
      </c>
      <c r="BR199" s="63"/>
    </row>
    <row r="200" spans="1:70" x14ac:dyDescent="0.2">
      <c r="A200" s="63" t="s">
        <v>543</v>
      </c>
      <c r="B200" s="63" t="s">
        <v>544</v>
      </c>
      <c r="C200" s="63" t="s">
        <v>772</v>
      </c>
      <c r="D200" s="63" t="s">
        <v>773</v>
      </c>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v>314.20494300000001</v>
      </c>
      <c r="AJ200" s="63">
        <v>380.27260999999999</v>
      </c>
      <c r="AK200" s="63">
        <v>424.16010899999998</v>
      </c>
      <c r="AL200" s="63">
        <v>464.97129200000001</v>
      </c>
      <c r="AM200" s="63">
        <v>512.49115200000006</v>
      </c>
      <c r="AN200" s="63">
        <v>557.56643099999997</v>
      </c>
      <c r="AO200" s="63">
        <v>610.07947300000001</v>
      </c>
      <c r="AP200" s="63">
        <v>620.19429000000002</v>
      </c>
      <c r="AQ200" s="63">
        <v>713.015714</v>
      </c>
      <c r="AR200" s="63">
        <v>778.15504699999997</v>
      </c>
      <c r="AS200" s="63">
        <v>872.50372400000003</v>
      </c>
      <c r="AT200" s="63">
        <v>972.20143199999995</v>
      </c>
      <c r="AU200" s="63">
        <v>1129.1585399999999</v>
      </c>
      <c r="AV200" s="63">
        <v>1274.9896699999999</v>
      </c>
      <c r="AW200" s="63">
        <v>1388.54555</v>
      </c>
      <c r="AX200" s="63">
        <v>1520.71993</v>
      </c>
      <c r="AY200" s="63">
        <v>1605.86994</v>
      </c>
      <c r="AZ200" s="63">
        <v>1761.0678499999999</v>
      </c>
      <c r="BA200" s="63">
        <v>1938.9952699999999</v>
      </c>
      <c r="BB200" s="63">
        <v>1997.4095</v>
      </c>
      <c r="BC200" s="63">
        <v>2065.3035599999998</v>
      </c>
      <c r="BD200" s="63">
        <v>2126.6699199999998</v>
      </c>
      <c r="BE200" s="63">
        <v>2279.1122300000002</v>
      </c>
      <c r="BF200" s="63">
        <v>2291.0498899999998</v>
      </c>
      <c r="BG200" s="63">
        <v>2354.5225799999998</v>
      </c>
      <c r="BH200" s="63">
        <v>2413.5409800000002</v>
      </c>
      <c r="BI200" s="63">
        <v>2456.8839200000002</v>
      </c>
      <c r="BJ200" s="63">
        <v>2473.2297400000002</v>
      </c>
      <c r="BK200" s="63">
        <v>2537.22705</v>
      </c>
      <c r="BL200" s="63">
        <v>2567.4494599999998</v>
      </c>
      <c r="BM200" s="63">
        <v>2538.9924299999998</v>
      </c>
      <c r="BN200" s="63">
        <v>2628.0844699999998</v>
      </c>
      <c r="BO200" s="63">
        <v>2650.77594</v>
      </c>
      <c r="BP200" s="63">
        <v>2614.3554300000001</v>
      </c>
      <c r="BQ200" s="63">
        <v>2618.6632399999999</v>
      </c>
      <c r="BR200" s="63"/>
    </row>
    <row r="201" spans="1:70" x14ac:dyDescent="0.2">
      <c r="A201" s="63" t="s">
        <v>545</v>
      </c>
      <c r="B201" s="63" t="s">
        <v>546</v>
      </c>
      <c r="C201" s="63" t="s">
        <v>772</v>
      </c>
      <c r="D201" s="63" t="s">
        <v>773</v>
      </c>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v>0.57237861000000001</v>
      </c>
      <c r="AN201" s="63">
        <v>0.60427076999999996</v>
      </c>
      <c r="AO201" s="63">
        <v>0.60893185999999999</v>
      </c>
      <c r="AP201" s="63">
        <v>0.57565701000000002</v>
      </c>
      <c r="AQ201" s="63">
        <v>0.53867792000000003</v>
      </c>
      <c r="AR201" s="63">
        <v>0.51507000000000003</v>
      </c>
      <c r="AS201" s="63">
        <v>0.55625141</v>
      </c>
      <c r="AT201" s="63">
        <v>0.55676004999999995</v>
      </c>
      <c r="AU201" s="63">
        <v>0.55639232999999999</v>
      </c>
      <c r="AV201" s="63">
        <v>0.53402331999999997</v>
      </c>
      <c r="AW201" s="63">
        <v>0.49479321999999998</v>
      </c>
      <c r="AX201" s="63">
        <v>0.48002055999999999</v>
      </c>
      <c r="AY201" s="63">
        <v>0.49077398999999999</v>
      </c>
      <c r="AZ201" s="63">
        <v>0.50062192000000005</v>
      </c>
      <c r="BA201" s="63">
        <v>0.57469674000000004</v>
      </c>
      <c r="BB201" s="63">
        <v>0.58175617000000002</v>
      </c>
      <c r="BC201" s="63">
        <v>0.65061966000000004</v>
      </c>
      <c r="BD201" s="63">
        <v>0.67201765000000002</v>
      </c>
      <c r="BE201" s="63">
        <v>0.61676878999999996</v>
      </c>
      <c r="BF201" s="63">
        <v>0.65737796000000004</v>
      </c>
      <c r="BG201" s="63">
        <v>0.62287974000000002</v>
      </c>
      <c r="BH201" s="63">
        <v>0.56709953999999996</v>
      </c>
      <c r="BI201" s="63">
        <v>0.58190010000000003</v>
      </c>
      <c r="BJ201" s="63">
        <v>0.59285582000000003</v>
      </c>
      <c r="BK201" s="63">
        <v>0.57310748</v>
      </c>
      <c r="BL201" s="63">
        <v>0.56186329999999995</v>
      </c>
      <c r="BM201" s="63">
        <v>0.54288336000000004</v>
      </c>
      <c r="BN201" s="63">
        <v>0.64957737000000004</v>
      </c>
      <c r="BO201" s="63">
        <v>0.61655066999999997</v>
      </c>
      <c r="BP201" s="63">
        <v>0.58067511000000005</v>
      </c>
      <c r="BQ201" s="63">
        <v>0.59305419000000004</v>
      </c>
      <c r="BR201" s="63"/>
    </row>
    <row r="202" spans="1:70" x14ac:dyDescent="0.2">
      <c r="A202" s="63" t="s">
        <v>547</v>
      </c>
      <c r="B202" s="63" t="s">
        <v>548</v>
      </c>
      <c r="C202" s="63" t="s">
        <v>772</v>
      </c>
      <c r="D202" s="63" t="s">
        <v>773</v>
      </c>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c r="BA202" s="63"/>
      <c r="BB202" s="63"/>
      <c r="BC202" s="63"/>
      <c r="BD202" s="63"/>
      <c r="BE202" s="63"/>
      <c r="BF202" s="63"/>
      <c r="BG202" s="63"/>
      <c r="BH202" s="63"/>
      <c r="BI202" s="63"/>
      <c r="BJ202" s="63"/>
      <c r="BK202" s="63"/>
      <c r="BL202" s="63"/>
      <c r="BM202" s="63"/>
      <c r="BN202" s="63"/>
      <c r="BO202" s="63"/>
      <c r="BP202" s="63"/>
      <c r="BQ202" s="63"/>
      <c r="BR202" s="63"/>
    </row>
    <row r="203" spans="1:70" x14ac:dyDescent="0.2">
      <c r="A203" s="63" t="s">
        <v>549</v>
      </c>
      <c r="B203" s="63" t="s">
        <v>550</v>
      </c>
      <c r="C203" s="63" t="s">
        <v>772</v>
      </c>
      <c r="D203" s="63" t="s">
        <v>773</v>
      </c>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c r="BA203" s="63"/>
      <c r="BB203" s="63"/>
      <c r="BC203" s="63"/>
      <c r="BD203" s="63"/>
      <c r="BE203" s="63"/>
      <c r="BF203" s="63"/>
      <c r="BG203" s="63"/>
      <c r="BH203" s="63"/>
      <c r="BI203" s="63"/>
      <c r="BJ203" s="63"/>
      <c r="BK203" s="63"/>
      <c r="BL203" s="63"/>
      <c r="BM203" s="63"/>
      <c r="BN203" s="63"/>
      <c r="BO203" s="63"/>
      <c r="BP203" s="63"/>
      <c r="BQ203" s="63"/>
      <c r="BR203" s="63"/>
    </row>
    <row r="204" spans="1:70" x14ac:dyDescent="0.2">
      <c r="A204" s="63" t="s">
        <v>551</v>
      </c>
      <c r="B204" s="63" t="s">
        <v>552</v>
      </c>
      <c r="C204" s="63" t="s">
        <v>772</v>
      </c>
      <c r="D204" s="63" t="s">
        <v>773</v>
      </c>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63"/>
      <c r="AY204" s="63"/>
      <c r="AZ204" s="63"/>
      <c r="BA204" s="63"/>
      <c r="BB204" s="63"/>
      <c r="BC204" s="63"/>
      <c r="BD204" s="63"/>
      <c r="BE204" s="63"/>
      <c r="BF204" s="63"/>
      <c r="BG204" s="63"/>
      <c r="BH204" s="63"/>
      <c r="BI204" s="63"/>
      <c r="BJ204" s="63"/>
      <c r="BK204" s="63"/>
      <c r="BL204" s="63"/>
      <c r="BM204" s="63"/>
      <c r="BN204" s="63"/>
      <c r="BO204" s="63"/>
      <c r="BP204" s="63"/>
      <c r="BQ204" s="63"/>
      <c r="BR204" s="63"/>
    </row>
    <row r="205" spans="1:70" x14ac:dyDescent="0.2">
      <c r="A205" s="63" t="s">
        <v>553</v>
      </c>
      <c r="B205" s="63" t="s">
        <v>554</v>
      </c>
      <c r="C205" s="63" t="s">
        <v>772</v>
      </c>
      <c r="D205" s="63" t="s">
        <v>773</v>
      </c>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v>1.09356666</v>
      </c>
      <c r="AJ205" s="63">
        <v>1.00597548</v>
      </c>
      <c r="AK205" s="63">
        <v>0.98134102999999995</v>
      </c>
      <c r="AL205" s="63">
        <v>0.90929051000000005</v>
      </c>
      <c r="AM205" s="63">
        <v>0.90454977000000003</v>
      </c>
      <c r="AN205" s="63">
        <v>0.95478898999999995</v>
      </c>
      <c r="AO205" s="63">
        <v>1.0000461199999999</v>
      </c>
      <c r="AP205" s="63">
        <v>0.94299306999999999</v>
      </c>
      <c r="AQ205" s="63">
        <v>0.76109676000000004</v>
      </c>
      <c r="AR205" s="63">
        <v>0.86964850000000005</v>
      </c>
      <c r="AS205" s="63">
        <v>1.12807576</v>
      </c>
      <c r="AT205" s="63">
        <v>1.0486028300000001</v>
      </c>
      <c r="AU205" s="63">
        <v>1.0636266400000001</v>
      </c>
      <c r="AV205" s="63">
        <v>1.22219024</v>
      </c>
      <c r="AW205" s="63">
        <v>1.3461801200000001</v>
      </c>
      <c r="AX205" s="63">
        <v>1.70391442</v>
      </c>
      <c r="AY205" s="63">
        <v>1.79115292</v>
      </c>
      <c r="AZ205" s="63">
        <v>1.93521006</v>
      </c>
      <c r="BA205" s="63">
        <v>2.3334067699999999</v>
      </c>
      <c r="BB205" s="63">
        <v>1.7574602800000001</v>
      </c>
      <c r="BC205" s="63">
        <v>1.8353510200000001</v>
      </c>
      <c r="BD205" s="63">
        <v>2.1525144599999999</v>
      </c>
      <c r="BE205" s="63">
        <v>2.1821235300000001</v>
      </c>
      <c r="BF205" s="63">
        <v>2.23079099</v>
      </c>
      <c r="BG205" s="63">
        <v>2.3509804700000001</v>
      </c>
      <c r="BH205" s="63">
        <v>2.4487217499999998</v>
      </c>
      <c r="BI205" s="63">
        <v>2.4791683400000002</v>
      </c>
      <c r="BJ205" s="63">
        <v>2.3182621000000001</v>
      </c>
      <c r="BK205" s="63">
        <v>2.3500742899999998</v>
      </c>
      <c r="BL205" s="63">
        <v>2.26322556</v>
      </c>
      <c r="BM205" s="63">
        <v>2.2900722</v>
      </c>
      <c r="BN205" s="63">
        <v>2.2354798300000001</v>
      </c>
      <c r="BO205" s="63">
        <v>2.6266833699999999</v>
      </c>
      <c r="BP205" s="63">
        <v>2.3020693400000001</v>
      </c>
      <c r="BQ205" s="63">
        <v>2.2146364100000002</v>
      </c>
      <c r="BR205" s="63"/>
    </row>
    <row r="206" spans="1:70" x14ac:dyDescent="0.2">
      <c r="A206" s="63" t="s">
        <v>555</v>
      </c>
      <c r="B206" s="63" t="s">
        <v>556</v>
      </c>
      <c r="C206" s="63" t="s">
        <v>772</v>
      </c>
      <c r="D206" s="63" t="s">
        <v>773</v>
      </c>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v>7.0025999999999997E-4</v>
      </c>
      <c r="AJ206" s="63">
        <v>1.9982200000000002E-3</v>
      </c>
      <c r="AK206" s="63">
        <v>5.85835E-3</v>
      </c>
      <c r="AL206" s="63">
        <v>1.8730900000000002E-2</v>
      </c>
      <c r="AM206" s="63">
        <v>4.3835209999999999E-2</v>
      </c>
      <c r="AN206" s="63">
        <v>6.1797829999999998E-2</v>
      </c>
      <c r="AO206" s="63">
        <v>8.7623699999999999E-2</v>
      </c>
      <c r="AP206" s="63">
        <v>0.20319096</v>
      </c>
      <c r="AQ206" s="63">
        <v>0.29654627</v>
      </c>
      <c r="AR206" s="63">
        <v>0.43833341999999997</v>
      </c>
      <c r="AS206" s="63">
        <v>0.61597285999999996</v>
      </c>
      <c r="AT206" s="63">
        <v>0.81353461000000005</v>
      </c>
      <c r="AU206" s="63">
        <v>0.97835587000000002</v>
      </c>
      <c r="AV206" s="63">
        <v>1.1767638199999999</v>
      </c>
      <c r="AW206" s="63">
        <v>1.26888943</v>
      </c>
      <c r="AX206" s="63">
        <v>1.40127947</v>
      </c>
      <c r="AY206" s="63">
        <v>1.3997487099999999</v>
      </c>
      <c r="AZ206" s="63">
        <v>1.48762751</v>
      </c>
      <c r="BA206" s="63">
        <v>1.56623907</v>
      </c>
      <c r="BB206" s="63">
        <v>1.5664525199999999</v>
      </c>
      <c r="BC206" s="63">
        <v>1.53808067</v>
      </c>
      <c r="BD206" s="63">
        <v>1.55004024</v>
      </c>
      <c r="BE206" s="63">
        <v>1.56358507</v>
      </c>
      <c r="BF206" s="63">
        <v>1.6062248699999999</v>
      </c>
      <c r="BG206" s="63">
        <v>1.62837053</v>
      </c>
      <c r="BH206" s="63">
        <v>1.6628749700000001</v>
      </c>
      <c r="BI206" s="63">
        <v>1.5969241000000001</v>
      </c>
      <c r="BJ206" s="63">
        <v>1.61357548</v>
      </c>
      <c r="BK206" s="63">
        <v>1.6655906899999999</v>
      </c>
      <c r="BL206" s="63">
        <v>1.6367816500000001</v>
      </c>
      <c r="BM206" s="63">
        <v>1.6146430899999999</v>
      </c>
      <c r="BN206" s="63">
        <v>1.6524526399999999</v>
      </c>
      <c r="BO206" s="63">
        <v>1.7315221199999999</v>
      </c>
      <c r="BP206" s="63">
        <v>1.81497467</v>
      </c>
      <c r="BQ206" s="63">
        <v>1.8814862699999999</v>
      </c>
      <c r="BR206" s="63"/>
    </row>
    <row r="207" spans="1:70" x14ac:dyDescent="0.2">
      <c r="A207" s="63" t="s">
        <v>557</v>
      </c>
      <c r="B207" s="63" t="s">
        <v>558</v>
      </c>
      <c r="C207" s="63" t="s">
        <v>772</v>
      </c>
      <c r="D207" s="63" t="s">
        <v>773</v>
      </c>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v>5.4232E-4</v>
      </c>
      <c r="AJ207" s="63">
        <v>1.1993399999999999E-3</v>
      </c>
      <c r="AK207" s="63">
        <v>1.8649490000000001E-2</v>
      </c>
      <c r="AL207" s="63">
        <v>0.17996160999999999</v>
      </c>
      <c r="AM207" s="63">
        <v>0.71765676</v>
      </c>
      <c r="AN207" s="63">
        <v>1.7151700000000001</v>
      </c>
      <c r="AO207" s="63">
        <v>2.455975</v>
      </c>
      <c r="AP207" s="63">
        <v>2.7784209999999998</v>
      </c>
      <c r="AQ207" s="63">
        <v>3.2583989999999998</v>
      </c>
      <c r="AR207" s="63">
        <v>5.5396409999999996</v>
      </c>
      <c r="AS207" s="63">
        <v>7.3014039999999998</v>
      </c>
      <c r="AT207" s="63">
        <v>8.3228170000000006</v>
      </c>
      <c r="AU207" s="63">
        <v>9.2735040000000009</v>
      </c>
      <c r="AV207" s="63">
        <v>9.8667870000000004</v>
      </c>
      <c r="AW207" s="63">
        <v>11.556843000000001</v>
      </c>
      <c r="AX207" s="63">
        <v>12.736131</v>
      </c>
      <c r="AY207" s="63">
        <v>12.618288</v>
      </c>
      <c r="AZ207" s="63">
        <v>13.984503</v>
      </c>
      <c r="BA207" s="63">
        <v>14.341196</v>
      </c>
      <c r="BB207" s="63">
        <v>14.016913000000001</v>
      </c>
      <c r="BC207" s="63">
        <v>15.821142</v>
      </c>
      <c r="BD207" s="63">
        <v>18.443729000000001</v>
      </c>
      <c r="BE207" s="63">
        <v>19.568259999999999</v>
      </c>
      <c r="BF207" s="63">
        <v>19.505592</v>
      </c>
      <c r="BG207" s="63">
        <v>20.998875000000002</v>
      </c>
      <c r="BH207" s="63">
        <v>23.562632000000001</v>
      </c>
      <c r="BI207" s="63">
        <v>24.192336999999998</v>
      </c>
      <c r="BJ207" s="63">
        <v>24.124181</v>
      </c>
      <c r="BK207" s="63">
        <v>24.542904</v>
      </c>
      <c r="BL207" s="63">
        <v>23.9342747</v>
      </c>
      <c r="BM207" s="63">
        <v>23.145168300000002</v>
      </c>
      <c r="BN207" s="63">
        <v>23.6851463</v>
      </c>
      <c r="BO207" s="63">
        <v>26.129330899999999</v>
      </c>
      <c r="BP207" s="63">
        <v>27.2391334</v>
      </c>
      <c r="BQ207" s="63">
        <v>29.0629746</v>
      </c>
      <c r="BR207" s="63"/>
    </row>
    <row r="208" spans="1:70" x14ac:dyDescent="0.2">
      <c r="A208" s="63" t="s">
        <v>559</v>
      </c>
      <c r="B208" s="63" t="s">
        <v>560</v>
      </c>
      <c r="C208" s="63" t="s">
        <v>772</v>
      </c>
      <c r="D208" s="63" t="s">
        <v>773</v>
      </c>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v>60.729224100000003</v>
      </c>
      <c r="AJ208" s="63">
        <v>67.541683699999993</v>
      </c>
      <c r="AK208" s="63">
        <v>70.8464484</v>
      </c>
      <c r="AL208" s="63">
        <v>78.805266099999997</v>
      </c>
      <c r="AM208" s="63">
        <v>90.422224200000002</v>
      </c>
      <c r="AN208" s="63">
        <v>133.96968200000001</v>
      </c>
      <c r="AO208" s="63">
        <v>145.92944299999999</v>
      </c>
      <c r="AP208" s="63">
        <v>165.86555000000001</v>
      </c>
      <c r="AQ208" s="63">
        <v>167.67690400000001</v>
      </c>
      <c r="AR208" s="63">
        <v>159.523798</v>
      </c>
      <c r="AS208" s="63">
        <v>161.099615</v>
      </c>
      <c r="AT208" s="63">
        <v>156.93350000000001</v>
      </c>
      <c r="AU208" s="63">
        <v>146.454365</v>
      </c>
      <c r="AV208" s="63">
        <v>172.86154999999999</v>
      </c>
      <c r="AW208" s="63">
        <v>187.01147900000001</v>
      </c>
      <c r="AX208" s="63">
        <v>197.70129</v>
      </c>
      <c r="AY208" s="63">
        <v>196.507927</v>
      </c>
      <c r="AZ208" s="63">
        <v>216.074263</v>
      </c>
      <c r="BA208" s="63">
        <v>242.63091399999999</v>
      </c>
      <c r="BB208" s="63">
        <v>258.379704</v>
      </c>
      <c r="BC208" s="63">
        <v>263.41348599999998</v>
      </c>
      <c r="BD208" s="63">
        <v>276.64923099999999</v>
      </c>
      <c r="BE208" s="63">
        <v>298.51284199999998</v>
      </c>
      <c r="BF208" s="63">
        <v>301.42625700000002</v>
      </c>
      <c r="BG208" s="63">
        <v>294.91395299999999</v>
      </c>
      <c r="BH208" s="63">
        <v>296.716769</v>
      </c>
      <c r="BI208" s="63">
        <v>307.71443499999998</v>
      </c>
      <c r="BJ208" s="63">
        <v>320.42010499999998</v>
      </c>
      <c r="BK208" s="63">
        <v>312.665527</v>
      </c>
      <c r="BL208" s="63">
        <v>311.86120599999998</v>
      </c>
      <c r="BM208" s="63">
        <v>321.472443</v>
      </c>
      <c r="BN208" s="63">
        <v>300.028503</v>
      </c>
      <c r="BO208" s="63">
        <v>324.34298200000001</v>
      </c>
      <c r="BP208" s="63">
        <v>350.48632400000002</v>
      </c>
      <c r="BQ208" s="63">
        <v>355.08558199999999</v>
      </c>
      <c r="BR208" s="63"/>
    </row>
    <row r="209" spans="1:70" x14ac:dyDescent="0.2">
      <c r="A209" s="63" t="s">
        <v>561</v>
      </c>
      <c r="B209" s="63" t="s">
        <v>562</v>
      </c>
      <c r="C209" s="63" t="s">
        <v>772</v>
      </c>
      <c r="D209" s="63" t="s">
        <v>773</v>
      </c>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c r="BA209" s="63"/>
      <c r="BB209" s="63"/>
      <c r="BC209" s="63"/>
      <c r="BD209" s="63"/>
      <c r="BE209" s="63"/>
      <c r="BF209" s="63"/>
      <c r="BG209" s="63"/>
      <c r="BH209" s="63"/>
      <c r="BI209" s="63"/>
      <c r="BJ209" s="63"/>
      <c r="BK209" s="63"/>
      <c r="BL209" s="63"/>
      <c r="BM209" s="63"/>
      <c r="BN209" s="63"/>
      <c r="BO209" s="63"/>
      <c r="BP209" s="63"/>
      <c r="BQ209" s="63"/>
      <c r="BR209" s="63"/>
    </row>
    <row r="210" spans="1:70" x14ac:dyDescent="0.2">
      <c r="A210" s="63" t="s">
        <v>563</v>
      </c>
      <c r="B210" s="63" t="s">
        <v>564</v>
      </c>
      <c r="C210" s="63" t="s">
        <v>772</v>
      </c>
      <c r="D210" s="63" t="s">
        <v>773</v>
      </c>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v>0.89582899999999999</v>
      </c>
      <c r="AJ210" s="63">
        <v>0.90003498000000004</v>
      </c>
      <c r="AK210" s="63">
        <v>0.87239602999999999</v>
      </c>
      <c r="AL210" s="63">
        <v>0.82345742</v>
      </c>
      <c r="AM210" s="63">
        <v>0.81188718000000004</v>
      </c>
      <c r="AN210" s="63">
        <v>0.84064612000000005</v>
      </c>
      <c r="AO210" s="63">
        <v>0.88452799999999998</v>
      </c>
      <c r="AP210" s="63">
        <v>0.88608922000000001</v>
      </c>
      <c r="AQ210" s="63">
        <v>0.75480438999999999</v>
      </c>
      <c r="AR210" s="63">
        <v>0.82526557</v>
      </c>
      <c r="AS210" s="63">
        <v>0.90309110000000004</v>
      </c>
      <c r="AT210" s="63">
        <v>0.85519692999999997</v>
      </c>
      <c r="AU210" s="63">
        <v>0.87312895999999995</v>
      </c>
      <c r="AV210" s="63">
        <v>0.89598091000000002</v>
      </c>
      <c r="AW210" s="63">
        <v>0.96298786000000003</v>
      </c>
      <c r="AX210" s="63">
        <v>1.1179223</v>
      </c>
      <c r="AY210" s="63">
        <v>1.20382926</v>
      </c>
      <c r="AZ210" s="63">
        <v>1.2663862699999999</v>
      </c>
      <c r="BA210" s="63">
        <v>1.4623970500000001</v>
      </c>
      <c r="BB210" s="63">
        <v>1.2127609800000001</v>
      </c>
      <c r="BC210" s="63">
        <v>1.40418581</v>
      </c>
      <c r="BD210" s="63">
        <v>1.58635426</v>
      </c>
      <c r="BE210" s="63">
        <v>1.6568414499999999</v>
      </c>
      <c r="BF210" s="63">
        <v>1.67991395</v>
      </c>
      <c r="BG210" s="63">
        <v>1.66624774</v>
      </c>
      <c r="BH210" s="63">
        <v>1.6170822</v>
      </c>
      <c r="BI210" s="63">
        <v>1.6721838499999999</v>
      </c>
      <c r="BJ210" s="63">
        <v>1.68927085</v>
      </c>
      <c r="BK210" s="63">
        <v>1.8542324299999999</v>
      </c>
      <c r="BL210" s="63">
        <v>1.8615682099999999</v>
      </c>
      <c r="BM210" s="63">
        <v>1.9207390499999999</v>
      </c>
      <c r="BN210" s="63">
        <v>1.90942609</v>
      </c>
      <c r="BO210" s="63">
        <v>2.0066307700000001</v>
      </c>
      <c r="BP210" s="63">
        <v>1.89462112</v>
      </c>
      <c r="BQ210" s="63">
        <v>1.84526162</v>
      </c>
      <c r="BR210" s="63"/>
    </row>
    <row r="211" spans="1:70" x14ac:dyDescent="0.2">
      <c r="A211" s="63" t="s">
        <v>565</v>
      </c>
      <c r="B211" s="63" t="s">
        <v>566</v>
      </c>
      <c r="C211" s="63" t="s">
        <v>772</v>
      </c>
      <c r="D211" s="63" t="s">
        <v>773</v>
      </c>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v>3.8537900000000002E-3</v>
      </c>
      <c r="AJ211" s="63">
        <v>7.0369400000000002E-3</v>
      </c>
      <c r="AK211" s="63">
        <v>1.439559E-2</v>
      </c>
      <c r="AL211" s="63">
        <v>2.7771210000000001E-2</v>
      </c>
      <c r="AM211" s="63">
        <v>7.0496329999999996E-2</v>
      </c>
      <c r="AN211" s="63">
        <v>0.14124238</v>
      </c>
      <c r="AO211" s="63">
        <v>0.18386789000000001</v>
      </c>
      <c r="AP211" s="63">
        <v>0.24929380000000001</v>
      </c>
      <c r="AQ211" s="63">
        <v>0.29006481000000001</v>
      </c>
      <c r="AR211" s="63">
        <v>0.33127557000000002</v>
      </c>
      <c r="AS211" s="63">
        <v>0.35585578000000001</v>
      </c>
      <c r="AT211" s="63">
        <v>0.42156986000000002</v>
      </c>
      <c r="AU211" s="63">
        <v>0.4599569</v>
      </c>
      <c r="AV211" s="63">
        <v>0.49525445000000001</v>
      </c>
      <c r="AW211" s="63">
        <v>0.56559534</v>
      </c>
      <c r="AX211" s="63">
        <v>0.64741093000000005</v>
      </c>
      <c r="AY211" s="63">
        <v>0.67610256000000002</v>
      </c>
      <c r="AZ211" s="63">
        <v>0.75902700999999995</v>
      </c>
      <c r="BA211" s="63">
        <v>0.81088875999999999</v>
      </c>
      <c r="BB211" s="63">
        <v>0.82092527000000004</v>
      </c>
      <c r="BC211" s="63">
        <v>0.99493297000000003</v>
      </c>
      <c r="BD211" s="63">
        <v>1.23147571</v>
      </c>
      <c r="BE211" s="63">
        <v>1.64817021</v>
      </c>
      <c r="BF211" s="63">
        <v>2.2314288499999999</v>
      </c>
      <c r="BG211" s="63">
        <v>2.6642906399999999</v>
      </c>
      <c r="BH211" s="63">
        <v>3.0340352799999999</v>
      </c>
      <c r="BI211" s="63">
        <v>3.4668920299999999</v>
      </c>
      <c r="BJ211" s="63">
        <v>4.7729554199999997</v>
      </c>
      <c r="BK211" s="63">
        <v>7.0852689700000004</v>
      </c>
      <c r="BL211" s="63">
        <v>10.9736919</v>
      </c>
      <c r="BM211" s="63">
        <v>25.951431299999999</v>
      </c>
      <c r="BN211" s="63">
        <v>85.722686800000005</v>
      </c>
      <c r="BO211" s="63">
        <v>173.53793099999999</v>
      </c>
      <c r="BP211" s="63">
        <v>217.24349799999999</v>
      </c>
      <c r="BQ211" s="63">
        <v>729.47668699999997</v>
      </c>
      <c r="BR211" s="63"/>
    </row>
    <row r="212" spans="1:70" x14ac:dyDescent="0.2">
      <c r="A212" s="63" t="s">
        <v>567</v>
      </c>
      <c r="B212" s="63" t="s">
        <v>568</v>
      </c>
      <c r="C212" s="63" t="s">
        <v>772</v>
      </c>
      <c r="D212" s="63" t="s">
        <v>773</v>
      </c>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v>172.26019199999999</v>
      </c>
      <c r="AJ212" s="63">
        <v>165.08616000000001</v>
      </c>
      <c r="AK212" s="63">
        <v>160.07231200000001</v>
      </c>
      <c r="AL212" s="63">
        <v>156.49770100000001</v>
      </c>
      <c r="AM212" s="63">
        <v>205.38625400000001</v>
      </c>
      <c r="AN212" s="63">
        <v>215.47750099999999</v>
      </c>
      <c r="AO212" s="63">
        <v>220.40945600000001</v>
      </c>
      <c r="AP212" s="63">
        <v>220.95846499999999</v>
      </c>
      <c r="AQ212" s="63">
        <v>224.57504700000001</v>
      </c>
      <c r="AR212" s="63">
        <v>220.27787499999999</v>
      </c>
      <c r="AS212" s="63">
        <v>218.21751</v>
      </c>
      <c r="AT212" s="63">
        <v>228.340171</v>
      </c>
      <c r="AU212" s="63">
        <v>229.12859499999999</v>
      </c>
      <c r="AV212" s="63">
        <v>222.61881700000001</v>
      </c>
      <c r="AW212" s="63">
        <v>216.49664200000001</v>
      </c>
      <c r="AX212" s="63">
        <v>219.82468299999999</v>
      </c>
      <c r="AY212" s="63">
        <v>219.40171599999999</v>
      </c>
      <c r="AZ212" s="63">
        <v>227.68878599999999</v>
      </c>
      <c r="BA212" s="63">
        <v>241.739318</v>
      </c>
      <c r="BB212" s="63">
        <v>236.19941499999999</v>
      </c>
      <c r="BC212" s="63">
        <v>237.10749999999999</v>
      </c>
      <c r="BD212" s="63">
        <v>241.276062</v>
      </c>
      <c r="BE212" s="63">
        <v>245.06566799999999</v>
      </c>
      <c r="BF212" s="63">
        <v>246.13779199999999</v>
      </c>
      <c r="BG212" s="63">
        <v>242.032296</v>
      </c>
      <c r="BH212" s="63">
        <v>240.49167</v>
      </c>
      <c r="BI212" s="63">
        <v>242.00880900000001</v>
      </c>
      <c r="BJ212" s="63">
        <v>243.58380099999999</v>
      </c>
      <c r="BK212" s="63">
        <v>238.68804900000001</v>
      </c>
      <c r="BL212" s="63">
        <v>229.86734000000001</v>
      </c>
      <c r="BM212" s="63">
        <v>224.087234</v>
      </c>
      <c r="BN212" s="63">
        <v>212.33055100000001</v>
      </c>
      <c r="BO212" s="63">
        <v>216.72571600000001</v>
      </c>
      <c r="BP212" s="63">
        <v>215.58373499999999</v>
      </c>
      <c r="BQ212" s="63">
        <v>212.04044300000001</v>
      </c>
      <c r="BR212" s="63"/>
    </row>
    <row r="213" spans="1:70" x14ac:dyDescent="0.2">
      <c r="A213" s="63" t="s">
        <v>569</v>
      </c>
      <c r="B213" s="63" t="s">
        <v>570</v>
      </c>
      <c r="C213" s="63" t="s">
        <v>772</v>
      </c>
      <c r="D213" s="63" t="s">
        <v>773</v>
      </c>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v>0.97139735000000005</v>
      </c>
      <c r="AJ213" s="63">
        <v>0.98129657999999997</v>
      </c>
      <c r="AK213" s="63">
        <v>0.97274658000000003</v>
      </c>
      <c r="AL213" s="63">
        <v>0.98306468999999996</v>
      </c>
      <c r="AM213" s="63">
        <v>0.99584245000000005</v>
      </c>
      <c r="AN213" s="63">
        <v>1.0063726799999999</v>
      </c>
      <c r="AO213" s="63">
        <v>1.0031653</v>
      </c>
      <c r="AP213" s="63">
        <v>0.99685924999999997</v>
      </c>
      <c r="AQ213" s="63">
        <v>0.97268087000000003</v>
      </c>
      <c r="AR213" s="63">
        <v>0.92479327</v>
      </c>
      <c r="AS213" s="63">
        <v>0.93924668</v>
      </c>
      <c r="AT213" s="63">
        <v>0.90189677000000001</v>
      </c>
      <c r="AU213" s="63">
        <v>0.88013034000000001</v>
      </c>
      <c r="AV213" s="63">
        <v>0.84756281</v>
      </c>
      <c r="AW213" s="63">
        <v>0.85804862000000004</v>
      </c>
      <c r="AX213" s="63">
        <v>0.84777440999999998</v>
      </c>
      <c r="AY213" s="63">
        <v>0.83757934000000001</v>
      </c>
      <c r="AZ213" s="63">
        <v>0.86373659000000003</v>
      </c>
      <c r="BA213" s="63">
        <v>0.83570204000000003</v>
      </c>
      <c r="BB213" s="63">
        <v>0.85511387000000005</v>
      </c>
      <c r="BC213" s="63">
        <v>0.85420583999999999</v>
      </c>
      <c r="BD213" s="63">
        <v>0.84673774000000002</v>
      </c>
      <c r="BE213" s="63">
        <v>0.84543135000000003</v>
      </c>
      <c r="BF213" s="63">
        <v>0.85792252000000002</v>
      </c>
      <c r="BG213" s="63">
        <v>0.86260152000000001</v>
      </c>
      <c r="BH213" s="63">
        <v>0.87776867999999997</v>
      </c>
      <c r="BI213" s="63">
        <v>0.87602060000000004</v>
      </c>
      <c r="BJ213" s="63">
        <v>0.88321470999999996</v>
      </c>
      <c r="BK213" s="63">
        <v>0.86773568000000001</v>
      </c>
      <c r="BL213" s="63">
        <v>0.85412018999999995</v>
      </c>
      <c r="BM213" s="63">
        <v>0.83462833999999997</v>
      </c>
      <c r="BN213" s="63">
        <v>0.81101036000000004</v>
      </c>
      <c r="BO213" s="63">
        <v>0.86999819</v>
      </c>
      <c r="BP213" s="63">
        <v>0.79763408999999996</v>
      </c>
      <c r="BQ213" s="63">
        <v>0.80404964999999995</v>
      </c>
      <c r="BR213" s="63"/>
    </row>
    <row r="214" spans="1:70" x14ac:dyDescent="0.2">
      <c r="A214" s="63" t="s">
        <v>571</v>
      </c>
      <c r="B214" s="63" t="s">
        <v>572</v>
      </c>
      <c r="C214" s="63" t="s">
        <v>772</v>
      </c>
      <c r="D214" s="63" t="s">
        <v>773</v>
      </c>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v>1.8904206699999999</v>
      </c>
      <c r="AJ214" s="63">
        <v>1.96107455</v>
      </c>
      <c r="AK214" s="63">
        <v>2.1696509800000001</v>
      </c>
      <c r="AL214" s="63">
        <v>2.4073999499999998</v>
      </c>
      <c r="AM214" s="63">
        <v>2.5208270000000002</v>
      </c>
      <c r="AN214" s="63">
        <v>2.7045775600000002</v>
      </c>
      <c r="AO214" s="63">
        <v>2.9768958300000001</v>
      </c>
      <c r="AP214" s="63">
        <v>3.17439407</v>
      </c>
      <c r="AQ214" s="63">
        <v>3.4892101100000001</v>
      </c>
      <c r="AR214" s="63">
        <v>3.7045690200000001</v>
      </c>
      <c r="AS214" s="63">
        <v>3.8238898099999998</v>
      </c>
      <c r="AT214" s="63">
        <v>4.1101742799999998</v>
      </c>
      <c r="AU214" s="63">
        <v>4.5037766399999999</v>
      </c>
      <c r="AV214" s="63">
        <v>4.6927849200000002</v>
      </c>
      <c r="AW214" s="63">
        <v>4.7418130999999999</v>
      </c>
      <c r="AX214" s="63">
        <v>5.0897253600000001</v>
      </c>
      <c r="AY214" s="63">
        <v>5.3493139899999997</v>
      </c>
      <c r="AZ214" s="63">
        <v>5.69224832</v>
      </c>
      <c r="BA214" s="63">
        <v>5.9437167000000004</v>
      </c>
      <c r="BB214" s="63">
        <v>6.19513041</v>
      </c>
      <c r="BC214" s="63">
        <v>6.2275486000000004</v>
      </c>
      <c r="BD214" s="63">
        <v>6.3748621200000004</v>
      </c>
      <c r="BE214" s="63">
        <v>6.5494709499999999</v>
      </c>
      <c r="BF214" s="63">
        <v>6.5913326699999999</v>
      </c>
      <c r="BG214" s="63">
        <v>6.7163212699999999</v>
      </c>
      <c r="BH214" s="63">
        <v>6.8780004200000002</v>
      </c>
      <c r="BI214" s="63">
        <v>6.8367263500000002</v>
      </c>
      <c r="BJ214" s="63">
        <v>6.8895287700000001</v>
      </c>
      <c r="BK214" s="63">
        <v>7.2644580899999998</v>
      </c>
      <c r="BL214" s="63">
        <v>7.2351716100000001</v>
      </c>
      <c r="BM214" s="63">
        <v>7.0456313599999998</v>
      </c>
      <c r="BN214" s="63">
        <v>6.6979334399999999</v>
      </c>
      <c r="BO214" s="63">
        <v>6.13497717</v>
      </c>
      <c r="BP214" s="63">
        <v>6.0727442600000003</v>
      </c>
      <c r="BQ214" s="63">
        <v>6.1116063299999999</v>
      </c>
      <c r="BR214" s="63"/>
    </row>
    <row r="215" spans="1:70" x14ac:dyDescent="0.2">
      <c r="A215" s="63" t="s">
        <v>573</v>
      </c>
      <c r="B215" s="63" t="s">
        <v>574</v>
      </c>
      <c r="C215" s="63" t="s">
        <v>772</v>
      </c>
      <c r="D215" s="63" t="s">
        <v>773</v>
      </c>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v>2.6535599999999999E-2</v>
      </c>
      <c r="AJ215" s="63">
        <v>5.8717560000000002E-2</v>
      </c>
      <c r="AK215" s="63">
        <v>0.10449844</v>
      </c>
      <c r="AL215" s="63">
        <v>0.12937097</v>
      </c>
      <c r="AM215" s="63">
        <v>0.15841158</v>
      </c>
      <c r="AN215" s="63">
        <v>0.20728848999999999</v>
      </c>
      <c r="AO215" s="63">
        <v>0.26377631000000001</v>
      </c>
      <c r="AP215" s="63">
        <v>0.26514627000000002</v>
      </c>
      <c r="AQ215" s="63">
        <v>0.32453775000000001</v>
      </c>
      <c r="AR215" s="63">
        <v>0.37503122999999999</v>
      </c>
      <c r="AS215" s="63">
        <v>0.37875694999999998</v>
      </c>
      <c r="AT215" s="63">
        <v>0.63471562000000004</v>
      </c>
      <c r="AU215" s="63">
        <v>0.60041443999999999</v>
      </c>
      <c r="AV215" s="63">
        <v>0.66649652000000004</v>
      </c>
      <c r="AW215" s="63">
        <v>0.73229239999999995</v>
      </c>
      <c r="AX215" s="63">
        <v>0.82800662999999997</v>
      </c>
      <c r="AY215" s="63">
        <v>1.0123721299999999</v>
      </c>
      <c r="AZ215" s="63">
        <v>1.0658439200000001</v>
      </c>
      <c r="BA215" s="63">
        <v>1.15282679</v>
      </c>
      <c r="BB215" s="63">
        <v>1.21842396</v>
      </c>
      <c r="BC215" s="63">
        <v>1.43399743</v>
      </c>
      <c r="BD215" s="63">
        <v>1.6205750699999999</v>
      </c>
      <c r="BE215" s="63">
        <v>1.7575392599999999</v>
      </c>
      <c r="BF215" s="63">
        <v>1.79263796</v>
      </c>
      <c r="BG215" s="63">
        <v>1.83085929</v>
      </c>
      <c r="BH215" s="63">
        <v>1.9125360600000001</v>
      </c>
      <c r="BI215" s="63">
        <v>2.0157416499999998</v>
      </c>
      <c r="BJ215" s="63">
        <v>2.3002014200000001</v>
      </c>
      <c r="BK215" s="63">
        <v>2.5410129399999999</v>
      </c>
      <c r="BL215" s="63">
        <v>2.8113432600000001</v>
      </c>
      <c r="BM215" s="63">
        <v>3.0558271499999998</v>
      </c>
      <c r="BN215" s="63">
        <v>3.2438640099999998</v>
      </c>
      <c r="BO215" s="63">
        <v>3.84425193</v>
      </c>
      <c r="BP215" s="63">
        <v>4.7964921900000004</v>
      </c>
      <c r="BQ215" s="63">
        <v>5.1726840599999999</v>
      </c>
      <c r="BR215" s="63"/>
    </row>
    <row r="216" spans="1:70" x14ac:dyDescent="0.2">
      <c r="A216" s="63" t="s">
        <v>575</v>
      </c>
      <c r="B216" s="63" t="s">
        <v>576</v>
      </c>
      <c r="C216" s="63" t="s">
        <v>772</v>
      </c>
      <c r="D216" s="63" t="s">
        <v>773</v>
      </c>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v>0.31235190000000002</v>
      </c>
      <c r="AJ216" s="63">
        <v>0.32455386000000003</v>
      </c>
      <c r="AK216" s="63">
        <v>0.32817473000000003</v>
      </c>
      <c r="AL216" s="63">
        <v>0.34812404000000002</v>
      </c>
      <c r="AM216" s="63">
        <v>0.37426330000000002</v>
      </c>
      <c r="AN216" s="63">
        <v>0.40664067999999998</v>
      </c>
      <c r="AO216" s="63">
        <v>0.42561265999999998</v>
      </c>
      <c r="AP216" s="63">
        <v>0.43255537999999999</v>
      </c>
      <c r="AQ216" s="63">
        <v>0.44584222000000001</v>
      </c>
      <c r="AR216" s="63">
        <v>0.44399145000000001</v>
      </c>
      <c r="AS216" s="63">
        <v>0.44836530000000002</v>
      </c>
      <c r="AT216" s="63">
        <v>0.45302183000000001</v>
      </c>
      <c r="AU216" s="63">
        <v>0.45282840000000002</v>
      </c>
      <c r="AV216" s="63">
        <v>0.45723063000000003</v>
      </c>
      <c r="AW216" s="63">
        <v>0.45735790999999998</v>
      </c>
      <c r="AX216" s="63">
        <v>0.46249890999999999</v>
      </c>
      <c r="AY216" s="63">
        <v>0.46810205999999999</v>
      </c>
      <c r="AZ216" s="63">
        <v>0.47578652999999999</v>
      </c>
      <c r="BA216" s="63">
        <v>0.48314127000000001</v>
      </c>
      <c r="BB216" s="63">
        <v>0.48001684999999999</v>
      </c>
      <c r="BC216" s="63">
        <v>0.48657403999999999</v>
      </c>
      <c r="BD216" s="63">
        <v>0.50512027999999998</v>
      </c>
      <c r="BE216" s="63">
        <v>0.52142352999999997</v>
      </c>
      <c r="BF216" s="63">
        <v>0.50507186999999998</v>
      </c>
      <c r="BG216" s="63">
        <v>0.48855991999999998</v>
      </c>
      <c r="BH216" s="63">
        <v>0.47774974999999997</v>
      </c>
      <c r="BI216" s="63">
        <v>0.46139039999999998</v>
      </c>
      <c r="BJ216" s="63">
        <v>0.44841366999999999</v>
      </c>
      <c r="BK216" s="63">
        <v>0.45454740999999999</v>
      </c>
      <c r="BL216" s="63">
        <v>0.44278224999999999</v>
      </c>
      <c r="BM216" s="63">
        <v>0.42556426000000003</v>
      </c>
      <c r="BN216" s="63">
        <v>0.42948478000000001</v>
      </c>
      <c r="BO216" s="63">
        <v>0.42730020000000002</v>
      </c>
      <c r="BP216" s="63">
        <v>0.42315646000000001</v>
      </c>
      <c r="BQ216" s="63">
        <v>0.42066105999999998</v>
      </c>
      <c r="BR216" s="63"/>
    </row>
    <row r="217" spans="1:70" x14ac:dyDescent="0.2">
      <c r="A217" s="63" t="s">
        <v>577</v>
      </c>
      <c r="B217" s="63" t="s">
        <v>578</v>
      </c>
      <c r="C217" s="63" t="s">
        <v>772</v>
      </c>
      <c r="D217" s="63" t="s">
        <v>773</v>
      </c>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c r="AP217" s="63">
        <v>0.74943090000000001</v>
      </c>
      <c r="AQ217" s="63">
        <v>0.75464566</v>
      </c>
      <c r="AR217" s="63">
        <v>0.75568398999999997</v>
      </c>
      <c r="AS217" s="63">
        <v>0.75791958000000004</v>
      </c>
      <c r="AT217" s="63">
        <v>0.76126837000000003</v>
      </c>
      <c r="AU217" s="63">
        <v>0.76751100999999999</v>
      </c>
      <c r="AV217" s="63">
        <v>0.77110502000000003</v>
      </c>
      <c r="AW217" s="63">
        <v>0.76601229000000004</v>
      </c>
      <c r="AX217" s="63">
        <v>0.75511222</v>
      </c>
      <c r="AY217" s="63">
        <v>0.74726130999999996</v>
      </c>
      <c r="AZ217" s="63">
        <v>0.71319999000000001</v>
      </c>
      <c r="BA217" s="63">
        <v>0.71953427000000003</v>
      </c>
      <c r="BB217" s="63">
        <v>0.72227030000000003</v>
      </c>
      <c r="BC217" s="63">
        <v>0.72380502999999996</v>
      </c>
      <c r="BD217" s="63">
        <v>0.71025689999999997</v>
      </c>
      <c r="BE217" s="63">
        <v>0.72781446000000005</v>
      </c>
      <c r="BF217" s="63">
        <v>0.75350057000000004</v>
      </c>
      <c r="BG217" s="63">
        <v>0.72927189999999997</v>
      </c>
      <c r="BH217" s="63">
        <v>0.74430885999999996</v>
      </c>
      <c r="BI217" s="63">
        <v>0.75566615000000004</v>
      </c>
      <c r="BJ217" s="63">
        <v>0.76251709000000001</v>
      </c>
      <c r="BK217" s="63">
        <v>0.74555035999999997</v>
      </c>
      <c r="BL217" s="63">
        <v>0.72506623000000003</v>
      </c>
      <c r="BM217" s="63">
        <v>0.70454998000000002</v>
      </c>
      <c r="BN217" s="63">
        <v>0.70738213999999999</v>
      </c>
      <c r="BO217" s="63">
        <v>0.67856106999999999</v>
      </c>
      <c r="BP217" s="63">
        <v>0.70316935000000003</v>
      </c>
      <c r="BQ217" s="63"/>
      <c r="BR217" s="63"/>
    </row>
    <row r="218" spans="1:70" x14ac:dyDescent="0.2">
      <c r="A218" s="63" t="s">
        <v>1015</v>
      </c>
      <c r="B218" s="63" t="s">
        <v>579</v>
      </c>
      <c r="C218" s="63" t="s">
        <v>772</v>
      </c>
      <c r="D218" s="63" t="s">
        <v>773</v>
      </c>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v>853.62420899999995</v>
      </c>
      <c r="AK218" s="63">
        <v>1043.26019</v>
      </c>
      <c r="AL218" s="63">
        <v>1576.1819499999999</v>
      </c>
      <c r="AM218" s="63">
        <v>2404.58131</v>
      </c>
      <c r="AN218" s="63">
        <v>3097.08806</v>
      </c>
      <c r="AO218" s="63">
        <v>3951.7724699999999</v>
      </c>
      <c r="AP218" s="63">
        <v>5190.49946</v>
      </c>
      <c r="AQ218" s="63">
        <v>6259.7558600000002</v>
      </c>
      <c r="AR218" s="63">
        <v>7060.4772199999998</v>
      </c>
      <c r="AS218" s="63">
        <v>7912.7592599999998</v>
      </c>
      <c r="AT218" s="63">
        <v>8376.4274299999997</v>
      </c>
      <c r="AU218" s="63">
        <v>8885.0534599999992</v>
      </c>
      <c r="AV218" s="63">
        <v>9260.1632599999994</v>
      </c>
      <c r="AW218" s="63">
        <v>9630.4766</v>
      </c>
      <c r="AX218" s="63">
        <v>10837.686600000001</v>
      </c>
      <c r="AY218" s="63">
        <v>9791.4279499999993</v>
      </c>
      <c r="AZ218" s="63">
        <v>9868.4473899999994</v>
      </c>
      <c r="BA218" s="63">
        <v>9881.3417700000009</v>
      </c>
      <c r="BB218" s="63">
        <v>10054.123600000001</v>
      </c>
      <c r="BC218" s="63">
        <v>8408.9343900000003</v>
      </c>
      <c r="BD218" s="63">
        <v>8001.0313100000003</v>
      </c>
      <c r="BE218" s="63">
        <v>7863.4404699999996</v>
      </c>
      <c r="BF218" s="63">
        <v>8032.80944</v>
      </c>
      <c r="BG218" s="63">
        <v>7703.5039999999999</v>
      </c>
      <c r="BH218" s="63">
        <v>7393.4755999999998</v>
      </c>
      <c r="BI218" s="63">
        <v>7239.5092699999996</v>
      </c>
      <c r="BJ218" s="63">
        <v>7390.7157399999996</v>
      </c>
      <c r="BK218" s="63">
        <v>7866.17544</v>
      </c>
      <c r="BL218" s="63">
        <v>8741.20867</v>
      </c>
      <c r="BM218" s="63">
        <v>9178.8068899999998</v>
      </c>
      <c r="BN218" s="63">
        <v>10268.4174</v>
      </c>
      <c r="BO218" s="63">
        <v>10345.850399999999</v>
      </c>
      <c r="BP218" s="63">
        <v>10446.3228</v>
      </c>
      <c r="BQ218" s="63">
        <v>11049.724200000001</v>
      </c>
      <c r="BR218" s="63"/>
    </row>
    <row r="219" spans="1:70" x14ac:dyDescent="0.2">
      <c r="A219" s="63" t="s">
        <v>580</v>
      </c>
      <c r="B219" s="63" t="s">
        <v>581</v>
      </c>
      <c r="C219" s="63" t="s">
        <v>772</v>
      </c>
      <c r="D219" s="63" t="s">
        <v>773</v>
      </c>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v>1.6560392500000001</v>
      </c>
      <c r="AO219" s="63">
        <v>3.01809284</v>
      </c>
      <c r="AP219" s="63">
        <v>3.4979890400000002</v>
      </c>
      <c r="AQ219" s="63">
        <v>4.3094211900000001</v>
      </c>
      <c r="AR219" s="63">
        <v>5.4760319400000004</v>
      </c>
      <c r="AS219" s="63">
        <v>9.5966710400000004</v>
      </c>
      <c r="AT219" s="63">
        <v>17.8274583</v>
      </c>
      <c r="AU219" s="63">
        <v>20.357702100000001</v>
      </c>
      <c r="AV219" s="63">
        <v>22.637414100000001</v>
      </c>
      <c r="AW219" s="63">
        <v>24.096428899999999</v>
      </c>
      <c r="AX219" s="63">
        <v>27.0328959</v>
      </c>
      <c r="AY219" s="63">
        <v>28.8308456</v>
      </c>
      <c r="AZ219" s="63">
        <v>30.419259100000001</v>
      </c>
      <c r="BA219" s="63">
        <v>31.3246261</v>
      </c>
      <c r="BB219" s="63">
        <v>33.246340500000002</v>
      </c>
      <c r="BC219" s="63">
        <v>34.843286300000003</v>
      </c>
      <c r="BD219" s="63">
        <v>36.3238494</v>
      </c>
      <c r="BE219" s="63">
        <v>37.9823065</v>
      </c>
      <c r="BF219" s="63">
        <v>39.322944100000001</v>
      </c>
      <c r="BG219" s="63">
        <v>39.802104399999997</v>
      </c>
      <c r="BH219" s="63">
        <v>40.737510399999998</v>
      </c>
      <c r="BI219" s="63">
        <v>40.455063299999999</v>
      </c>
      <c r="BJ219" s="63">
        <v>40.821026699999997</v>
      </c>
      <c r="BK219" s="63">
        <v>41.004319700000003</v>
      </c>
      <c r="BL219" s="63">
        <v>39.649379500000002</v>
      </c>
      <c r="BM219" s="63">
        <v>39.7605054</v>
      </c>
      <c r="BN219" s="63">
        <v>41.108630499999997</v>
      </c>
      <c r="BO219" s="63">
        <v>42.818366500000003</v>
      </c>
      <c r="BP219" s="63">
        <v>44.711518599999998</v>
      </c>
      <c r="BQ219" s="63">
        <v>45.0789987</v>
      </c>
      <c r="BR219" s="63"/>
    </row>
    <row r="220" spans="1:70" x14ac:dyDescent="0.2">
      <c r="A220" s="63" t="s">
        <v>582</v>
      </c>
      <c r="B220" s="63" t="s">
        <v>583</v>
      </c>
      <c r="C220" s="63" t="s">
        <v>772</v>
      </c>
      <c r="D220" s="63" t="s">
        <v>773</v>
      </c>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c r="BA220" s="63"/>
      <c r="BB220" s="63"/>
      <c r="BC220" s="63"/>
      <c r="BD220" s="63"/>
      <c r="BE220" s="63"/>
      <c r="BF220" s="63"/>
      <c r="BG220" s="63"/>
      <c r="BH220" s="63"/>
      <c r="BI220" s="63"/>
      <c r="BJ220" s="63"/>
      <c r="BK220" s="63"/>
      <c r="BL220" s="63"/>
      <c r="BM220" s="63"/>
      <c r="BN220" s="63"/>
      <c r="BO220" s="63"/>
      <c r="BP220" s="63"/>
      <c r="BQ220" s="63"/>
      <c r="BR220" s="63"/>
    </row>
    <row r="221" spans="1:70" x14ac:dyDescent="0.2">
      <c r="A221" s="63" t="s">
        <v>584</v>
      </c>
      <c r="B221" s="63" t="s">
        <v>585</v>
      </c>
      <c r="C221" s="63" t="s">
        <v>772</v>
      </c>
      <c r="D221" s="63" t="s">
        <v>773</v>
      </c>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c r="BA221" s="63">
        <v>1.1981310300000001</v>
      </c>
      <c r="BB221" s="63">
        <v>1.0499244299999999</v>
      </c>
      <c r="BC221" s="63">
        <v>1.17140595</v>
      </c>
      <c r="BD221" s="63">
        <v>1.5934278799999999</v>
      </c>
      <c r="BE221" s="63">
        <v>2.30870014</v>
      </c>
      <c r="BF221" s="63">
        <v>2.53960915</v>
      </c>
      <c r="BG221" s="63">
        <v>2.67058843</v>
      </c>
      <c r="BH221" s="63">
        <v>3.37095053</v>
      </c>
      <c r="BI221" s="63">
        <v>13.5848409</v>
      </c>
      <c r="BJ221" s="63">
        <v>37.1907578</v>
      </c>
      <c r="BK221" s="63"/>
      <c r="BL221" s="63"/>
      <c r="BM221" s="63"/>
      <c r="BN221" s="63">
        <v>126.74305</v>
      </c>
      <c r="BO221" s="63"/>
      <c r="BP221" s="63"/>
      <c r="BQ221" s="63"/>
      <c r="BR221" s="63"/>
    </row>
    <row r="222" spans="1:70" x14ac:dyDescent="0.2">
      <c r="A222" s="63" t="s">
        <v>586</v>
      </c>
      <c r="B222" s="63" t="s">
        <v>587</v>
      </c>
      <c r="C222" s="63" t="s">
        <v>772</v>
      </c>
      <c r="D222" s="63" t="s">
        <v>773</v>
      </c>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c r="BA222" s="63"/>
      <c r="BB222" s="63"/>
      <c r="BC222" s="63"/>
      <c r="BD222" s="63"/>
      <c r="BE222" s="63"/>
      <c r="BF222" s="63"/>
      <c r="BG222" s="63"/>
      <c r="BH222" s="63"/>
      <c r="BI222" s="63"/>
      <c r="BJ222" s="63"/>
      <c r="BK222" s="63"/>
      <c r="BL222" s="63"/>
      <c r="BM222" s="63"/>
      <c r="BN222" s="63"/>
      <c r="BO222" s="63"/>
      <c r="BP222" s="63"/>
      <c r="BQ222" s="63"/>
      <c r="BR222" s="63"/>
    </row>
    <row r="223" spans="1:70" x14ac:dyDescent="0.2">
      <c r="A223" s="63" t="s">
        <v>588</v>
      </c>
      <c r="B223" s="63" t="s">
        <v>589</v>
      </c>
      <c r="C223" s="63" t="s">
        <v>772</v>
      </c>
      <c r="D223" s="63" t="s">
        <v>773</v>
      </c>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c r="AP223" s="63"/>
      <c r="AQ223" s="63"/>
      <c r="AR223" s="63"/>
      <c r="AS223" s="63"/>
      <c r="AT223" s="63"/>
      <c r="AU223" s="63"/>
      <c r="AV223" s="63"/>
      <c r="AW223" s="63"/>
      <c r="AX223" s="63"/>
      <c r="AY223" s="63"/>
      <c r="AZ223" s="63"/>
      <c r="BA223" s="63"/>
      <c r="BB223" s="63"/>
      <c r="BC223" s="63"/>
      <c r="BD223" s="63"/>
      <c r="BE223" s="63"/>
      <c r="BF223" s="63"/>
      <c r="BG223" s="63"/>
      <c r="BH223" s="63"/>
      <c r="BI223" s="63"/>
      <c r="BJ223" s="63"/>
      <c r="BK223" s="63"/>
      <c r="BL223" s="63"/>
      <c r="BM223" s="63"/>
      <c r="BN223" s="63"/>
      <c r="BO223" s="63"/>
      <c r="BP223" s="63"/>
      <c r="BQ223" s="63"/>
      <c r="BR223" s="63"/>
    </row>
    <row r="224" spans="1:70" x14ac:dyDescent="0.2">
      <c r="A224" s="63" t="s">
        <v>590</v>
      </c>
      <c r="B224" s="63" t="s">
        <v>591</v>
      </c>
      <c r="C224" s="63" t="s">
        <v>772</v>
      </c>
      <c r="D224" s="63" t="s">
        <v>773</v>
      </c>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v>9.2422270000000001E-2</v>
      </c>
      <c r="AJ224" s="63">
        <v>0.1120573</v>
      </c>
      <c r="AK224" s="63">
        <v>0.15290134</v>
      </c>
      <c r="AL224" s="63">
        <v>0.26196071999999998</v>
      </c>
      <c r="AM224" s="63">
        <v>0.44676896999999999</v>
      </c>
      <c r="AN224" s="63">
        <v>0.65667067000000001</v>
      </c>
      <c r="AO224" s="63">
        <v>1.2848023799999999</v>
      </c>
      <c r="AP224" s="63">
        <v>1.7570405099999999</v>
      </c>
      <c r="AQ224" s="63">
        <v>2.0155156399999998</v>
      </c>
      <c r="AR224" s="63">
        <v>2.1444913699999999</v>
      </c>
      <c r="AS224" s="63">
        <v>2.3061865300000002</v>
      </c>
      <c r="AT224" s="63">
        <v>2.4174406099999999</v>
      </c>
      <c r="AU224" s="63">
        <v>2.6545527500000001</v>
      </c>
      <c r="AV224" s="63">
        <v>2.9634300499999999</v>
      </c>
      <c r="AW224" s="63">
        <v>3.3140654399999998</v>
      </c>
      <c r="AX224" s="63">
        <v>3.8268177099999998</v>
      </c>
      <c r="AY224" s="63">
        <v>4.2070039899999996</v>
      </c>
      <c r="AZ224" s="63">
        <v>4.48935672</v>
      </c>
      <c r="BA224" s="63">
        <v>5.6742352900000004</v>
      </c>
      <c r="BB224" s="63">
        <v>6.4263446799999997</v>
      </c>
      <c r="BC224" s="63">
        <v>6.7914251300000004</v>
      </c>
      <c r="BD224" s="63">
        <v>7.4313936199999997</v>
      </c>
      <c r="BE224" s="63">
        <v>8.6322882199999995</v>
      </c>
      <c r="BF224" s="63">
        <v>8.7277820699999999</v>
      </c>
      <c r="BG224" s="63">
        <v>8.5666147000000006</v>
      </c>
      <c r="BH224" s="63">
        <v>9.1044832000000007</v>
      </c>
      <c r="BI224" s="63">
        <v>9.6306960499999992</v>
      </c>
      <c r="BJ224" s="63">
        <v>9.9215412100000009</v>
      </c>
      <c r="BK224" s="63">
        <v>9.6845350299999993</v>
      </c>
      <c r="BL224" s="63">
        <v>9.1657676699999993</v>
      </c>
      <c r="BM224" s="63">
        <v>9.1281537999999998</v>
      </c>
      <c r="BN224" s="63">
        <v>8.5992937099999995</v>
      </c>
      <c r="BO224" s="63">
        <v>9.2937239700000003</v>
      </c>
      <c r="BP224" s="63">
        <v>11.1011541</v>
      </c>
      <c r="BQ224" s="63">
        <v>12.7576056</v>
      </c>
      <c r="BR224" s="63"/>
    </row>
    <row r="225" spans="1:70" x14ac:dyDescent="0.2">
      <c r="A225" s="63" t="s">
        <v>592</v>
      </c>
      <c r="B225" s="63" t="s">
        <v>593</v>
      </c>
      <c r="C225" s="63" t="s">
        <v>772</v>
      </c>
      <c r="D225" s="63" t="s">
        <v>773</v>
      </c>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v>2.0540200000000002E-3</v>
      </c>
      <c r="AJ225" s="63">
        <v>2.6491000000000002E-3</v>
      </c>
      <c r="AK225" s="63">
        <v>3.4939900000000002E-3</v>
      </c>
      <c r="AL225" s="63">
        <v>8.3601400000000003E-3</v>
      </c>
      <c r="AM225" s="63">
        <v>4.4058859999999998E-2</v>
      </c>
      <c r="AN225" s="63">
        <v>0.14660806000000001</v>
      </c>
      <c r="AO225" s="63">
        <v>0.14579079</v>
      </c>
      <c r="AP225" s="63">
        <v>0.14546007999999999</v>
      </c>
      <c r="AQ225" s="63">
        <v>0.16905563000000001</v>
      </c>
      <c r="AR225" s="63">
        <v>0.28776884000000003</v>
      </c>
      <c r="AS225" s="63">
        <v>0.45232178000000001</v>
      </c>
      <c r="AT225" s="63">
        <v>0.61722754999999996</v>
      </c>
      <c r="AU225" s="63">
        <v>0.79182777999999998</v>
      </c>
      <c r="AV225" s="63">
        <v>0.94203079999999995</v>
      </c>
      <c r="AW225" s="63">
        <v>1.0351324200000001</v>
      </c>
      <c r="AX225" s="63">
        <v>1.1596303699999999</v>
      </c>
      <c r="AY225" s="63">
        <v>1.27060694</v>
      </c>
      <c r="AZ225" s="63">
        <v>1.3165765300000001</v>
      </c>
      <c r="BA225" s="63">
        <v>1.49217439</v>
      </c>
      <c r="BB225" s="63">
        <v>1.57918129</v>
      </c>
      <c r="BC225" s="63">
        <v>1.6725022300000001</v>
      </c>
      <c r="BD225" s="63">
        <v>1.86556232</v>
      </c>
      <c r="BE225" s="63">
        <v>1.9235585799999999</v>
      </c>
      <c r="BF225" s="63">
        <v>1.8452418799999999</v>
      </c>
      <c r="BG225" s="63">
        <v>1.81092751</v>
      </c>
      <c r="BH225" s="63">
        <v>1.8202350899999999</v>
      </c>
      <c r="BI225" s="63">
        <v>2.42866501</v>
      </c>
      <c r="BJ225" s="63">
        <v>2.5784146799999998</v>
      </c>
      <c r="BK225" s="63">
        <v>2.7858772300000001</v>
      </c>
      <c r="BL225" s="63">
        <v>2.6494464899999999</v>
      </c>
      <c r="BM225" s="63">
        <v>3.7313239600000001</v>
      </c>
      <c r="BN225" s="63">
        <v>5.3682279599999996</v>
      </c>
      <c r="BO225" s="63">
        <v>7.4875584499999999</v>
      </c>
      <c r="BP225" s="63">
        <v>9.6197802899999996</v>
      </c>
      <c r="BQ225" s="63">
        <v>10.5958918</v>
      </c>
      <c r="BR225" s="63"/>
    </row>
    <row r="226" spans="1:70" x14ac:dyDescent="0.2">
      <c r="A226" s="63" t="s">
        <v>594</v>
      </c>
      <c r="B226" s="63" t="s">
        <v>595</v>
      </c>
      <c r="C226" s="63" t="s">
        <v>772</v>
      </c>
      <c r="D226" s="63" t="s">
        <v>773</v>
      </c>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v>0.22220751</v>
      </c>
      <c r="AJ226" s="63">
        <v>0.28932281999999998</v>
      </c>
      <c r="AK226" s="63">
        <v>0.31459999999999999</v>
      </c>
      <c r="AL226" s="63">
        <v>0.35453899999999999</v>
      </c>
      <c r="AM226" s="63">
        <v>0.39381100000000002</v>
      </c>
      <c r="AN226" s="63">
        <v>0.42387599999999998</v>
      </c>
      <c r="AO226" s="63">
        <v>0.43585499999999999</v>
      </c>
      <c r="AP226" s="63">
        <v>0.45039499999999999</v>
      </c>
      <c r="AQ226" s="63">
        <v>0.46603299999999998</v>
      </c>
      <c r="AR226" s="63">
        <v>0.49440600000000001</v>
      </c>
      <c r="AS226" s="63">
        <v>0.51627500000000004</v>
      </c>
      <c r="AT226" s="63">
        <v>0.51572700000000005</v>
      </c>
      <c r="AU226" s="63">
        <v>0.52151800000000004</v>
      </c>
      <c r="AV226" s="63">
        <v>0.54438699999999995</v>
      </c>
      <c r="AW226" s="63">
        <v>0.56454800000000005</v>
      </c>
      <c r="AX226" s="63">
        <v>0.56471499999999997</v>
      </c>
      <c r="AY226" s="63">
        <v>0.55471800000000004</v>
      </c>
      <c r="AZ226" s="63">
        <v>0.55365600000000004</v>
      </c>
      <c r="BA226" s="63">
        <v>0.53742999999999996</v>
      </c>
      <c r="BB226" s="63">
        <v>0.51531000000000005</v>
      </c>
      <c r="BC226" s="63">
        <v>0.50222800000000001</v>
      </c>
      <c r="BD226" s="63">
        <v>0.50640700000000005</v>
      </c>
      <c r="BE226" s="63">
        <v>0.50454200000000005</v>
      </c>
      <c r="BF226" s="63">
        <v>0.491124</v>
      </c>
      <c r="BG226" s="63">
        <v>0.48541200000000001</v>
      </c>
      <c r="BH226" s="63">
        <v>0.49154799999999998</v>
      </c>
      <c r="BI226" s="63">
        <v>0.50319400000000003</v>
      </c>
      <c r="BJ226" s="63">
        <v>0.51643300000000003</v>
      </c>
      <c r="BK226" s="63">
        <v>0.52600100000000005</v>
      </c>
      <c r="BL226" s="63">
        <v>0.51006700000000005</v>
      </c>
      <c r="BM226" s="63">
        <v>0.48909000000000002</v>
      </c>
      <c r="BN226" s="63">
        <v>0.48799900000000002</v>
      </c>
      <c r="BO226" s="63">
        <v>0.48745899999999998</v>
      </c>
      <c r="BP226" s="63">
        <v>0.49634800000000001</v>
      </c>
      <c r="BQ226" s="63">
        <v>0.50190299999999999</v>
      </c>
      <c r="BR226" s="63"/>
    </row>
    <row r="227" spans="1:70" x14ac:dyDescent="0.2">
      <c r="A227" s="63" t="s">
        <v>596</v>
      </c>
      <c r="B227" s="63" t="s">
        <v>597</v>
      </c>
      <c r="C227" s="63" t="s">
        <v>772</v>
      </c>
      <c r="D227" s="63" t="s">
        <v>773</v>
      </c>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v>3.4723999999999998E-2</v>
      </c>
      <c r="AJ227" s="63">
        <v>6.5473000000000003E-2</v>
      </c>
      <c r="AK227" s="63">
        <v>0.19727900000000001</v>
      </c>
      <c r="AL227" s="63">
        <v>0.26416699999999999</v>
      </c>
      <c r="AM227" s="63">
        <v>0.31707000000000002</v>
      </c>
      <c r="AN227" s="63">
        <v>0.38945400000000002</v>
      </c>
      <c r="AO227" s="63">
        <v>0.42690099999999997</v>
      </c>
      <c r="AP227" s="63">
        <v>0.45586199999999999</v>
      </c>
      <c r="AQ227" s="63">
        <v>0.48247099999999998</v>
      </c>
      <c r="AR227" s="63">
        <v>0.50850600000000001</v>
      </c>
      <c r="AS227" s="63">
        <v>0.52639899999999995</v>
      </c>
      <c r="AT227" s="63">
        <v>0.56015800000000004</v>
      </c>
      <c r="AU227" s="63">
        <v>0.58328599999999997</v>
      </c>
      <c r="AV227" s="63">
        <v>0.607935</v>
      </c>
      <c r="AW227" s="63">
        <v>0.60789300000000002</v>
      </c>
      <c r="AX227" s="63">
        <v>0.61013499999999998</v>
      </c>
      <c r="AY227" s="63">
        <v>0.60981700000000005</v>
      </c>
      <c r="AZ227" s="63">
        <v>0.63024500000000006</v>
      </c>
      <c r="BA227" s="63">
        <v>0.63378900000000005</v>
      </c>
      <c r="BB227" s="63">
        <v>0.64515699999999998</v>
      </c>
      <c r="BC227" s="63">
        <v>0.63808100000000001</v>
      </c>
      <c r="BD227" s="63">
        <v>0.62397000000000002</v>
      </c>
      <c r="BE227" s="63">
        <v>0.60679300000000003</v>
      </c>
      <c r="BF227" s="63">
        <v>0.59040700000000002</v>
      </c>
      <c r="BG227" s="63">
        <v>0.59123800000000004</v>
      </c>
      <c r="BH227" s="63">
        <v>0.59529799999999999</v>
      </c>
      <c r="BI227" s="63">
        <v>0.57710600000000001</v>
      </c>
      <c r="BJ227" s="63">
        <v>0.57014900000000002</v>
      </c>
      <c r="BK227" s="63">
        <v>0.56761200000000001</v>
      </c>
      <c r="BL227" s="63">
        <v>0.54419200000000001</v>
      </c>
      <c r="BM227" s="63">
        <v>0.53225699999999998</v>
      </c>
      <c r="BN227" s="63">
        <v>0.53747699999999998</v>
      </c>
      <c r="BO227" s="63">
        <v>0.51472700000000005</v>
      </c>
      <c r="BP227" s="63">
        <v>0.53793999999999997</v>
      </c>
      <c r="BQ227" s="63">
        <v>0.55046099999999998</v>
      </c>
      <c r="BR227" s="63"/>
    </row>
    <row r="228" spans="1:70" x14ac:dyDescent="0.2">
      <c r="A228" s="63" t="s">
        <v>598</v>
      </c>
      <c r="B228" s="63" t="s">
        <v>599</v>
      </c>
      <c r="C228" s="63" t="s">
        <v>772</v>
      </c>
      <c r="D228" s="63" t="s">
        <v>773</v>
      </c>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v>8.8821270000000005</v>
      </c>
      <c r="AJ228" s="63">
        <v>9.3001059999999995</v>
      </c>
      <c r="AK228" s="63">
        <v>9.1852160000000005</v>
      </c>
      <c r="AL228" s="63">
        <v>9.1710340000000006</v>
      </c>
      <c r="AM228" s="63">
        <v>9.2040000000000006</v>
      </c>
      <c r="AN228" s="63">
        <v>9.3489930000000001</v>
      </c>
      <c r="AO228" s="63">
        <v>9.2456359999999993</v>
      </c>
      <c r="AP228" s="63">
        <v>9.3293169999999996</v>
      </c>
      <c r="AQ228" s="63">
        <v>9.3953360000000004</v>
      </c>
      <c r="AR228" s="63">
        <v>9.3058999999999994</v>
      </c>
      <c r="AS228" s="63">
        <v>9.1611290000000007</v>
      </c>
      <c r="AT228" s="63">
        <v>9.4024450000000002</v>
      </c>
      <c r="AU228" s="63">
        <v>9.4136550000000003</v>
      </c>
      <c r="AV228" s="63">
        <v>9.4866670000000006</v>
      </c>
      <c r="AW228" s="63">
        <v>9.2952840000000005</v>
      </c>
      <c r="AX228" s="63">
        <v>9.4791819999999998</v>
      </c>
      <c r="AY228" s="63">
        <v>9.1134640000000005</v>
      </c>
      <c r="AZ228" s="63">
        <v>8.8712160000000004</v>
      </c>
      <c r="BA228" s="63">
        <v>8.7789859999999997</v>
      </c>
      <c r="BB228" s="63">
        <v>8.9163569999999996</v>
      </c>
      <c r="BC228" s="63">
        <v>9.0271889999999999</v>
      </c>
      <c r="BD228" s="63">
        <v>8.844042</v>
      </c>
      <c r="BE228" s="63">
        <v>8.6547680000000007</v>
      </c>
      <c r="BF228" s="63">
        <v>8.5976809999999997</v>
      </c>
      <c r="BG228" s="63">
        <v>8.727131</v>
      </c>
      <c r="BH228" s="63">
        <v>8.8543830000000003</v>
      </c>
      <c r="BI228" s="63">
        <v>8.8225859999999994</v>
      </c>
      <c r="BJ228" s="63">
        <v>8.8522470000000002</v>
      </c>
      <c r="BK228" s="63">
        <v>8.8658809999999999</v>
      </c>
      <c r="BL228" s="63">
        <v>8.5840150000000008</v>
      </c>
      <c r="BM228" s="63">
        <v>8.4356159999999996</v>
      </c>
      <c r="BN228" s="63">
        <v>8.3637329999999999</v>
      </c>
      <c r="BO228" s="63">
        <v>8.3381509999999999</v>
      </c>
      <c r="BP228" s="63">
        <v>8.5166409999999999</v>
      </c>
      <c r="BQ228" s="63">
        <v>8.4904849999999996</v>
      </c>
      <c r="BR228" s="63"/>
    </row>
    <row r="229" spans="1:70" x14ac:dyDescent="0.2">
      <c r="A229" s="63" t="s">
        <v>600</v>
      </c>
      <c r="B229" s="63" t="s">
        <v>601</v>
      </c>
      <c r="C229" s="63" t="s">
        <v>772</v>
      </c>
      <c r="D229" s="63" t="s">
        <v>773</v>
      </c>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v>1.1494254800000001</v>
      </c>
      <c r="AJ229" s="63">
        <v>1.2094189099999999</v>
      </c>
      <c r="AK229" s="63">
        <v>1.31477003</v>
      </c>
      <c r="AL229" s="63">
        <v>1.50766873</v>
      </c>
      <c r="AM229" s="63">
        <v>1.6380899499999999</v>
      </c>
      <c r="AN229" s="63">
        <v>1.8715805700000001</v>
      </c>
      <c r="AO229" s="63">
        <v>1.97912903</v>
      </c>
      <c r="AP229" s="63">
        <v>2.16630134</v>
      </c>
      <c r="AQ229" s="63">
        <v>2.3008633600000001</v>
      </c>
      <c r="AR229" s="63">
        <v>2.3905918599999998</v>
      </c>
      <c r="AS229" s="63">
        <v>2.5699830100000001</v>
      </c>
      <c r="AT229" s="63">
        <v>2.7225565399999998</v>
      </c>
      <c r="AU229" s="63">
        <v>2.9249217999999999</v>
      </c>
      <c r="AV229" s="63">
        <v>3.0366046</v>
      </c>
      <c r="AW229" s="63">
        <v>3.07257004</v>
      </c>
      <c r="AX229" s="63">
        <v>3.1628354299999999</v>
      </c>
      <c r="AY229" s="63">
        <v>3.1770922700000002</v>
      </c>
      <c r="AZ229" s="63">
        <v>3.2538578399999998</v>
      </c>
      <c r="BA229" s="63">
        <v>3.5212285300000001</v>
      </c>
      <c r="BB229" s="63">
        <v>3.8553068100000001</v>
      </c>
      <c r="BC229" s="63">
        <v>3.9210041200000001</v>
      </c>
      <c r="BD229" s="63">
        <v>4.0521378500000003</v>
      </c>
      <c r="BE229" s="63">
        <v>4.4693253200000003</v>
      </c>
      <c r="BF229" s="63">
        <v>4.6332426599999996</v>
      </c>
      <c r="BG229" s="63">
        <v>4.8921116600000003</v>
      </c>
      <c r="BH229" s="63">
        <v>5.1948186099999996</v>
      </c>
      <c r="BI229" s="63">
        <v>5.61428934</v>
      </c>
      <c r="BJ229" s="63">
        <v>5.9829502100000003</v>
      </c>
      <c r="BK229" s="63">
        <v>6.1624798800000002</v>
      </c>
      <c r="BL229" s="63">
        <v>6.11483431</v>
      </c>
      <c r="BM229" s="63">
        <v>6.1199936900000003</v>
      </c>
      <c r="BN229" s="63">
        <v>5.8953628499999997</v>
      </c>
      <c r="BO229" s="63">
        <v>5.9910700400000003</v>
      </c>
      <c r="BP229" s="63">
        <v>6.1330593999999996</v>
      </c>
      <c r="BQ229" s="63">
        <v>6.06939955</v>
      </c>
      <c r="BR229" s="63"/>
    </row>
    <row r="230" spans="1:70" x14ac:dyDescent="0.2">
      <c r="A230" s="63" t="s">
        <v>602</v>
      </c>
      <c r="B230" s="63" t="s">
        <v>603</v>
      </c>
      <c r="C230" s="63" t="s">
        <v>772</v>
      </c>
      <c r="D230" s="63" t="s">
        <v>773</v>
      </c>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c r="AO230" s="63"/>
      <c r="AP230" s="63"/>
      <c r="AQ230" s="63"/>
      <c r="AR230" s="63"/>
      <c r="AS230" s="63"/>
      <c r="AT230" s="63"/>
      <c r="AU230" s="63"/>
      <c r="AV230" s="63"/>
      <c r="AW230" s="63"/>
      <c r="AX230" s="63"/>
      <c r="AY230" s="63"/>
      <c r="AZ230" s="63"/>
      <c r="BA230" s="63"/>
      <c r="BB230" s="63">
        <v>1.3708520099999999</v>
      </c>
      <c r="BC230" s="63">
        <v>1.3696800899999999</v>
      </c>
      <c r="BD230" s="63">
        <v>1.3459523900000001</v>
      </c>
      <c r="BE230" s="63">
        <v>1.55130887</v>
      </c>
      <c r="BF230" s="63">
        <v>1.54370355</v>
      </c>
      <c r="BG230" s="63">
        <v>1.52758036</v>
      </c>
      <c r="BH230" s="63">
        <v>1.5190983199999999</v>
      </c>
      <c r="BI230" s="63">
        <v>1.4891796500000001</v>
      </c>
      <c r="BJ230" s="63">
        <v>1.3964999899999999</v>
      </c>
      <c r="BK230" s="63">
        <v>1.36262941</v>
      </c>
      <c r="BL230" s="63">
        <v>1.36500227</v>
      </c>
      <c r="BM230" s="63">
        <v>1.3873534199999999</v>
      </c>
      <c r="BN230" s="63">
        <v>1.43830955</v>
      </c>
      <c r="BO230" s="63">
        <v>1.3873821500000001</v>
      </c>
      <c r="BP230" s="63">
        <v>1.3662862499999999</v>
      </c>
      <c r="BQ230" s="63">
        <v>1.38065437</v>
      </c>
      <c r="BR230" s="63"/>
    </row>
    <row r="231" spans="1:70" x14ac:dyDescent="0.2">
      <c r="A231" s="63" t="s">
        <v>604</v>
      </c>
      <c r="B231" s="63" t="s">
        <v>605</v>
      </c>
      <c r="C231" s="63" t="s">
        <v>772</v>
      </c>
      <c r="D231" s="63" t="s">
        <v>773</v>
      </c>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v>3.36251963</v>
      </c>
      <c r="AJ231" s="63">
        <v>3.18607117</v>
      </c>
      <c r="AK231" s="63">
        <v>3.26050299</v>
      </c>
      <c r="AL231" s="63">
        <v>3.2814599499999999</v>
      </c>
      <c r="AM231" s="63">
        <v>3.29819365</v>
      </c>
      <c r="AN231" s="63">
        <v>3.1634957500000001</v>
      </c>
      <c r="AO231" s="63">
        <v>2.9177299900000002</v>
      </c>
      <c r="AP231" s="63">
        <v>2.8933556600000001</v>
      </c>
      <c r="AQ231" s="63">
        <v>3.15910154</v>
      </c>
      <c r="AR231" s="63">
        <v>3.17908554</v>
      </c>
      <c r="AS231" s="63">
        <v>3.1475869599999999</v>
      </c>
      <c r="AT231" s="63">
        <v>3.2677957499999999</v>
      </c>
      <c r="AU231" s="63">
        <v>3.3340554400000002</v>
      </c>
      <c r="AV231" s="63">
        <v>3.4639371900000002</v>
      </c>
      <c r="AW231" s="63">
        <v>4.20554249</v>
      </c>
      <c r="AX231" s="63">
        <v>4.0963905399999998</v>
      </c>
      <c r="AY231" s="63">
        <v>4.0311602000000004</v>
      </c>
      <c r="AZ231" s="63">
        <v>4.35967357</v>
      </c>
      <c r="BA231" s="63">
        <v>5.6428356600000003</v>
      </c>
      <c r="BB231" s="63">
        <v>7.1887586800000003</v>
      </c>
      <c r="BC231" s="63">
        <v>6.9518923900000003</v>
      </c>
      <c r="BD231" s="63">
        <v>6.8838653599999997</v>
      </c>
      <c r="BE231" s="63">
        <v>7.5938785199999996</v>
      </c>
      <c r="BF231" s="63">
        <v>7.8948983300000002</v>
      </c>
      <c r="BG231" s="63">
        <v>7.7489705000000004</v>
      </c>
      <c r="BH231" s="63">
        <v>8.0260261199999992</v>
      </c>
      <c r="BI231" s="63">
        <v>7.65869629</v>
      </c>
      <c r="BJ231" s="63">
        <v>7.7774081199999996</v>
      </c>
      <c r="BK231" s="63">
        <v>7.9935765300000003</v>
      </c>
      <c r="BL231" s="63">
        <v>7.8499412499999996</v>
      </c>
      <c r="BM231" s="63">
        <v>7.9650425900000004</v>
      </c>
      <c r="BN231" s="63">
        <v>8.4563093200000008</v>
      </c>
      <c r="BO231" s="63">
        <v>8.0174612500000002</v>
      </c>
      <c r="BP231" s="63">
        <v>8.0554563899999998</v>
      </c>
      <c r="BQ231" s="63">
        <v>7.8066875900000001</v>
      </c>
      <c r="BR231" s="63"/>
    </row>
    <row r="232" spans="1:70" x14ac:dyDescent="0.2">
      <c r="A232" s="63" t="s">
        <v>606</v>
      </c>
      <c r="B232" s="63" t="s">
        <v>607</v>
      </c>
      <c r="C232" s="63" t="s">
        <v>772</v>
      </c>
      <c r="D232" s="63" t="s">
        <v>773</v>
      </c>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63"/>
      <c r="AR232" s="63"/>
      <c r="AS232" s="63"/>
      <c r="AT232" s="63"/>
      <c r="AU232" s="63"/>
      <c r="AV232" s="63"/>
      <c r="AW232" s="63"/>
      <c r="AX232" s="63"/>
      <c r="AY232" s="63"/>
      <c r="AZ232" s="63"/>
      <c r="BA232" s="63"/>
      <c r="BB232" s="63"/>
      <c r="BC232" s="63"/>
      <c r="BD232" s="63"/>
      <c r="BE232" s="63"/>
      <c r="BF232" s="63"/>
      <c r="BG232" s="63"/>
      <c r="BH232" s="63"/>
      <c r="BI232" s="63"/>
      <c r="BJ232" s="63">
        <v>132.99591100000001</v>
      </c>
      <c r="BK232" s="63">
        <v>141.60333299999999</v>
      </c>
      <c r="BL232" s="63">
        <v>163.027435</v>
      </c>
      <c r="BM232" s="63">
        <v>237.00914</v>
      </c>
      <c r="BN232" s="63">
        <v>417.32241800000003</v>
      </c>
      <c r="BO232" s="63">
        <v>826.40466300000003</v>
      </c>
      <c r="BP232" s="63">
        <v>1757.5206800000001</v>
      </c>
      <c r="BQ232" s="63"/>
      <c r="BR232" s="63"/>
    </row>
    <row r="233" spans="1:70" x14ac:dyDescent="0.2">
      <c r="A233" s="63" t="s">
        <v>608</v>
      </c>
      <c r="B233" s="63" t="s">
        <v>609</v>
      </c>
      <c r="C233" s="63" t="s">
        <v>772</v>
      </c>
      <c r="D233" s="63" t="s">
        <v>773</v>
      </c>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v>0.92004719000000001</v>
      </c>
      <c r="BA233" s="63">
        <v>0.92982967999999999</v>
      </c>
      <c r="BB233" s="63">
        <v>0.93631195</v>
      </c>
      <c r="BC233" s="63">
        <v>0.89469821000000005</v>
      </c>
      <c r="BD233" s="63">
        <v>1.0284080499999999</v>
      </c>
      <c r="BE233" s="63">
        <v>1.0979709900000001</v>
      </c>
      <c r="BF233" s="63">
        <v>1.07196026</v>
      </c>
      <c r="BG233" s="63">
        <v>1.06835784</v>
      </c>
      <c r="BH233" s="63">
        <v>1.0717627199999999</v>
      </c>
      <c r="BI233" s="63">
        <v>1.05349066</v>
      </c>
      <c r="BJ233" s="63">
        <v>0.99723815999999998</v>
      </c>
      <c r="BK233" s="63">
        <v>1.01522052</v>
      </c>
      <c r="BL233" s="63">
        <v>1.0194762900000001</v>
      </c>
      <c r="BM233" s="63">
        <v>1.0594413300000001</v>
      </c>
      <c r="BN233" s="63">
        <v>1.09070706</v>
      </c>
      <c r="BO233" s="63">
        <v>1.0350658100000001</v>
      </c>
      <c r="BP233" s="63">
        <v>1.0037772199999999</v>
      </c>
      <c r="BQ233" s="63">
        <v>0.98820669000000005</v>
      </c>
      <c r="BR233" s="63"/>
    </row>
    <row r="234" spans="1:70" x14ac:dyDescent="0.2">
      <c r="A234" s="63" t="s">
        <v>610</v>
      </c>
      <c r="B234" s="63" t="s">
        <v>611</v>
      </c>
      <c r="C234" s="63" t="s">
        <v>772</v>
      </c>
      <c r="D234" s="63" t="s">
        <v>773</v>
      </c>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v>110.98312900000001</v>
      </c>
      <c r="AJ234" s="63">
        <v>110.652148</v>
      </c>
      <c r="AK234" s="63">
        <v>94.223551099999995</v>
      </c>
      <c r="AL234" s="63">
        <v>90.831874299999996</v>
      </c>
      <c r="AM234" s="63">
        <v>127.658812</v>
      </c>
      <c r="AN234" s="63">
        <v>136.08186499999999</v>
      </c>
      <c r="AO234" s="63">
        <v>148.94785899999999</v>
      </c>
      <c r="AP234" s="63">
        <v>151.961736</v>
      </c>
      <c r="AQ234" s="63">
        <v>160.415401</v>
      </c>
      <c r="AR234" s="63">
        <v>146.19850500000001</v>
      </c>
      <c r="AS234" s="63">
        <v>150.522493</v>
      </c>
      <c r="AT234" s="63">
        <v>167.51905400000001</v>
      </c>
      <c r="AU234" s="63">
        <v>168.10270800000001</v>
      </c>
      <c r="AV234" s="63">
        <v>164.97832600000001</v>
      </c>
      <c r="AW234" s="63">
        <v>176.29695899999999</v>
      </c>
      <c r="AX234" s="63">
        <v>210.25497899999999</v>
      </c>
      <c r="AY234" s="63">
        <v>227.93514300000001</v>
      </c>
      <c r="AZ234" s="63">
        <v>218.350739</v>
      </c>
      <c r="BA234" s="63">
        <v>238.56754799999999</v>
      </c>
      <c r="BB234" s="63">
        <v>233.35841600000001</v>
      </c>
      <c r="BC234" s="63">
        <v>243.54836900000001</v>
      </c>
      <c r="BD234" s="63">
        <v>258.13131700000002</v>
      </c>
      <c r="BE234" s="63">
        <v>283.95621999999997</v>
      </c>
      <c r="BF234" s="63">
        <v>305.40661599999999</v>
      </c>
      <c r="BG234" s="63">
        <v>295.99496499999998</v>
      </c>
      <c r="BH234" s="63">
        <v>247.17398</v>
      </c>
      <c r="BI234" s="63">
        <v>240.898709</v>
      </c>
      <c r="BJ234" s="63">
        <v>236.58299299999999</v>
      </c>
      <c r="BK234" s="63">
        <v>236.522491</v>
      </c>
      <c r="BL234" s="63">
        <v>222.57347100000001</v>
      </c>
      <c r="BM234" s="63">
        <v>228.27320900000001</v>
      </c>
      <c r="BN234" s="63">
        <v>215.510941</v>
      </c>
      <c r="BO234" s="63">
        <v>229.6294</v>
      </c>
      <c r="BP234" s="63">
        <v>213.24447000000001</v>
      </c>
      <c r="BQ234" s="63">
        <v>212.580975</v>
      </c>
      <c r="BR234" s="63"/>
    </row>
    <row r="235" spans="1:70" x14ac:dyDescent="0.2">
      <c r="A235" s="63" t="s">
        <v>612</v>
      </c>
      <c r="B235" s="63" t="s">
        <v>613</v>
      </c>
      <c r="C235" s="63" t="s">
        <v>772</v>
      </c>
      <c r="D235" s="63" t="s">
        <v>773</v>
      </c>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c r="AP235" s="63"/>
      <c r="AQ235" s="63"/>
      <c r="AR235" s="63"/>
      <c r="AS235" s="63"/>
      <c r="AT235" s="63"/>
      <c r="AU235" s="63"/>
      <c r="AV235" s="63"/>
      <c r="AW235" s="63"/>
      <c r="AX235" s="63"/>
      <c r="AY235" s="63"/>
      <c r="AZ235" s="63"/>
      <c r="BA235" s="63"/>
      <c r="BB235" s="63"/>
      <c r="BC235" s="63"/>
      <c r="BD235" s="63"/>
      <c r="BE235" s="63"/>
      <c r="BF235" s="63"/>
      <c r="BG235" s="63"/>
      <c r="BH235" s="63"/>
      <c r="BI235" s="63"/>
      <c r="BJ235" s="63"/>
      <c r="BK235" s="63"/>
      <c r="BL235" s="63"/>
      <c r="BM235" s="63"/>
      <c r="BN235" s="63"/>
      <c r="BO235" s="63"/>
      <c r="BP235" s="63"/>
      <c r="BQ235" s="63"/>
      <c r="BR235" s="63"/>
    </row>
    <row r="236" spans="1:70" x14ac:dyDescent="0.2">
      <c r="A236" s="63" t="s">
        <v>614</v>
      </c>
      <c r="B236" s="63" t="s">
        <v>615</v>
      </c>
      <c r="C236" s="63" t="s">
        <v>772</v>
      </c>
      <c r="D236" s="63" t="s">
        <v>773</v>
      </c>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c r="AO236" s="63"/>
      <c r="AP236" s="63"/>
      <c r="AQ236" s="63"/>
      <c r="AR236" s="63"/>
      <c r="AS236" s="63"/>
      <c r="AT236" s="63"/>
      <c r="AU236" s="63"/>
      <c r="AV236" s="63"/>
      <c r="AW236" s="63"/>
      <c r="AX236" s="63"/>
      <c r="AY236" s="63"/>
      <c r="AZ236" s="63"/>
      <c r="BA236" s="63"/>
      <c r="BB236" s="63"/>
      <c r="BC236" s="63"/>
      <c r="BD236" s="63"/>
      <c r="BE236" s="63"/>
      <c r="BF236" s="63"/>
      <c r="BG236" s="63"/>
      <c r="BH236" s="63"/>
      <c r="BI236" s="63"/>
      <c r="BJ236" s="63"/>
      <c r="BK236" s="63"/>
      <c r="BL236" s="63"/>
      <c r="BM236" s="63"/>
      <c r="BN236" s="63"/>
      <c r="BO236" s="63"/>
      <c r="BP236" s="63"/>
      <c r="BQ236" s="63"/>
      <c r="BR236" s="63"/>
    </row>
    <row r="237" spans="1:70" x14ac:dyDescent="0.2">
      <c r="A237" s="63" t="s">
        <v>616</v>
      </c>
      <c r="B237" s="63" t="s">
        <v>617</v>
      </c>
      <c r="C237" s="63" t="s">
        <v>772</v>
      </c>
      <c r="D237" s="63" t="s">
        <v>773</v>
      </c>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v>141.039751</v>
      </c>
      <c r="AJ237" s="63">
        <v>140.07014599999999</v>
      </c>
      <c r="AK237" s="63">
        <v>141.39386999999999</v>
      </c>
      <c r="AL237" s="63">
        <v>126.798597</v>
      </c>
      <c r="AM237" s="63">
        <v>168.645321</v>
      </c>
      <c r="AN237" s="63">
        <v>183.491086</v>
      </c>
      <c r="AO237" s="63">
        <v>189.90081699999999</v>
      </c>
      <c r="AP237" s="63">
        <v>190.48249200000001</v>
      </c>
      <c r="AQ237" s="63">
        <v>206.366917</v>
      </c>
      <c r="AR237" s="63">
        <v>205.75651400000001</v>
      </c>
      <c r="AS237" s="63">
        <v>221.41836699999999</v>
      </c>
      <c r="AT237" s="63">
        <v>220.08092199999999</v>
      </c>
      <c r="AU237" s="63">
        <v>227.60923700000001</v>
      </c>
      <c r="AV237" s="63">
        <v>216.74503000000001</v>
      </c>
      <c r="AW237" s="63">
        <v>207.04222799999999</v>
      </c>
      <c r="AX237" s="63">
        <v>212.54413099999999</v>
      </c>
      <c r="AY237" s="63">
        <v>205.13670400000001</v>
      </c>
      <c r="AZ237" s="63">
        <v>209.63950399999999</v>
      </c>
      <c r="BA237" s="63">
        <v>224.340294</v>
      </c>
      <c r="BB237" s="63">
        <v>229.91545099999999</v>
      </c>
      <c r="BC237" s="63">
        <v>226.942891</v>
      </c>
      <c r="BD237" s="63">
        <v>228.62496899999999</v>
      </c>
      <c r="BE237" s="63">
        <v>236.577416</v>
      </c>
      <c r="BF237" s="63">
        <v>237.98444799999999</v>
      </c>
      <c r="BG237" s="63">
        <v>234.28539699999999</v>
      </c>
      <c r="BH237" s="63">
        <v>236.22822600000001</v>
      </c>
      <c r="BI237" s="63">
        <v>236.861637</v>
      </c>
      <c r="BJ237" s="63">
        <v>231.84017900000001</v>
      </c>
      <c r="BK237" s="63">
        <v>228.70668000000001</v>
      </c>
      <c r="BL237" s="63">
        <v>218.59042400000001</v>
      </c>
      <c r="BM237" s="63">
        <v>208.467545</v>
      </c>
      <c r="BN237" s="63">
        <v>202.17446899999999</v>
      </c>
      <c r="BO237" s="63">
        <v>202.15933899999999</v>
      </c>
      <c r="BP237" s="63">
        <v>202.87053399999999</v>
      </c>
      <c r="BQ237" s="63">
        <v>201.675895</v>
      </c>
      <c r="BR237" s="63"/>
    </row>
    <row r="238" spans="1:70" x14ac:dyDescent="0.2">
      <c r="A238" s="63" t="s">
        <v>618</v>
      </c>
      <c r="B238" s="63" t="s">
        <v>619</v>
      </c>
      <c r="C238" s="63" t="s">
        <v>772</v>
      </c>
      <c r="D238" s="63" t="s">
        <v>773</v>
      </c>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v>8.9631306800000008</v>
      </c>
      <c r="AJ238" s="63">
        <v>9.1681495999999996</v>
      </c>
      <c r="AK238" s="63">
        <v>9.3663946599999992</v>
      </c>
      <c r="AL238" s="63">
        <v>9.7433851199999992</v>
      </c>
      <c r="AM238" s="63">
        <v>9.9854610600000004</v>
      </c>
      <c r="AN238" s="63">
        <v>10.3418145</v>
      </c>
      <c r="AO238" s="63">
        <v>10.5720866</v>
      </c>
      <c r="AP238" s="63">
        <v>10.8523532</v>
      </c>
      <c r="AQ238" s="63">
        <v>11.5971195</v>
      </c>
      <c r="AR238" s="63">
        <v>11.1406165</v>
      </c>
      <c r="AS238" s="63">
        <v>11.0388521</v>
      </c>
      <c r="AT238" s="63">
        <v>11.002777200000001</v>
      </c>
      <c r="AU238" s="63">
        <v>11.0175622</v>
      </c>
      <c r="AV238" s="63">
        <v>11.036495</v>
      </c>
      <c r="AW238" s="63">
        <v>11.1310913</v>
      </c>
      <c r="AX238" s="63">
        <v>11.3422073</v>
      </c>
      <c r="AY238" s="63">
        <v>11.564507300000001</v>
      </c>
      <c r="AZ238" s="63">
        <v>11.5379439</v>
      </c>
      <c r="BA238" s="63">
        <v>11.900979299999999</v>
      </c>
      <c r="BB238" s="63">
        <v>11.851063999999999</v>
      </c>
      <c r="BC238" s="63">
        <v>12.186602499999999</v>
      </c>
      <c r="BD238" s="63">
        <v>12.387197499999999</v>
      </c>
      <c r="BE238" s="63">
        <v>12.175643300000001</v>
      </c>
      <c r="BF238" s="63">
        <v>12.152472400000001</v>
      </c>
      <c r="BG238" s="63">
        <v>12.262808</v>
      </c>
      <c r="BH238" s="63">
        <v>12.3379219</v>
      </c>
      <c r="BI238" s="63">
        <v>12.3508534</v>
      </c>
      <c r="BJ238" s="63">
        <v>12.385757399999999</v>
      </c>
      <c r="BK238" s="63">
        <v>12.1526117</v>
      </c>
      <c r="BL238" s="63">
        <v>11.8285847</v>
      </c>
      <c r="BM238" s="63">
        <v>11.4072952</v>
      </c>
      <c r="BN238" s="63">
        <v>11.1481276</v>
      </c>
      <c r="BO238" s="63">
        <v>10.8911014</v>
      </c>
      <c r="BP238" s="63">
        <v>10.6468395</v>
      </c>
      <c r="BQ238" s="63">
        <v>10.492373300000001</v>
      </c>
      <c r="BR238" s="63"/>
    </row>
    <row r="239" spans="1:70" x14ac:dyDescent="0.2">
      <c r="A239" s="63" t="s">
        <v>620</v>
      </c>
      <c r="B239" s="63" t="s">
        <v>621</v>
      </c>
      <c r="C239" s="63" t="s">
        <v>772</v>
      </c>
      <c r="D239" s="63" t="s">
        <v>773</v>
      </c>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5">
        <v>5.2282000000000002E-6</v>
      </c>
      <c r="AJ239" s="65">
        <v>1.0096E-5</v>
      </c>
      <c r="AK239" s="65">
        <v>6.6531000000000004E-5</v>
      </c>
      <c r="AL239" s="63">
        <v>8.4955999999999996E-4</v>
      </c>
      <c r="AM239" s="63">
        <v>3.0195399999999998E-3</v>
      </c>
      <c r="AN239" s="63">
        <v>1.1668380000000001E-2</v>
      </c>
      <c r="AO239" s="63">
        <v>6.0777860000000003E-2</v>
      </c>
      <c r="AP239" s="63">
        <v>9.873353E-2</v>
      </c>
      <c r="AQ239" s="63">
        <v>0.18343539</v>
      </c>
      <c r="AR239" s="63">
        <v>0.22880997</v>
      </c>
      <c r="AS239" s="63">
        <v>0.27437875</v>
      </c>
      <c r="AT239" s="63">
        <v>0.35138067000000001</v>
      </c>
      <c r="AU239" s="63">
        <v>0.41112067000000002</v>
      </c>
      <c r="AV239" s="63">
        <v>0.51236309000000002</v>
      </c>
      <c r="AW239" s="63">
        <v>0.58592016000000002</v>
      </c>
      <c r="AX239" s="63">
        <v>0.62215898999999997</v>
      </c>
      <c r="AY239" s="63">
        <v>0.73066823000000003</v>
      </c>
      <c r="AZ239" s="63">
        <v>0.90516441999999997</v>
      </c>
      <c r="BA239" s="63">
        <v>1.1381612299999999</v>
      </c>
      <c r="BB239" s="63">
        <v>1.26835399</v>
      </c>
      <c r="BC239" s="63">
        <v>1.4092851900000001</v>
      </c>
      <c r="BD239" s="63">
        <v>1.5647802399999999</v>
      </c>
      <c r="BE239" s="63">
        <v>1.6843324500000001</v>
      </c>
      <c r="BF239" s="63">
        <v>1.67842</v>
      </c>
      <c r="BG239" s="63">
        <v>1.69437273</v>
      </c>
      <c r="BH239" s="63">
        <v>1.98206846</v>
      </c>
      <c r="BI239" s="63">
        <v>2.1209275000000001</v>
      </c>
      <c r="BJ239" s="63">
        <v>2.35055923</v>
      </c>
      <c r="BK239" s="63">
        <v>2.4876167800000002</v>
      </c>
      <c r="BL239" s="63">
        <v>2.3991982900000002</v>
      </c>
      <c r="BM239" s="63">
        <v>2.35681772</v>
      </c>
      <c r="BN239" s="63">
        <v>2.54425788</v>
      </c>
      <c r="BO239" s="63">
        <v>2.5711609800000002</v>
      </c>
      <c r="BP239" s="63">
        <v>2.57476401</v>
      </c>
      <c r="BQ239" s="63">
        <v>2.67931126</v>
      </c>
      <c r="BR239" s="63"/>
    </row>
    <row r="240" spans="1:70" x14ac:dyDescent="0.2">
      <c r="A240" s="63" t="s">
        <v>622</v>
      </c>
      <c r="B240" s="63" t="s">
        <v>623</v>
      </c>
      <c r="C240" s="63" t="s">
        <v>772</v>
      </c>
      <c r="D240" s="63" t="s">
        <v>773</v>
      </c>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5">
        <v>2.5200999999999999E-7</v>
      </c>
      <c r="AJ240" s="65">
        <v>4.9424999999999997E-7</v>
      </c>
      <c r="AK240" s="65">
        <v>1.5464E-5</v>
      </c>
      <c r="AL240" s="63">
        <v>1.864E-4</v>
      </c>
      <c r="AM240" s="63">
        <v>1.92052E-3</v>
      </c>
      <c r="AN240" s="63">
        <v>1.515623E-2</v>
      </c>
      <c r="AO240" s="63">
        <v>0.18966180999999999</v>
      </c>
      <c r="AP240" s="63">
        <v>0.30167073</v>
      </c>
      <c r="AQ240" s="63">
        <v>0.35087214</v>
      </c>
      <c r="AR240" s="63">
        <v>0.42556912000000002</v>
      </c>
      <c r="AS240" s="63">
        <v>0.45690839</v>
      </c>
      <c r="AT240" s="63">
        <v>0.51228529</v>
      </c>
      <c r="AU240" s="63">
        <v>0.54659217999999998</v>
      </c>
      <c r="AV240" s="63">
        <v>0.60105765</v>
      </c>
      <c r="AW240" s="63">
        <v>0.62060499000000002</v>
      </c>
      <c r="AX240" s="63">
        <v>0.64402062999999998</v>
      </c>
      <c r="AY240" s="63">
        <v>0.70128636</v>
      </c>
      <c r="AZ240" s="63">
        <v>0.74607783999999999</v>
      </c>
      <c r="BA240" s="63">
        <v>1.16925938</v>
      </c>
      <c r="BB240" s="63">
        <v>1.27552379</v>
      </c>
      <c r="BC240" s="63">
        <v>1.2892701600000001</v>
      </c>
      <c r="BD240" s="63">
        <v>1.42562528</v>
      </c>
      <c r="BE240" s="63">
        <v>1.56346513</v>
      </c>
      <c r="BF240" s="63">
        <v>1.60447805</v>
      </c>
      <c r="BG240" s="63">
        <v>1.6364972499999999</v>
      </c>
      <c r="BH240" s="63">
        <v>1.5854139199999999</v>
      </c>
      <c r="BI240" s="63">
        <v>1.54066565</v>
      </c>
      <c r="BJ240" s="63">
        <v>1.53630567</v>
      </c>
      <c r="BK240" s="63">
        <v>1.49199551</v>
      </c>
      <c r="BL240" s="63">
        <v>1.50332972</v>
      </c>
      <c r="BM240" s="63">
        <v>1.5290038800000001</v>
      </c>
      <c r="BN240" s="63">
        <v>1.50170362</v>
      </c>
      <c r="BO240" s="63">
        <v>1.5565462999999999</v>
      </c>
      <c r="BP240" s="63">
        <v>1.4531439900000001</v>
      </c>
      <c r="BQ240" s="63">
        <v>1.51189102</v>
      </c>
      <c r="BR240" s="63"/>
    </row>
    <row r="241" spans="1:70" x14ac:dyDescent="0.2">
      <c r="A241" s="63" t="s">
        <v>624</v>
      </c>
      <c r="B241" s="63" t="s">
        <v>625</v>
      </c>
      <c r="C241" s="63" t="s">
        <v>772</v>
      </c>
      <c r="D241" s="63" t="s">
        <v>773</v>
      </c>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c r="AX241" s="63"/>
      <c r="AY241" s="63"/>
      <c r="AZ241" s="63"/>
      <c r="BA241" s="63"/>
      <c r="BB241" s="63"/>
      <c r="BC241" s="63"/>
      <c r="BD241" s="63"/>
      <c r="BE241" s="63"/>
      <c r="BF241" s="63"/>
      <c r="BG241" s="63"/>
      <c r="BH241" s="63"/>
      <c r="BI241" s="63"/>
      <c r="BJ241" s="63"/>
      <c r="BK241" s="63"/>
      <c r="BL241" s="63"/>
      <c r="BM241" s="63"/>
      <c r="BN241" s="63"/>
      <c r="BO241" s="63"/>
      <c r="BP241" s="63"/>
      <c r="BQ241" s="63"/>
      <c r="BR241" s="63"/>
    </row>
    <row r="242" spans="1:70" x14ac:dyDescent="0.2">
      <c r="A242" s="63" t="s">
        <v>626</v>
      </c>
      <c r="B242" s="63" t="s">
        <v>627</v>
      </c>
      <c r="C242" s="63" t="s">
        <v>772</v>
      </c>
      <c r="D242" s="63" t="s">
        <v>773</v>
      </c>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v>0.24606169999999999</v>
      </c>
      <c r="AJ242" s="63">
        <v>0.24768092999999999</v>
      </c>
      <c r="AK242" s="63">
        <v>0.27886369999999999</v>
      </c>
      <c r="AL242" s="63">
        <v>0.28536372999999998</v>
      </c>
      <c r="AM242" s="63">
        <v>0.28742488999999999</v>
      </c>
      <c r="AN242" s="63">
        <v>0.29014247999999998</v>
      </c>
      <c r="AO242" s="63">
        <v>0.30817638000000003</v>
      </c>
      <c r="AP242" s="63">
        <v>0.30365206</v>
      </c>
      <c r="AQ242" s="63">
        <v>0.31191843000000002</v>
      </c>
      <c r="AR242" s="63">
        <v>0.32966530999999999</v>
      </c>
      <c r="AS242" s="63">
        <v>0.33203046000000003</v>
      </c>
      <c r="AT242" s="63">
        <v>0.36309356999999998</v>
      </c>
      <c r="AU242" s="63">
        <v>0.37687056000000002</v>
      </c>
      <c r="AV242" s="63">
        <v>0.39470671000000002</v>
      </c>
      <c r="AW242" s="63">
        <v>0.34406884999999998</v>
      </c>
      <c r="AX242" s="63">
        <v>0.33973864999999998</v>
      </c>
      <c r="AY242" s="63">
        <v>0.33742098999999998</v>
      </c>
      <c r="AZ242" s="63">
        <v>0.35637095000000002</v>
      </c>
      <c r="BA242" s="63">
        <v>0.37500660000000002</v>
      </c>
      <c r="BB242" s="63">
        <v>0.37928662000000002</v>
      </c>
      <c r="BC242" s="63">
        <v>0.41581752</v>
      </c>
      <c r="BD242" s="63">
        <v>0.45453202999999998</v>
      </c>
      <c r="BE242" s="63">
        <v>0.42856696999999999</v>
      </c>
      <c r="BF242" s="63">
        <v>0.46942867999999999</v>
      </c>
      <c r="BG242" s="63">
        <v>0.42825499</v>
      </c>
      <c r="BH242" s="63">
        <v>0.42463794999999999</v>
      </c>
      <c r="BI242" s="63">
        <v>0.39387718999999999</v>
      </c>
      <c r="BJ242" s="63">
        <v>0.3656179</v>
      </c>
      <c r="BK242" s="63">
        <v>0.34242276999999999</v>
      </c>
      <c r="BL242" s="63">
        <v>0.34287838999999998</v>
      </c>
      <c r="BM242" s="63">
        <v>0.26595682999999998</v>
      </c>
      <c r="BN242" s="63">
        <v>0.39339321999999999</v>
      </c>
      <c r="BO242" s="63">
        <v>0.40895751000000002</v>
      </c>
      <c r="BP242" s="63">
        <v>0.31255818000000002</v>
      </c>
      <c r="BQ242" s="63">
        <v>0.30116145999999999</v>
      </c>
      <c r="BR242" s="63"/>
    </row>
    <row r="243" spans="1:70" x14ac:dyDescent="0.2">
      <c r="A243" s="63" t="s">
        <v>1016</v>
      </c>
      <c r="B243" s="63" t="s">
        <v>628</v>
      </c>
      <c r="C243" s="63" t="s">
        <v>772</v>
      </c>
      <c r="D243" s="63" t="s">
        <v>773</v>
      </c>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c r="BA243" s="63"/>
      <c r="BB243" s="63"/>
      <c r="BC243" s="63"/>
      <c r="BD243" s="63"/>
      <c r="BE243" s="63"/>
      <c r="BF243" s="63"/>
      <c r="BG243" s="63"/>
      <c r="BH243" s="63"/>
      <c r="BI243" s="63"/>
      <c r="BJ243" s="63"/>
      <c r="BK243" s="63"/>
      <c r="BL243" s="63"/>
      <c r="BM243" s="63"/>
      <c r="BN243" s="63"/>
      <c r="BO243" s="63"/>
      <c r="BP243" s="63"/>
      <c r="BQ243" s="63"/>
      <c r="BR243" s="63"/>
    </row>
    <row r="244" spans="1:70" x14ac:dyDescent="0.2">
      <c r="A244" s="63" t="s">
        <v>629</v>
      </c>
      <c r="B244" s="63" t="s">
        <v>630</v>
      </c>
      <c r="C244" s="63" t="s">
        <v>772</v>
      </c>
      <c r="D244" s="63" t="s">
        <v>773</v>
      </c>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v>0.61796788000000002</v>
      </c>
      <c r="AJ244" s="63">
        <v>0.65430818000000002</v>
      </c>
      <c r="AK244" s="63">
        <v>0.68737358999999998</v>
      </c>
      <c r="AL244" s="63">
        <v>0.67189946</v>
      </c>
      <c r="AM244" s="63">
        <v>0.83660677999999999</v>
      </c>
      <c r="AN244" s="63">
        <v>0.79138014000000001</v>
      </c>
      <c r="AO244" s="63">
        <v>0.80027088999999996</v>
      </c>
      <c r="AP244" s="63">
        <v>0.78577633000000002</v>
      </c>
      <c r="AQ244" s="63">
        <v>0.79901222000000005</v>
      </c>
      <c r="AR244" s="63">
        <v>0.84983744000000006</v>
      </c>
      <c r="AS244" s="63">
        <v>0.85294988000000005</v>
      </c>
      <c r="AT244" s="63">
        <v>0.86770652000000004</v>
      </c>
      <c r="AU244" s="63">
        <v>0.91953034</v>
      </c>
      <c r="AV244" s="63">
        <v>1.00452143</v>
      </c>
      <c r="AW244" s="63">
        <v>1.06047431</v>
      </c>
      <c r="AX244" s="63">
        <v>1.1130867200000001</v>
      </c>
      <c r="AY244" s="63">
        <v>1.2767809000000001</v>
      </c>
      <c r="AZ244" s="63">
        <v>1.2978823500000001</v>
      </c>
      <c r="BA244" s="63">
        <v>1.3297891399999999</v>
      </c>
      <c r="BB244" s="63">
        <v>1.3865149299999999</v>
      </c>
      <c r="BC244" s="63">
        <v>1.4756425799999999</v>
      </c>
      <c r="BD244" s="63">
        <v>1.45268475</v>
      </c>
      <c r="BE244" s="63">
        <v>1.4872317399999999</v>
      </c>
      <c r="BF244" s="63">
        <v>1.4288383099999999</v>
      </c>
      <c r="BG244" s="63">
        <v>1.40496277</v>
      </c>
      <c r="BH244" s="63">
        <v>1.4644575500000001</v>
      </c>
      <c r="BI244" s="63">
        <v>1.49380801</v>
      </c>
      <c r="BJ244" s="63">
        <v>1.54934634</v>
      </c>
      <c r="BK244" s="63">
        <v>1.6043619499999999</v>
      </c>
      <c r="BL244" s="63">
        <v>1.6807196099999999</v>
      </c>
      <c r="BM244" s="63">
        <v>1.6584348499999999</v>
      </c>
      <c r="BN244" s="63">
        <v>1.61833424</v>
      </c>
      <c r="BO244" s="63">
        <v>1.6496024</v>
      </c>
      <c r="BP244" s="63">
        <v>1.7105591200000001</v>
      </c>
      <c r="BQ244" s="63"/>
      <c r="BR244" s="63"/>
    </row>
    <row r="245" spans="1:70" x14ac:dyDescent="0.2">
      <c r="A245" s="63" t="s">
        <v>631</v>
      </c>
      <c r="B245" s="63" t="s">
        <v>632</v>
      </c>
      <c r="C245" s="63" t="s">
        <v>772</v>
      </c>
      <c r="D245" s="63" t="s">
        <v>773</v>
      </c>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c r="BA245" s="63"/>
      <c r="BB245" s="63"/>
      <c r="BC245" s="63"/>
      <c r="BD245" s="63"/>
      <c r="BE245" s="63"/>
      <c r="BF245" s="63"/>
      <c r="BG245" s="63"/>
      <c r="BH245" s="63"/>
      <c r="BI245" s="63"/>
      <c r="BJ245" s="63"/>
      <c r="BK245" s="63"/>
      <c r="BL245" s="63"/>
      <c r="BM245" s="63"/>
      <c r="BN245" s="63"/>
      <c r="BO245" s="63"/>
      <c r="BP245" s="63"/>
      <c r="BQ245" s="63"/>
      <c r="BR245" s="63"/>
    </row>
    <row r="246" spans="1:70" x14ac:dyDescent="0.2">
      <c r="A246" s="63" t="s">
        <v>633</v>
      </c>
      <c r="B246" s="63" t="s">
        <v>634</v>
      </c>
      <c r="C246" s="63" t="s">
        <v>772</v>
      </c>
      <c r="D246" s="63" t="s">
        <v>773</v>
      </c>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c r="AO246" s="63"/>
      <c r="AP246" s="63"/>
      <c r="AQ246" s="63"/>
      <c r="AR246" s="63"/>
      <c r="AS246" s="63"/>
      <c r="AT246" s="63"/>
      <c r="AU246" s="63"/>
      <c r="AV246" s="63"/>
      <c r="AW246" s="63"/>
      <c r="AX246" s="63"/>
      <c r="AY246" s="63"/>
      <c r="AZ246" s="63"/>
      <c r="BA246" s="63"/>
      <c r="BB246" s="63"/>
      <c r="BC246" s="63"/>
      <c r="BD246" s="63"/>
      <c r="BE246" s="63"/>
      <c r="BF246" s="63"/>
      <c r="BG246" s="63"/>
      <c r="BH246" s="63"/>
      <c r="BI246" s="63"/>
      <c r="BJ246" s="63"/>
      <c r="BK246" s="63"/>
      <c r="BL246" s="63"/>
      <c r="BM246" s="63"/>
      <c r="BN246" s="63"/>
      <c r="BO246" s="63"/>
      <c r="BP246" s="63"/>
      <c r="BQ246" s="63"/>
      <c r="BR246" s="63"/>
    </row>
    <row r="247" spans="1:70" x14ac:dyDescent="0.2">
      <c r="A247" s="63" t="s">
        <v>635</v>
      </c>
      <c r="B247" s="63" t="s">
        <v>636</v>
      </c>
      <c r="C247" s="63" t="s">
        <v>772</v>
      </c>
      <c r="D247" s="63" t="s">
        <v>773</v>
      </c>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v>2.5009833499999998</v>
      </c>
      <c r="AJ247" s="63">
        <v>2.4572103799999998</v>
      </c>
      <c r="AK247" s="63">
        <v>2.2363349800000001</v>
      </c>
      <c r="AL247" s="63">
        <v>2.3770521499999999</v>
      </c>
      <c r="AM247" s="63">
        <v>2.6361477500000001</v>
      </c>
      <c r="AN247" s="63">
        <v>2.6896624899999999</v>
      </c>
      <c r="AO247" s="63">
        <v>2.69015849</v>
      </c>
      <c r="AP247" s="63">
        <v>2.5508429499999998</v>
      </c>
      <c r="AQ247" s="63">
        <v>2.4756638299999998</v>
      </c>
      <c r="AR247" s="63">
        <v>2.5461654</v>
      </c>
      <c r="AS247" s="63">
        <v>2.7896138000000001</v>
      </c>
      <c r="AT247" s="63">
        <v>2.8044075899999998</v>
      </c>
      <c r="AU247" s="63">
        <v>2.61810257</v>
      </c>
      <c r="AV247" s="63">
        <v>2.83644177</v>
      </c>
      <c r="AW247" s="63">
        <v>3.0075616599999999</v>
      </c>
      <c r="AX247" s="63">
        <v>3.3045976000000001</v>
      </c>
      <c r="AY247" s="63">
        <v>3.2611718999999999</v>
      </c>
      <c r="AZ247" s="63">
        <v>3.5800391500000002</v>
      </c>
      <c r="BA247" s="63">
        <v>4.3480464799999998</v>
      </c>
      <c r="BB247" s="63">
        <v>3.1273146500000002</v>
      </c>
      <c r="BC247" s="63">
        <v>3.4831953200000001</v>
      </c>
      <c r="BD247" s="63">
        <v>3.9496069</v>
      </c>
      <c r="BE247" s="63">
        <v>4.10019884</v>
      </c>
      <c r="BF247" s="63">
        <v>4.3236685000000001</v>
      </c>
      <c r="BG247" s="63">
        <v>4.3842522099999996</v>
      </c>
      <c r="BH247" s="63">
        <v>4.2523958200000003</v>
      </c>
      <c r="BI247" s="63">
        <v>4.1218880000000002</v>
      </c>
      <c r="BJ247" s="63">
        <v>4.1808996199999999</v>
      </c>
      <c r="BK247" s="63">
        <v>4.1492428800000001</v>
      </c>
      <c r="BL247" s="63">
        <v>3.9657657099999999</v>
      </c>
      <c r="BM247" s="63">
        <v>3.8599081000000002</v>
      </c>
      <c r="BN247" s="63">
        <v>3.9272503900000002</v>
      </c>
      <c r="BO247" s="63">
        <v>4.24974352</v>
      </c>
      <c r="BP247" s="63">
        <v>3.5694636800000001</v>
      </c>
      <c r="BQ247" s="63">
        <v>3.4808148800000001</v>
      </c>
      <c r="BR247" s="63"/>
    </row>
    <row r="248" spans="1:70" x14ac:dyDescent="0.2">
      <c r="A248" s="63" t="s">
        <v>637</v>
      </c>
      <c r="B248" s="63" t="s">
        <v>638</v>
      </c>
      <c r="C248" s="63" t="s">
        <v>772</v>
      </c>
      <c r="D248" s="63" t="s">
        <v>773</v>
      </c>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v>0.39792864</v>
      </c>
      <c r="AJ248" s="63">
        <v>0.41199712999999999</v>
      </c>
      <c r="AK248" s="63">
        <v>0.42574403999999999</v>
      </c>
      <c r="AL248" s="63">
        <v>0.43539684000000001</v>
      </c>
      <c r="AM248" s="63">
        <v>0.44558893999999999</v>
      </c>
      <c r="AN248" s="63">
        <v>0.45979240999999998</v>
      </c>
      <c r="AO248" s="63">
        <v>0.47119719999999998</v>
      </c>
      <c r="AP248" s="63">
        <v>0.48151579</v>
      </c>
      <c r="AQ248" s="63">
        <v>0.49174289999999998</v>
      </c>
      <c r="AR248" s="63">
        <v>0.50118024000000005</v>
      </c>
      <c r="AS248" s="63">
        <v>0.50617113000000002</v>
      </c>
      <c r="AT248" s="63">
        <v>0.51439789000000002</v>
      </c>
      <c r="AU248" s="63">
        <v>0.51809961999999998</v>
      </c>
      <c r="AV248" s="63">
        <v>0.52170914999999995</v>
      </c>
      <c r="AW248" s="63">
        <v>0.52507508000000003</v>
      </c>
      <c r="AX248" s="63">
        <v>0.53037179000000001</v>
      </c>
      <c r="AY248" s="63">
        <v>0.53423052000000004</v>
      </c>
      <c r="AZ248" s="63">
        <v>0.53119925000000001</v>
      </c>
      <c r="BA248" s="63">
        <v>0.55420115999999997</v>
      </c>
      <c r="BB248" s="63">
        <v>0.56745495000000001</v>
      </c>
      <c r="BC248" s="63">
        <v>0.58202922999999995</v>
      </c>
      <c r="BD248" s="63">
        <v>0.59633148000000002</v>
      </c>
      <c r="BE248" s="63">
        <v>0.63232827000000003</v>
      </c>
      <c r="BF248" s="63">
        <v>0.66526481999999998</v>
      </c>
      <c r="BG248" s="63">
        <v>0.69151098</v>
      </c>
      <c r="BH248" s="63">
        <v>0.73042335999999997</v>
      </c>
      <c r="BI248" s="63">
        <v>0.75181569000000004</v>
      </c>
      <c r="BJ248" s="63">
        <v>0.77563541999999996</v>
      </c>
      <c r="BK248" s="63">
        <v>0.81097697999999996</v>
      </c>
      <c r="BL248" s="63">
        <v>0.82876450000000002</v>
      </c>
      <c r="BM248" s="63">
        <v>0.83739125999999997</v>
      </c>
      <c r="BN248" s="63">
        <v>0.87733256999999998</v>
      </c>
      <c r="BO248" s="63">
        <v>0.84487433000000001</v>
      </c>
      <c r="BP248" s="63">
        <v>0.87409599000000004</v>
      </c>
      <c r="BQ248" s="63">
        <v>0.89614194000000003</v>
      </c>
      <c r="BR248" s="63"/>
    </row>
    <row r="249" spans="1:70" x14ac:dyDescent="0.2">
      <c r="A249" s="63" t="s">
        <v>639</v>
      </c>
      <c r="B249" s="63" t="s">
        <v>640</v>
      </c>
      <c r="C249" s="63" t="s">
        <v>772</v>
      </c>
      <c r="D249" s="63" t="s">
        <v>773</v>
      </c>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v>1.1850000000000001E-3</v>
      </c>
      <c r="AJ249" s="63">
        <v>1.82E-3</v>
      </c>
      <c r="AK249" s="63">
        <v>2.9139999999999999E-3</v>
      </c>
      <c r="AL249" s="63">
        <v>4.7749999999999997E-3</v>
      </c>
      <c r="AM249" s="63">
        <v>9.6530000000000001E-3</v>
      </c>
      <c r="AN249" s="63">
        <v>1.7698999999999999E-2</v>
      </c>
      <c r="AO249" s="63">
        <v>3.0964999999999999E-2</v>
      </c>
      <c r="AP249" s="63">
        <v>5.5363000000000002E-2</v>
      </c>
      <c r="AQ249" s="63">
        <v>0.12886400000000001</v>
      </c>
      <c r="AR249" s="63">
        <v>0.196465</v>
      </c>
      <c r="AS249" s="63">
        <v>0.28153400000000001</v>
      </c>
      <c r="AT249" s="63">
        <v>0.414993</v>
      </c>
      <c r="AU249" s="63">
        <v>0.59125099999999997</v>
      </c>
      <c r="AV249" s="63">
        <v>0.73660000000000003</v>
      </c>
      <c r="AW249" s="63">
        <v>0.79225599999999996</v>
      </c>
      <c r="AX249" s="63">
        <v>0.83458900000000003</v>
      </c>
      <c r="AY249" s="63">
        <v>0.84199000000000002</v>
      </c>
      <c r="AZ249" s="63">
        <v>0.85114699999999999</v>
      </c>
      <c r="BA249" s="63">
        <v>0.87995999999999996</v>
      </c>
      <c r="BB249" s="63">
        <v>0.90418399999999999</v>
      </c>
      <c r="BC249" s="63">
        <v>0.92057100000000003</v>
      </c>
      <c r="BD249" s="63">
        <v>0.96617600000000003</v>
      </c>
      <c r="BE249" s="63">
        <v>1.0198560000000001</v>
      </c>
      <c r="BF249" s="63">
        <v>1.0702940000000001</v>
      </c>
      <c r="BG249" s="63">
        <v>1.1045039999999999</v>
      </c>
      <c r="BH249" s="63">
        <v>1.162452</v>
      </c>
      <c r="BI249" s="63">
        <v>1.241052</v>
      </c>
      <c r="BJ249" s="63">
        <v>1.38398</v>
      </c>
      <c r="BK249" s="63">
        <v>1.6326099999999999</v>
      </c>
      <c r="BL249" s="63">
        <v>1.8371249999999999</v>
      </c>
      <c r="BM249" s="63">
        <v>2.111056</v>
      </c>
      <c r="BN249" s="63">
        <v>2.751633</v>
      </c>
      <c r="BO249" s="63">
        <v>4.558344</v>
      </c>
      <c r="BP249" s="63">
        <v>7.4207470000000004</v>
      </c>
      <c r="BQ249" s="63">
        <v>11.423870000000001</v>
      </c>
      <c r="BR249" s="63"/>
    </row>
    <row r="250" spans="1:70" x14ac:dyDescent="0.2">
      <c r="A250" s="63" t="s">
        <v>641</v>
      </c>
      <c r="B250" s="63" t="s">
        <v>642</v>
      </c>
      <c r="C250" s="63" t="s">
        <v>772</v>
      </c>
      <c r="D250" s="63" t="s">
        <v>773</v>
      </c>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v>0.82917081999999998</v>
      </c>
      <c r="AJ250" s="63">
        <v>0.82324578000000004</v>
      </c>
      <c r="AK250" s="63">
        <v>0.86401583999999998</v>
      </c>
      <c r="AL250" s="63">
        <v>0.86550223000000004</v>
      </c>
      <c r="AM250" s="63">
        <v>0.80787750999999997</v>
      </c>
      <c r="AN250" s="63">
        <v>0.83204124000000002</v>
      </c>
      <c r="AO250" s="63">
        <v>0.92078863</v>
      </c>
      <c r="AP250" s="63">
        <v>0.89336351000000003</v>
      </c>
      <c r="AQ250" s="63">
        <v>0.90764672000000002</v>
      </c>
      <c r="AR250" s="63">
        <v>0.94976773999999997</v>
      </c>
      <c r="AS250" s="63">
        <v>1.04888727</v>
      </c>
      <c r="AT250" s="63">
        <v>1.0850146899999999</v>
      </c>
      <c r="AU250" s="63">
        <v>1.1050142999999999</v>
      </c>
      <c r="AV250" s="63">
        <v>1.1170637800000001</v>
      </c>
      <c r="AW250" s="63">
        <v>1.1422088800000001</v>
      </c>
      <c r="AX250" s="63">
        <v>1.10648072</v>
      </c>
      <c r="AY250" s="63">
        <v>1.1417490800000001</v>
      </c>
      <c r="AZ250" s="63">
        <v>1.10047523</v>
      </c>
      <c r="BA250" s="63">
        <v>1.11871907</v>
      </c>
      <c r="BB250" s="63">
        <v>1.11661967</v>
      </c>
      <c r="BC250" s="63">
        <v>1.1196561</v>
      </c>
      <c r="BD250" s="63">
        <v>1.1099262700000001</v>
      </c>
      <c r="BE250" s="63">
        <v>1.09620132</v>
      </c>
      <c r="BF250" s="63">
        <v>1.10948928</v>
      </c>
      <c r="BG250" s="63">
        <v>1.14505817</v>
      </c>
      <c r="BH250" s="63">
        <v>1.18375761</v>
      </c>
      <c r="BI250" s="63">
        <v>1.27107123</v>
      </c>
      <c r="BJ250" s="63">
        <v>1.28591064</v>
      </c>
      <c r="BK250" s="63">
        <v>1.34879755</v>
      </c>
      <c r="BL250" s="63">
        <v>1.4123944500000001</v>
      </c>
      <c r="BM250" s="63">
        <v>1.4116428299999999</v>
      </c>
      <c r="BN250" s="63">
        <v>1.4685257300000001</v>
      </c>
      <c r="BO250" s="63">
        <v>1.5053755799999999</v>
      </c>
      <c r="BP250" s="63">
        <v>1.5526064100000001</v>
      </c>
      <c r="BQ250" s="63">
        <v>1.57916854</v>
      </c>
      <c r="BR250" s="63"/>
    </row>
    <row r="251" spans="1:70" x14ac:dyDescent="0.2">
      <c r="A251" s="63" t="s">
        <v>643</v>
      </c>
      <c r="B251" s="63" t="s">
        <v>644</v>
      </c>
      <c r="C251" s="63" t="s">
        <v>772</v>
      </c>
      <c r="D251" s="63" t="s">
        <v>773</v>
      </c>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v>51.350835500000002</v>
      </c>
      <c r="AJ251" s="63">
        <v>63.634881100000001</v>
      </c>
      <c r="AK251" s="63">
        <v>78.004919900000004</v>
      </c>
      <c r="AL251" s="63">
        <v>94.838492400000007</v>
      </c>
      <c r="AM251" s="63">
        <v>121.798958</v>
      </c>
      <c r="AN251" s="63">
        <v>151.34333599999999</v>
      </c>
      <c r="AO251" s="63">
        <v>177.32683</v>
      </c>
      <c r="AP251" s="63">
        <v>210.20857899999999</v>
      </c>
      <c r="AQ251" s="63">
        <v>237.436218</v>
      </c>
      <c r="AR251" s="63">
        <v>261.14095700000001</v>
      </c>
      <c r="AS251" s="63">
        <v>276.29869400000001</v>
      </c>
      <c r="AT251" s="63">
        <v>283.22774399999997</v>
      </c>
      <c r="AU251" s="63">
        <v>299.06621999999999</v>
      </c>
      <c r="AV251" s="63">
        <v>317.96600699999999</v>
      </c>
      <c r="AW251" s="63">
        <v>330.96013900000003</v>
      </c>
      <c r="AX251" s="63">
        <v>341.52010100000001</v>
      </c>
      <c r="AY251" s="63">
        <v>349.55837400000001</v>
      </c>
      <c r="AZ251" s="63">
        <v>371.30640199999999</v>
      </c>
      <c r="BA251" s="63">
        <v>423.96070099999997</v>
      </c>
      <c r="BB251" s="63">
        <v>459.45993600000003</v>
      </c>
      <c r="BC251" s="63">
        <v>496.74424299999998</v>
      </c>
      <c r="BD251" s="63">
        <v>546.07312000000002</v>
      </c>
      <c r="BE251" s="63">
        <v>650.23799399999996</v>
      </c>
      <c r="BF251" s="63">
        <v>707.46869700000002</v>
      </c>
      <c r="BG251" s="63">
        <v>760.90122699999995</v>
      </c>
      <c r="BH251" s="63">
        <v>806.45266000000004</v>
      </c>
      <c r="BI251" s="63">
        <v>852.16669899999999</v>
      </c>
      <c r="BJ251" s="63">
        <v>889.44872999999995</v>
      </c>
      <c r="BK251" s="63">
        <v>849.04321300000004</v>
      </c>
      <c r="BL251" s="63">
        <v>815.964294</v>
      </c>
      <c r="BM251" s="63">
        <v>779.03918499999997</v>
      </c>
      <c r="BN251" s="63">
        <v>762.95837400000005</v>
      </c>
      <c r="BO251" s="63">
        <v>731.85827900000004</v>
      </c>
      <c r="BP251" s="63">
        <v>725.85229000000004</v>
      </c>
      <c r="BQ251" s="63">
        <v>730.42433100000005</v>
      </c>
      <c r="BR251" s="63"/>
    </row>
    <row r="252" spans="1:70" x14ac:dyDescent="0.2">
      <c r="A252" s="63" t="s">
        <v>645</v>
      </c>
      <c r="B252" s="63" t="s">
        <v>646</v>
      </c>
      <c r="C252" s="63" t="s">
        <v>772</v>
      </c>
      <c r="D252" s="63" t="s">
        <v>773</v>
      </c>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v>190.24678800000001</v>
      </c>
      <c r="AJ252" s="63">
        <v>231.905146</v>
      </c>
      <c r="AK252" s="63">
        <v>328.92451499999999</v>
      </c>
      <c r="AL252" s="63">
        <v>418.14077800000001</v>
      </c>
      <c r="AM252" s="63">
        <v>437.43699099999998</v>
      </c>
      <c r="AN252" s="63">
        <v>468.627342</v>
      </c>
      <c r="AO252" s="63">
        <v>481.24478099999999</v>
      </c>
      <c r="AP252" s="63">
        <v>487.72994999999997</v>
      </c>
      <c r="AQ252" s="63">
        <v>524.68373399999996</v>
      </c>
      <c r="AR252" s="63">
        <v>516.77725099999998</v>
      </c>
      <c r="AS252" s="63">
        <v>561.50966900000003</v>
      </c>
      <c r="AT252" s="63">
        <v>574.04546500000004</v>
      </c>
      <c r="AU252" s="63">
        <v>547.34505799999999</v>
      </c>
      <c r="AV252" s="63">
        <v>578.650486</v>
      </c>
      <c r="AW252" s="63">
        <v>651.33300499999996</v>
      </c>
      <c r="AX252" s="63">
        <v>620.535482</v>
      </c>
      <c r="AY252" s="63">
        <v>616.452811</v>
      </c>
      <c r="AZ252" s="63">
        <v>644.133602</v>
      </c>
      <c r="BA252" s="63">
        <v>672.177143</v>
      </c>
      <c r="BB252" s="63">
        <v>765.36964899999998</v>
      </c>
      <c r="BC252" s="63">
        <v>798.81038100000001</v>
      </c>
      <c r="BD252" s="63">
        <v>856.16821300000004</v>
      </c>
      <c r="BE252" s="63">
        <v>1000.76456</v>
      </c>
      <c r="BF252" s="63">
        <v>1036.8679099999999</v>
      </c>
      <c r="BG252" s="63">
        <v>1065.6999900000001</v>
      </c>
      <c r="BH252" s="63">
        <v>1114.23858</v>
      </c>
      <c r="BI252" s="63">
        <v>1196.83943</v>
      </c>
      <c r="BJ252" s="63">
        <v>1251.6340299999999</v>
      </c>
      <c r="BK252" s="63">
        <v>1253.7099599999999</v>
      </c>
      <c r="BL252" s="63">
        <v>1258.25891</v>
      </c>
      <c r="BM252" s="63">
        <v>1240.85022</v>
      </c>
      <c r="BN252" s="63">
        <v>1203.16077</v>
      </c>
      <c r="BO252" s="63">
        <v>1178.3719799999999</v>
      </c>
      <c r="BP252" s="63">
        <v>1214.19714</v>
      </c>
      <c r="BQ252" s="63">
        <v>1244.29989</v>
      </c>
      <c r="BR252" s="63"/>
    </row>
    <row r="253" spans="1:70" x14ac:dyDescent="0.2">
      <c r="A253" s="63" t="s">
        <v>647</v>
      </c>
      <c r="B253" s="63" t="s">
        <v>648</v>
      </c>
      <c r="C253" s="63" t="s">
        <v>772</v>
      </c>
      <c r="D253" s="63" t="s">
        <v>773</v>
      </c>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5">
        <v>4.2266000000000003E-6</v>
      </c>
      <c r="AJ253" s="65">
        <v>8.0173000000000003E-6</v>
      </c>
      <c r="AK253" s="63">
        <v>1.4643999999999999E-4</v>
      </c>
      <c r="AL253" s="63">
        <v>4.9118800000000004E-3</v>
      </c>
      <c r="AM253" s="63">
        <v>5.0640570000000003E-2</v>
      </c>
      <c r="AN253" s="63">
        <v>0.25584479999999998</v>
      </c>
      <c r="AO253" s="63">
        <v>0.41743281999999998</v>
      </c>
      <c r="AP253" s="63">
        <v>0.48452341999999998</v>
      </c>
      <c r="AQ253" s="63">
        <v>0.53669275999999999</v>
      </c>
      <c r="AR253" s="63">
        <v>0.67420550999999995</v>
      </c>
      <c r="AS253" s="63">
        <v>0.84058074999999999</v>
      </c>
      <c r="AT253" s="63">
        <v>0.90592897999999999</v>
      </c>
      <c r="AU253" s="63">
        <v>0.93893316999999998</v>
      </c>
      <c r="AV253" s="63">
        <v>0.99592811000000003</v>
      </c>
      <c r="AW253" s="63">
        <v>1.11833892</v>
      </c>
      <c r="AX253" s="63">
        <v>1.34562312</v>
      </c>
      <c r="AY253" s="63">
        <v>1.4992473900000001</v>
      </c>
      <c r="AZ253" s="63">
        <v>1.7931301100000001</v>
      </c>
      <c r="BA253" s="63">
        <v>2.2697667099999999</v>
      </c>
      <c r="BB253" s="63">
        <v>2.5407656799999998</v>
      </c>
      <c r="BC253" s="63">
        <v>2.85349225</v>
      </c>
      <c r="BD253" s="63">
        <v>3.1923110499999998</v>
      </c>
      <c r="BE253" s="63">
        <v>3.30551218</v>
      </c>
      <c r="BF253" s="63">
        <v>3.02740257</v>
      </c>
      <c r="BG253" s="63">
        <v>3.4604092099999999</v>
      </c>
      <c r="BH253" s="63">
        <v>4.6113598199999997</v>
      </c>
      <c r="BI253" s="63">
        <v>5.0762356400000002</v>
      </c>
      <c r="BJ253" s="63">
        <v>6.0042233500000002</v>
      </c>
      <c r="BK253" s="63">
        <v>6.6275363</v>
      </c>
      <c r="BL253" s="63">
        <v>6.5804495799999998</v>
      </c>
      <c r="BM253" s="63">
        <v>6.4349794400000002</v>
      </c>
      <c r="BN253" s="63">
        <v>7.3021616900000001</v>
      </c>
      <c r="BO253" s="63">
        <v>9.1960982100000006</v>
      </c>
      <c r="BP253" s="63">
        <v>10.6408732</v>
      </c>
      <c r="BQ253" s="63">
        <v>11.665400099999999</v>
      </c>
      <c r="BR253" s="63"/>
    </row>
    <row r="254" spans="1:70" x14ac:dyDescent="0.2">
      <c r="A254" s="63" t="s">
        <v>649</v>
      </c>
      <c r="B254" s="63" t="s">
        <v>650</v>
      </c>
      <c r="C254" s="63" t="s">
        <v>772</v>
      </c>
      <c r="D254" s="63" t="s">
        <v>773</v>
      </c>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c r="BA254" s="63"/>
      <c r="BB254" s="63"/>
      <c r="BC254" s="63"/>
      <c r="BD254" s="63"/>
      <c r="BE254" s="63"/>
      <c r="BF254" s="63"/>
      <c r="BG254" s="63"/>
      <c r="BH254" s="63"/>
      <c r="BI254" s="63"/>
      <c r="BJ254" s="63"/>
      <c r="BK254" s="63"/>
      <c r="BL254" s="63"/>
      <c r="BM254" s="63"/>
      <c r="BN254" s="63"/>
      <c r="BO254" s="63"/>
      <c r="BP254" s="63"/>
      <c r="BQ254" s="63"/>
      <c r="BR254" s="63"/>
    </row>
    <row r="255" spans="1:70" x14ac:dyDescent="0.2">
      <c r="A255" s="63" t="s">
        <v>651</v>
      </c>
      <c r="B255" s="63" t="s">
        <v>652</v>
      </c>
      <c r="C255" s="63" t="s">
        <v>772</v>
      </c>
      <c r="D255" s="63" t="s">
        <v>773</v>
      </c>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v>0.56021891999999995</v>
      </c>
      <c r="AJ255" s="63">
        <v>1.0881656399999999</v>
      </c>
      <c r="AK255" s="63">
        <v>1.6982683599999999</v>
      </c>
      <c r="AL255" s="63">
        <v>2.4527835900000001</v>
      </c>
      <c r="AM255" s="63">
        <v>3.3370659800000002</v>
      </c>
      <c r="AN255" s="63">
        <v>4.6102139099999997</v>
      </c>
      <c r="AO255" s="63">
        <v>5.7239809499999996</v>
      </c>
      <c r="AP255" s="63">
        <v>6.7118611599999998</v>
      </c>
      <c r="AQ255" s="63">
        <v>7.4592200899999996</v>
      </c>
      <c r="AR255" s="63">
        <v>7.64073738</v>
      </c>
      <c r="AS255" s="63">
        <v>7.7359326700000004</v>
      </c>
      <c r="AT255" s="63">
        <v>7.9307409199999999</v>
      </c>
      <c r="AU255" s="63">
        <v>8.7946369499999992</v>
      </c>
      <c r="AV255" s="63">
        <v>10.0509758</v>
      </c>
      <c r="AW255" s="63">
        <v>10.776833999999999</v>
      </c>
      <c r="AX255" s="63">
        <v>10.5200358</v>
      </c>
      <c r="AY255" s="63">
        <v>10.9619836</v>
      </c>
      <c r="AZ255" s="63">
        <v>11.773728</v>
      </c>
      <c r="BA255" s="63">
        <v>12.579500599999999</v>
      </c>
      <c r="BB255" s="63">
        <v>13.5797284</v>
      </c>
      <c r="BC255" s="63">
        <v>14.1877145</v>
      </c>
      <c r="BD255" s="63">
        <v>15.2736979</v>
      </c>
      <c r="BE255" s="63">
        <v>16.939448599999999</v>
      </c>
      <c r="BF255" s="63">
        <v>18.175727299999998</v>
      </c>
      <c r="BG255" s="63">
        <v>19.4771945</v>
      </c>
      <c r="BH255" s="63">
        <v>21.1111915</v>
      </c>
      <c r="BI255" s="63">
        <v>22.4626169</v>
      </c>
      <c r="BJ255" s="63">
        <v>23.3047562</v>
      </c>
      <c r="BK255" s="63">
        <v>24.253562899999999</v>
      </c>
      <c r="BL255" s="63">
        <v>25.0450211</v>
      </c>
      <c r="BM255" s="63">
        <v>25.7344723</v>
      </c>
      <c r="BN255" s="63">
        <v>26.4622879</v>
      </c>
      <c r="BO255" s="63">
        <v>25.972759100000001</v>
      </c>
      <c r="BP255" s="63">
        <v>25.926311800000001</v>
      </c>
      <c r="BQ255" s="63">
        <v>26.397683799999999</v>
      </c>
      <c r="BR255" s="63"/>
    </row>
    <row r="256" spans="1:70" x14ac:dyDescent="0.2">
      <c r="A256" s="63" t="s">
        <v>653</v>
      </c>
      <c r="B256" s="63" t="s">
        <v>654</v>
      </c>
      <c r="C256" s="63" t="s">
        <v>772</v>
      </c>
      <c r="D256" s="63" t="s">
        <v>773</v>
      </c>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v>1</v>
      </c>
      <c r="AJ256" s="63">
        <v>1</v>
      </c>
      <c r="AK256" s="63">
        <v>1</v>
      </c>
      <c r="AL256" s="63">
        <v>1</v>
      </c>
      <c r="AM256" s="63">
        <v>1</v>
      </c>
      <c r="AN256" s="63">
        <v>1</v>
      </c>
      <c r="AO256" s="63">
        <v>1</v>
      </c>
      <c r="AP256" s="63">
        <v>1</v>
      </c>
      <c r="AQ256" s="63">
        <v>1</v>
      </c>
      <c r="AR256" s="63">
        <v>1</v>
      </c>
      <c r="AS256" s="63">
        <v>1</v>
      </c>
      <c r="AT256" s="63">
        <v>1</v>
      </c>
      <c r="AU256" s="63">
        <v>1</v>
      </c>
      <c r="AV256" s="63">
        <v>1</v>
      </c>
      <c r="AW256" s="63">
        <v>1</v>
      </c>
      <c r="AX256" s="63">
        <v>1</v>
      </c>
      <c r="AY256" s="63">
        <v>1</v>
      </c>
      <c r="AZ256" s="63">
        <v>1</v>
      </c>
      <c r="BA256" s="63">
        <v>1</v>
      </c>
      <c r="BB256" s="63">
        <v>1</v>
      </c>
      <c r="BC256" s="63">
        <v>1</v>
      </c>
      <c r="BD256" s="63">
        <v>1</v>
      </c>
      <c r="BE256" s="63">
        <v>1</v>
      </c>
      <c r="BF256" s="63">
        <v>1</v>
      </c>
      <c r="BG256" s="63">
        <v>1</v>
      </c>
      <c r="BH256" s="63">
        <v>1</v>
      </c>
      <c r="BI256" s="63">
        <v>1</v>
      </c>
      <c r="BJ256" s="63">
        <v>1</v>
      </c>
      <c r="BK256" s="63">
        <v>1</v>
      </c>
      <c r="BL256" s="63">
        <v>1</v>
      </c>
      <c r="BM256" s="63">
        <v>1</v>
      </c>
      <c r="BN256" s="63">
        <v>1</v>
      </c>
      <c r="BO256" s="63">
        <v>1</v>
      </c>
      <c r="BP256" s="63">
        <v>1</v>
      </c>
      <c r="BQ256" s="63">
        <v>1</v>
      </c>
      <c r="BR256" s="63"/>
    </row>
    <row r="257" spans="1:70" x14ac:dyDescent="0.2">
      <c r="A257" s="63" t="s">
        <v>655</v>
      </c>
      <c r="B257" s="63" t="s">
        <v>656</v>
      </c>
      <c r="C257" s="63" t="s">
        <v>772</v>
      </c>
      <c r="D257" s="63" t="s">
        <v>773</v>
      </c>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v>6.3400999999999996E-4</v>
      </c>
      <c r="AJ257" s="63">
        <v>1.16968E-3</v>
      </c>
      <c r="AK257" s="63">
        <v>9.2879099999999999E-3</v>
      </c>
      <c r="AL257" s="63">
        <v>0.10695826999999999</v>
      </c>
      <c r="AM257" s="63">
        <v>1.4018069500000001</v>
      </c>
      <c r="AN257" s="63">
        <v>6.4661500299999997</v>
      </c>
      <c r="AO257" s="63">
        <v>11.5285741</v>
      </c>
      <c r="AP257" s="63">
        <v>18.8228799</v>
      </c>
      <c r="AQ257" s="63">
        <v>25.8726445</v>
      </c>
      <c r="AR257" s="63">
        <v>36.766178199999999</v>
      </c>
      <c r="AS257" s="63">
        <v>52.954346100000002</v>
      </c>
      <c r="AT257" s="63">
        <v>75.216962100000003</v>
      </c>
      <c r="AU257" s="63">
        <v>107.753505</v>
      </c>
      <c r="AV257" s="63">
        <v>133.94934699999999</v>
      </c>
      <c r="AW257" s="63">
        <v>151.20571699999999</v>
      </c>
      <c r="AX257" s="63">
        <v>178.028412</v>
      </c>
      <c r="AY257" s="63">
        <v>213.22859600000001</v>
      </c>
      <c r="AZ257" s="63">
        <v>253.063335</v>
      </c>
      <c r="BA257" s="63">
        <v>314.797775</v>
      </c>
      <c r="BB257" s="63">
        <v>366.87398999999999</v>
      </c>
      <c r="BC257" s="63">
        <v>505.16806400000002</v>
      </c>
      <c r="BD257" s="63">
        <v>601.99839899999995</v>
      </c>
      <c r="BE257" s="63">
        <v>706.90461300000004</v>
      </c>
      <c r="BF257" s="63">
        <v>804.31010400000002</v>
      </c>
      <c r="BG257" s="63">
        <v>935.23724600000003</v>
      </c>
      <c r="BH257" s="63">
        <v>1058.67768</v>
      </c>
      <c r="BI257" s="63">
        <v>1179.9567</v>
      </c>
      <c r="BJ257" s="63">
        <v>1432.9071799999999</v>
      </c>
      <c r="BK257" s="63">
        <v>1799.89238</v>
      </c>
      <c r="BL257" s="63">
        <v>2111.3195500000002</v>
      </c>
      <c r="BM257" s="63">
        <v>2353.38339</v>
      </c>
      <c r="BN257" s="63">
        <v>2591.1122999999998</v>
      </c>
      <c r="BO257" s="63">
        <v>2768.4778700000002</v>
      </c>
      <c r="BP257" s="63">
        <v>3041.7129399999999</v>
      </c>
      <c r="BQ257" s="63">
        <v>3367.6439399999999</v>
      </c>
      <c r="BR257" s="63"/>
    </row>
    <row r="258" spans="1:70" x14ac:dyDescent="0.2">
      <c r="A258" s="63" t="s">
        <v>657</v>
      </c>
      <c r="B258" s="63" t="s">
        <v>658</v>
      </c>
      <c r="C258" s="63" t="s">
        <v>772</v>
      </c>
      <c r="D258" s="63" t="s">
        <v>773</v>
      </c>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v>1.39717267</v>
      </c>
      <c r="AJ258" s="63">
        <v>1.4166993000000001</v>
      </c>
      <c r="AK258" s="63">
        <v>1.42025289</v>
      </c>
      <c r="AL258" s="63">
        <v>1.3707861800000001</v>
      </c>
      <c r="AM258" s="63">
        <v>1.3739415100000001</v>
      </c>
      <c r="AN258" s="63">
        <v>1.3633751199999999</v>
      </c>
      <c r="AO258" s="63">
        <v>1.38659763</v>
      </c>
      <c r="AP258" s="63">
        <v>1.3816140800000001</v>
      </c>
      <c r="AQ258" s="63">
        <v>1.4101297699999999</v>
      </c>
      <c r="AR258" s="63">
        <v>1.4157221499999999</v>
      </c>
      <c r="AS258" s="63">
        <v>1.49181396</v>
      </c>
      <c r="AT258" s="63">
        <v>1.54823993</v>
      </c>
      <c r="AU258" s="63">
        <v>1.5277025900000001</v>
      </c>
      <c r="AV258" s="63">
        <v>1.46556328</v>
      </c>
      <c r="AW258" s="63">
        <v>1.48066488</v>
      </c>
      <c r="AX258" s="63">
        <v>1.47733603</v>
      </c>
      <c r="AY258" s="63">
        <v>1.4861990899999999</v>
      </c>
      <c r="AZ258" s="63">
        <v>1.55300913</v>
      </c>
      <c r="BA258" s="63">
        <v>1.6343565900000001</v>
      </c>
      <c r="BB258" s="63">
        <v>1.60575706</v>
      </c>
      <c r="BC258" s="63">
        <v>1.6750117099999999</v>
      </c>
      <c r="BD258" s="63">
        <v>1.63591921</v>
      </c>
      <c r="BE258" s="63">
        <v>1.6496588700000001</v>
      </c>
      <c r="BF258" s="63">
        <v>1.64265701</v>
      </c>
      <c r="BG258" s="63">
        <v>1.59496561</v>
      </c>
      <c r="BH258" s="63">
        <v>1.60395333</v>
      </c>
      <c r="BI258" s="63">
        <v>1.53212035</v>
      </c>
      <c r="BJ258" s="63">
        <v>1.5887317700000001</v>
      </c>
      <c r="BK258" s="63">
        <v>1.5490928900000001</v>
      </c>
      <c r="BL258" s="63">
        <v>1.5384802799999999</v>
      </c>
      <c r="BM258" s="63">
        <v>1.4702248600000001</v>
      </c>
      <c r="BN258" s="63">
        <v>1.4401332099999999</v>
      </c>
      <c r="BO258" s="63">
        <v>1.4511900099999999</v>
      </c>
      <c r="BP258" s="63">
        <v>1.4416032299999999</v>
      </c>
      <c r="BQ258" s="63">
        <v>1.4598154699999999</v>
      </c>
      <c r="BR258" s="63"/>
    </row>
    <row r="259" spans="1:70" x14ac:dyDescent="0.2">
      <c r="A259" s="63" t="s">
        <v>659</v>
      </c>
      <c r="B259" s="63" t="s">
        <v>660</v>
      </c>
      <c r="C259" s="63" t="s">
        <v>772</v>
      </c>
      <c r="D259" s="63" t="s">
        <v>773</v>
      </c>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5">
        <v>1.2104000000000001E-13</v>
      </c>
      <c r="AJ259" s="65">
        <v>1.4219999999999999E-13</v>
      </c>
      <c r="AK259" s="65">
        <v>1.7830000000000001E-13</v>
      </c>
      <c r="AL259" s="65">
        <v>2.2928999999999998E-13</v>
      </c>
      <c r="AM259" s="65">
        <v>3.6568000000000001E-13</v>
      </c>
      <c r="AN259" s="65">
        <v>5.4355000000000004E-13</v>
      </c>
      <c r="AO259" s="65">
        <v>1.1504E-12</v>
      </c>
      <c r="AP259" s="65">
        <v>1.5148E-12</v>
      </c>
      <c r="AQ259" s="65">
        <v>1.781E-12</v>
      </c>
      <c r="AR259" s="65">
        <v>2.2160999999999998E-12</v>
      </c>
      <c r="AS259" s="65">
        <v>2.8053000000000002E-12</v>
      </c>
      <c r="AT259" s="65">
        <v>2.9628999999999998E-12</v>
      </c>
      <c r="AU259" s="65">
        <v>3.8810000000000001E-12</v>
      </c>
      <c r="AV259" s="65">
        <v>5.1354000000000001E-12</v>
      </c>
      <c r="AW259" s="65">
        <v>6.6989999999999996E-12</v>
      </c>
      <c r="AX259" s="65">
        <v>8.4181999999999998E-12</v>
      </c>
      <c r="AY259" s="65">
        <v>9.6285E-12</v>
      </c>
      <c r="AZ259" s="65">
        <v>1.0822999999999999E-11</v>
      </c>
      <c r="BA259" s="65">
        <v>1.3817999999999999E-11</v>
      </c>
      <c r="BB259" s="65">
        <v>1.4808000000000001E-11</v>
      </c>
      <c r="BC259" s="65">
        <v>2.1352E-11</v>
      </c>
      <c r="BD259" s="65">
        <v>2.6809999999999999E-11</v>
      </c>
      <c r="BE259" s="63"/>
      <c r="BF259" s="63"/>
      <c r="BG259" s="63"/>
      <c r="BH259" s="63"/>
      <c r="BI259" s="63"/>
      <c r="BJ259" s="63"/>
      <c r="BK259" s="63"/>
      <c r="BL259" s="63"/>
      <c r="BM259" s="63"/>
      <c r="BN259" s="63"/>
      <c r="BO259" s="63"/>
      <c r="BP259" s="63"/>
      <c r="BQ259" s="63"/>
      <c r="BR259" s="63"/>
    </row>
    <row r="260" spans="1:70" x14ac:dyDescent="0.2">
      <c r="A260" s="63" t="s">
        <v>661</v>
      </c>
      <c r="B260" s="63" t="s">
        <v>662</v>
      </c>
      <c r="C260" s="63" t="s">
        <v>772</v>
      </c>
      <c r="D260" s="63" t="s">
        <v>773</v>
      </c>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c r="AO260" s="63"/>
      <c r="AP260" s="63"/>
      <c r="AQ260" s="63"/>
      <c r="AR260" s="63"/>
      <c r="AS260" s="63"/>
      <c r="AT260" s="63"/>
      <c r="AU260" s="63"/>
      <c r="AV260" s="63"/>
      <c r="AW260" s="63"/>
      <c r="AX260" s="63"/>
      <c r="AY260" s="63"/>
      <c r="AZ260" s="63"/>
      <c r="BA260" s="63"/>
      <c r="BB260" s="63"/>
      <c r="BC260" s="63"/>
      <c r="BD260" s="63">
        <v>1.0275467599999999</v>
      </c>
      <c r="BE260" s="63">
        <v>1.08888118</v>
      </c>
      <c r="BF260" s="63">
        <v>1.0767337699999999</v>
      </c>
      <c r="BG260" s="63">
        <v>1.06438324</v>
      </c>
      <c r="BH260" s="63">
        <v>1.0715020500000001</v>
      </c>
      <c r="BI260" s="63">
        <v>1.0558314200000001</v>
      </c>
      <c r="BJ260" s="63">
        <v>1.0202297</v>
      </c>
      <c r="BK260" s="63"/>
      <c r="BL260" s="63"/>
      <c r="BM260" s="63"/>
      <c r="BN260" s="63"/>
      <c r="BO260" s="63"/>
      <c r="BP260" s="63"/>
      <c r="BQ260" s="63"/>
      <c r="BR260" s="63"/>
    </row>
    <row r="261" spans="1:70" x14ac:dyDescent="0.2">
      <c r="A261" s="63" t="s">
        <v>663</v>
      </c>
      <c r="B261" s="63" t="s">
        <v>664</v>
      </c>
      <c r="C261" s="63" t="s">
        <v>772</v>
      </c>
      <c r="D261" s="63" t="s">
        <v>773</v>
      </c>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v>0.93611966000000002</v>
      </c>
      <c r="AV261" s="63">
        <v>0.97278576999999999</v>
      </c>
      <c r="AW261" s="63">
        <v>1.0114757599999999</v>
      </c>
      <c r="AX261" s="63">
        <v>1.10518709</v>
      </c>
      <c r="AY261" s="63">
        <v>1.04891892</v>
      </c>
      <c r="AZ261" s="63">
        <v>1.0475634</v>
      </c>
      <c r="BA261" s="63">
        <v>0.90077450000000003</v>
      </c>
      <c r="BB261" s="63">
        <v>0.94875016999999995</v>
      </c>
      <c r="BC261" s="63">
        <v>0.95908344000000001</v>
      </c>
      <c r="BD261" s="63">
        <v>0.99977068000000002</v>
      </c>
      <c r="BE261" s="63">
        <v>1.1155978099999999</v>
      </c>
      <c r="BF261" s="63">
        <v>1.0700214100000001</v>
      </c>
      <c r="BG261" s="63">
        <v>1.0211509599999999</v>
      </c>
      <c r="BH261" s="63">
        <v>1.04401206</v>
      </c>
      <c r="BI261" s="63">
        <v>1.0554034000000001</v>
      </c>
      <c r="BJ261" s="63">
        <v>1.0434159000000001</v>
      </c>
      <c r="BK261" s="63">
        <v>0.99773371</v>
      </c>
      <c r="BL261" s="63">
        <v>0.96531268999999997</v>
      </c>
      <c r="BM261" s="63">
        <v>0.95301199999999997</v>
      </c>
      <c r="BN261" s="63">
        <v>0.90782373999999999</v>
      </c>
      <c r="BO261" s="63">
        <v>0.89010263000000001</v>
      </c>
      <c r="BP261" s="63"/>
      <c r="BQ261" s="63"/>
      <c r="BR261" s="63"/>
    </row>
    <row r="262" spans="1:70" x14ac:dyDescent="0.2">
      <c r="A262" s="63" t="s">
        <v>665</v>
      </c>
      <c r="B262" s="63" t="s">
        <v>666</v>
      </c>
      <c r="C262" s="63" t="s">
        <v>772</v>
      </c>
      <c r="D262" s="63" t="s">
        <v>773</v>
      </c>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v>672.27704700000004</v>
      </c>
      <c r="AJ262" s="63">
        <v>1122.04432</v>
      </c>
      <c r="AK262" s="63">
        <v>1455.0008800000001</v>
      </c>
      <c r="AL262" s="63">
        <v>1668.8321699999999</v>
      </c>
      <c r="AM262" s="63">
        <v>1910.9356</v>
      </c>
      <c r="AN262" s="63">
        <v>2190.6320300000002</v>
      </c>
      <c r="AO262" s="63">
        <v>2338.3367600000001</v>
      </c>
      <c r="AP262" s="63">
        <v>2450.3512700000001</v>
      </c>
      <c r="AQ262" s="63">
        <v>2637.27061</v>
      </c>
      <c r="AR262" s="63">
        <v>2749.6006900000002</v>
      </c>
      <c r="AS262" s="63">
        <v>2780.3494999999998</v>
      </c>
      <c r="AT262" s="63">
        <v>2790.4258799999998</v>
      </c>
      <c r="AU262" s="63">
        <v>2876.8400499999998</v>
      </c>
      <c r="AV262" s="63">
        <v>3021.7138</v>
      </c>
      <c r="AW262" s="63">
        <v>3190.7424999999998</v>
      </c>
      <c r="AX262" s="63">
        <v>3675.6882099999998</v>
      </c>
      <c r="AY262" s="63">
        <v>3871.2723000000001</v>
      </c>
      <c r="AZ262" s="63">
        <v>4132.13436</v>
      </c>
      <c r="BA262" s="63">
        <v>4973.2069799999999</v>
      </c>
      <c r="BB262" s="63">
        <v>5249.9421599999996</v>
      </c>
      <c r="BC262" s="63">
        <v>5813.1887900000002</v>
      </c>
      <c r="BD262" s="63">
        <v>6915.3354499999996</v>
      </c>
      <c r="BE262" s="63">
        <v>7137.06682</v>
      </c>
      <c r="BF262" s="63">
        <v>7308.3464199999999</v>
      </c>
      <c r="BG262" s="63">
        <v>7379.9961499999999</v>
      </c>
      <c r="BH262" s="63">
        <v>7290.1487999999999</v>
      </c>
      <c r="BI262" s="63">
        <v>7163.83115</v>
      </c>
      <c r="BJ262" s="63">
        <v>7211.5996100000002</v>
      </c>
      <c r="BK262" s="63">
        <v>7275.8261700000003</v>
      </c>
      <c r="BL262" s="63">
        <v>7191.1884799999998</v>
      </c>
      <c r="BM262" s="63">
        <v>7064.9536099999996</v>
      </c>
      <c r="BN262" s="63">
        <v>7120.0112300000001</v>
      </c>
      <c r="BO262" s="63">
        <v>6941.4519499999997</v>
      </c>
      <c r="BP262" s="63">
        <v>6840.6117000000004</v>
      </c>
      <c r="BQ262" s="63">
        <v>6956.9274999999998</v>
      </c>
      <c r="BR262" s="63"/>
    </row>
    <row r="263" spans="1:70" x14ac:dyDescent="0.2">
      <c r="A263" s="63" t="s">
        <v>667</v>
      </c>
      <c r="B263" s="63" t="s">
        <v>668</v>
      </c>
      <c r="C263" s="63" t="s">
        <v>772</v>
      </c>
      <c r="D263" s="63" t="s">
        <v>773</v>
      </c>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v>77.334747699999994</v>
      </c>
      <c r="AJ263" s="63">
        <v>82.485846699999996</v>
      </c>
      <c r="AK263" s="63">
        <v>82.894995499999993</v>
      </c>
      <c r="AL263" s="63">
        <v>82.6458619</v>
      </c>
      <c r="AM263" s="63">
        <v>82.787550899999999</v>
      </c>
      <c r="AN263" s="63">
        <v>82.491784899999999</v>
      </c>
      <c r="AO263" s="63">
        <v>82.697895500000001</v>
      </c>
      <c r="AP263" s="63">
        <v>83.878780599999999</v>
      </c>
      <c r="AQ263" s="63">
        <v>89.712607399999996</v>
      </c>
      <c r="AR263" s="63">
        <v>91.184189000000003</v>
      </c>
      <c r="AS263" s="63">
        <v>91.107307300000002</v>
      </c>
      <c r="AT263" s="63">
        <v>92.330856499999996</v>
      </c>
      <c r="AU263" s="63">
        <v>93.531361899999993</v>
      </c>
      <c r="AV263" s="63">
        <v>92.453121400000001</v>
      </c>
      <c r="AW263" s="63">
        <v>91.9379493</v>
      </c>
      <c r="AX263" s="63">
        <v>89.516905600000001</v>
      </c>
      <c r="AY263" s="63">
        <v>90.201960999999997</v>
      </c>
      <c r="AZ263" s="63">
        <v>92.896096999999997</v>
      </c>
      <c r="BA263" s="63">
        <v>97.669888200000003</v>
      </c>
      <c r="BB263" s="63">
        <v>99.551062999999999</v>
      </c>
      <c r="BC263" s="63">
        <v>99.803268900000006</v>
      </c>
      <c r="BD263" s="63">
        <v>100.511043</v>
      </c>
      <c r="BE263" s="63">
        <v>98.215697899999995</v>
      </c>
      <c r="BF263" s="63">
        <v>99.476259900000002</v>
      </c>
      <c r="BG263" s="63">
        <v>99.858042499999996</v>
      </c>
      <c r="BH263" s="63">
        <v>104.912059</v>
      </c>
      <c r="BI263" s="63">
        <v>105.836966</v>
      </c>
      <c r="BJ263" s="63">
        <v>108.298368</v>
      </c>
      <c r="BK263" s="63">
        <v>109.26912299999999</v>
      </c>
      <c r="BL263" s="63">
        <v>111.021207</v>
      </c>
      <c r="BM263" s="63">
        <v>112.617035</v>
      </c>
      <c r="BN263" s="63">
        <v>108.45308199999999</v>
      </c>
      <c r="BO263" s="63">
        <v>112.601028</v>
      </c>
      <c r="BP263" s="63">
        <v>116.26793600000001</v>
      </c>
      <c r="BQ263" s="63">
        <v>112.727226</v>
      </c>
      <c r="BR263" s="63"/>
    </row>
    <row r="264" spans="1:70" x14ac:dyDescent="0.2">
      <c r="A264" s="63" t="s">
        <v>669</v>
      </c>
      <c r="B264" s="63" t="s">
        <v>670</v>
      </c>
      <c r="C264" s="63" t="s">
        <v>772</v>
      </c>
      <c r="D264" s="63" t="s">
        <v>773</v>
      </c>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63"/>
      <c r="AP264" s="63"/>
      <c r="AQ264" s="63"/>
      <c r="AR264" s="63"/>
      <c r="AS264" s="63"/>
      <c r="AT264" s="63"/>
      <c r="AU264" s="63"/>
      <c r="AV264" s="63"/>
      <c r="AW264" s="63"/>
      <c r="AX264" s="63"/>
      <c r="AY264" s="63"/>
      <c r="AZ264" s="63"/>
      <c r="BA264" s="63"/>
      <c r="BB264" s="63"/>
      <c r="BC264" s="63"/>
      <c r="BD264" s="63"/>
      <c r="BE264" s="63"/>
      <c r="BF264" s="63"/>
      <c r="BG264" s="63"/>
      <c r="BH264" s="63"/>
      <c r="BI264" s="63"/>
      <c r="BJ264" s="63"/>
      <c r="BK264" s="63"/>
      <c r="BL264" s="63"/>
      <c r="BM264" s="63"/>
      <c r="BN264" s="63"/>
      <c r="BO264" s="63"/>
      <c r="BP264" s="63"/>
      <c r="BQ264" s="63"/>
      <c r="BR264" s="63"/>
    </row>
    <row r="265" spans="1:70" x14ac:dyDescent="0.2">
      <c r="A265" s="63" t="s">
        <v>671</v>
      </c>
      <c r="B265" s="63" t="s">
        <v>672</v>
      </c>
      <c r="C265" s="63" t="s">
        <v>772</v>
      </c>
      <c r="D265" s="63" t="s">
        <v>773</v>
      </c>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v>0.79982675000000003</v>
      </c>
      <c r="AJ265" s="63">
        <v>0.82094436999999998</v>
      </c>
      <c r="AK265" s="63">
        <v>0.87140808000000003</v>
      </c>
      <c r="AL265" s="63">
        <v>0.85680440000000002</v>
      </c>
      <c r="AM265" s="63">
        <v>1.4112514899999999</v>
      </c>
      <c r="AN265" s="63">
        <v>1.2858499000000001</v>
      </c>
      <c r="AO265" s="63">
        <v>1.32069229</v>
      </c>
      <c r="AP265" s="63">
        <v>1.45197624</v>
      </c>
      <c r="AQ265" s="63">
        <v>1.48485373</v>
      </c>
      <c r="AR265" s="63">
        <v>1.4806243699999999</v>
      </c>
      <c r="AS265" s="63">
        <v>1.4778692</v>
      </c>
      <c r="AT265" s="63">
        <v>1.4939868700000001</v>
      </c>
      <c r="AU265" s="63">
        <v>1.4929182000000001</v>
      </c>
      <c r="AV265" s="63">
        <v>1.50130969</v>
      </c>
      <c r="AW265" s="63">
        <v>1.5653987599999999</v>
      </c>
      <c r="AX265" s="63">
        <v>1.5784470399999999</v>
      </c>
      <c r="AY265" s="63">
        <v>1.6119850899999999</v>
      </c>
      <c r="AZ265" s="63">
        <v>1.6869965499999999</v>
      </c>
      <c r="BA265" s="63">
        <v>1.8060503400000001</v>
      </c>
      <c r="BB265" s="63">
        <v>1.8250940499999999</v>
      </c>
      <c r="BC265" s="63">
        <v>1.71038961</v>
      </c>
      <c r="BD265" s="63">
        <v>1.66056812</v>
      </c>
      <c r="BE265" s="63">
        <v>1.6958509399999999</v>
      </c>
      <c r="BF265" s="63">
        <v>1.7065963</v>
      </c>
      <c r="BG265" s="63">
        <v>1.6916926699999999</v>
      </c>
      <c r="BH265" s="63">
        <v>1.7425906600000001</v>
      </c>
      <c r="BI265" s="63">
        <v>1.7649349999999999</v>
      </c>
      <c r="BJ265" s="63">
        <v>1.7391712500000001</v>
      </c>
      <c r="BK265" s="63">
        <v>1.7188823900000001</v>
      </c>
      <c r="BL265" s="63">
        <v>1.71632937</v>
      </c>
      <c r="BM265" s="63">
        <v>1.71452407</v>
      </c>
      <c r="BN265" s="63">
        <v>1.6280214200000001</v>
      </c>
      <c r="BO265" s="63">
        <v>1.5583252000000001</v>
      </c>
      <c r="BP265" s="63">
        <v>1.60693032</v>
      </c>
      <c r="BQ265" s="63">
        <v>1.7011785399999999</v>
      </c>
      <c r="BR265" s="63"/>
    </row>
    <row r="266" spans="1:70" x14ac:dyDescent="0.2">
      <c r="A266" s="63" t="s">
        <v>673</v>
      </c>
      <c r="B266" s="63" t="s">
        <v>674</v>
      </c>
      <c r="C266" s="63" t="s">
        <v>772</v>
      </c>
      <c r="D266" s="63" t="s">
        <v>773</v>
      </c>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c r="AO266" s="63"/>
      <c r="AP266" s="63"/>
      <c r="AQ266" s="63"/>
      <c r="AR266" s="63"/>
      <c r="AS266" s="63"/>
      <c r="AT266" s="63"/>
      <c r="AU266" s="63"/>
      <c r="AV266" s="63"/>
      <c r="AW266" s="63"/>
      <c r="AX266" s="63"/>
      <c r="AY266" s="63"/>
      <c r="AZ266" s="63"/>
      <c r="BA266" s="63">
        <v>0.30922461000000001</v>
      </c>
      <c r="BB266" s="63">
        <v>0.29862202999999998</v>
      </c>
      <c r="BC266" s="63">
        <v>0.31389641000000001</v>
      </c>
      <c r="BD266" s="63">
        <v>0.32693860000000002</v>
      </c>
      <c r="BE266" s="63">
        <v>0.33613426000000002</v>
      </c>
      <c r="BF266" s="63">
        <v>0.34475489999999998</v>
      </c>
      <c r="BG266" s="63">
        <v>0.35821302999999999</v>
      </c>
      <c r="BH266" s="63">
        <v>0.36410300000000001</v>
      </c>
      <c r="BI266" s="63">
        <v>0.37090188000000002</v>
      </c>
      <c r="BJ266" s="63">
        <v>0.37832800999999999</v>
      </c>
      <c r="BK266" s="63">
        <v>0.37054670000000001</v>
      </c>
      <c r="BL266" s="63">
        <v>0.36317282000000001</v>
      </c>
      <c r="BM266" s="63">
        <v>0.3591452</v>
      </c>
      <c r="BN266" s="63">
        <v>0.36040675</v>
      </c>
      <c r="BO266" s="63">
        <v>0.36063965999999997</v>
      </c>
      <c r="BP266" s="63">
        <v>0.36400032999999998</v>
      </c>
      <c r="BQ266" s="63">
        <v>0.36339802999999998</v>
      </c>
      <c r="BR266" s="63"/>
    </row>
    <row r="267" spans="1:70" x14ac:dyDescent="0.2">
      <c r="A267" s="63" t="s">
        <v>675</v>
      </c>
      <c r="B267" s="63" t="s">
        <v>676</v>
      </c>
      <c r="C267" s="63" t="s">
        <v>772</v>
      </c>
      <c r="D267" s="63" t="s">
        <v>773</v>
      </c>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v>6.1140901799999998</v>
      </c>
      <c r="AJ267" s="63">
        <v>6.6233977299999998</v>
      </c>
      <c r="AK267" s="63">
        <v>7.32880208</v>
      </c>
      <c r="AL267" s="63">
        <v>8.3314768899999994</v>
      </c>
      <c r="AM267" s="63">
        <v>9.8527457399999996</v>
      </c>
      <c r="AN267" s="63">
        <v>14.0648254</v>
      </c>
      <c r="AO267" s="63">
        <v>18.8906311</v>
      </c>
      <c r="AP267" s="63">
        <v>21.038491199999999</v>
      </c>
      <c r="AQ267" s="63">
        <v>19.068950699999998</v>
      </c>
      <c r="AR267" s="63">
        <v>25.0944827</v>
      </c>
      <c r="AS267" s="63">
        <v>30.267437099999999</v>
      </c>
      <c r="AT267" s="63">
        <v>30.4144088</v>
      </c>
      <c r="AU267" s="63">
        <v>32.558124200000002</v>
      </c>
      <c r="AV267" s="63">
        <v>35.4054517</v>
      </c>
      <c r="AW267" s="63">
        <v>39.344332799999997</v>
      </c>
      <c r="AX267" s="63">
        <v>45.218356100000001</v>
      </c>
      <c r="AY267" s="63">
        <v>49.826355499999998</v>
      </c>
      <c r="AZ267" s="63">
        <v>53.794166799999999</v>
      </c>
      <c r="BA267" s="63">
        <v>63.532125999999998</v>
      </c>
      <c r="BB267" s="63">
        <v>57.645933900000003</v>
      </c>
      <c r="BC267" s="63">
        <v>70.404820999999998</v>
      </c>
      <c r="BD267" s="63">
        <v>81.476760900000002</v>
      </c>
      <c r="BE267" s="63">
        <v>88.792991599999993</v>
      </c>
      <c r="BF267" s="63">
        <v>93.631317100000004</v>
      </c>
      <c r="BG267" s="63"/>
      <c r="BH267" s="63"/>
      <c r="BI267" s="63"/>
      <c r="BJ267" s="63"/>
      <c r="BK267" s="63"/>
      <c r="BL267" s="63"/>
      <c r="BM267" s="63"/>
      <c r="BN267" s="63"/>
      <c r="BO267" s="63"/>
      <c r="BP267" s="63"/>
      <c r="BQ267" s="63"/>
      <c r="BR267" s="63"/>
    </row>
    <row r="268" spans="1:70" x14ac:dyDescent="0.2">
      <c r="A268" s="63" t="s">
        <v>677</v>
      </c>
      <c r="B268" s="63" t="s">
        <v>678</v>
      </c>
      <c r="C268" s="63" t="s">
        <v>772</v>
      </c>
      <c r="D268" s="63" t="s">
        <v>773</v>
      </c>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v>1.25844117</v>
      </c>
      <c r="AJ268" s="63">
        <v>1.40783383</v>
      </c>
      <c r="AK268" s="63">
        <v>1.5789997600000001</v>
      </c>
      <c r="AL268" s="63">
        <v>1.74267163</v>
      </c>
      <c r="AM268" s="63">
        <v>1.8736594799999999</v>
      </c>
      <c r="AN268" s="63">
        <v>2.0340842700000001</v>
      </c>
      <c r="AO268" s="63">
        <v>2.1577568500000002</v>
      </c>
      <c r="AP268" s="63">
        <v>2.2937877000000002</v>
      </c>
      <c r="AQ268" s="63">
        <v>2.4514766899999998</v>
      </c>
      <c r="AR268" s="63">
        <v>2.5837916600000002</v>
      </c>
      <c r="AS268" s="63">
        <v>2.75855373</v>
      </c>
      <c r="AT268" s="63">
        <v>2.9082492700000002</v>
      </c>
      <c r="AU268" s="63">
        <v>3.2228021600000001</v>
      </c>
      <c r="AV268" s="63">
        <v>3.36253789</v>
      </c>
      <c r="AW268" s="63">
        <v>3.4723340899999999</v>
      </c>
      <c r="AX268" s="63">
        <v>3.55520901</v>
      </c>
      <c r="AY268" s="63">
        <v>3.6580124000000001</v>
      </c>
      <c r="AZ268" s="63">
        <v>3.85519627</v>
      </c>
      <c r="BA268" s="63">
        <v>4.0792467200000004</v>
      </c>
      <c r="BB268" s="63">
        <v>4.4054615300000002</v>
      </c>
      <c r="BC268" s="63">
        <v>4.6193094099999996</v>
      </c>
      <c r="BD268" s="63">
        <v>4.7766284900000002</v>
      </c>
      <c r="BE268" s="63">
        <v>5.1060448799999998</v>
      </c>
      <c r="BF268" s="63">
        <v>5.29206485</v>
      </c>
      <c r="BG268" s="63">
        <v>5.5660949200000003</v>
      </c>
      <c r="BH268" s="63">
        <v>5.8171773299999998</v>
      </c>
      <c r="BI268" s="63">
        <v>6.1484183400000001</v>
      </c>
      <c r="BJ268" s="63">
        <v>6.41333675</v>
      </c>
      <c r="BK268" s="63">
        <v>6.8554153400000004</v>
      </c>
      <c r="BL268" s="63">
        <v>7.0652213100000001</v>
      </c>
      <c r="BM268" s="63">
        <v>7.2489242599999999</v>
      </c>
      <c r="BN268" s="63">
        <v>7.3761382099999997</v>
      </c>
      <c r="BO268" s="63">
        <v>7.2461091900000003</v>
      </c>
      <c r="BP268" s="63">
        <v>7.3247202800000002</v>
      </c>
      <c r="BQ268" s="63">
        <v>7.4319128399999999</v>
      </c>
      <c r="BR268" s="63"/>
    </row>
    <row r="269" spans="1:70" x14ac:dyDescent="0.2">
      <c r="A269" s="63" t="s">
        <v>679</v>
      </c>
      <c r="B269" s="63" t="s">
        <v>680</v>
      </c>
      <c r="C269" s="63" t="s">
        <v>772</v>
      </c>
      <c r="D269" s="63" t="s">
        <v>773</v>
      </c>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v>9.5664800000000005E-3</v>
      </c>
      <c r="AJ269" s="63">
        <v>1.7827369999999999E-2</v>
      </c>
      <c r="AK269" s="63">
        <v>4.6282990000000003E-2</v>
      </c>
      <c r="AL269" s="63">
        <v>0.11016118</v>
      </c>
      <c r="AM269" s="63">
        <v>0.19494528</v>
      </c>
      <c r="AN269" s="63">
        <v>0.24939126</v>
      </c>
      <c r="AO269" s="63">
        <v>0.30454076000000002</v>
      </c>
      <c r="AP269" s="63">
        <v>0.37542779999999998</v>
      </c>
      <c r="AQ269" s="63">
        <v>0.43402306000000002</v>
      </c>
      <c r="AR269" s="63">
        <v>0.50467514999999996</v>
      </c>
      <c r="AS269" s="63">
        <v>0.65444480000000005</v>
      </c>
      <c r="AT269" s="63">
        <v>0.80216171000000003</v>
      </c>
      <c r="AU269" s="63">
        <v>0.94305327999999999</v>
      </c>
      <c r="AV269" s="63">
        <v>1.0876302499999999</v>
      </c>
      <c r="AW269" s="63">
        <v>1.2679793100000001</v>
      </c>
      <c r="AX269" s="63">
        <v>1.4341337700000001</v>
      </c>
      <c r="AY269" s="63">
        <v>1.59354675</v>
      </c>
      <c r="AZ269" s="63">
        <v>1.75274668</v>
      </c>
      <c r="BA269" s="63">
        <v>1.9025859199999999</v>
      </c>
      <c r="BB269" s="63">
        <v>1.9960524500000001</v>
      </c>
      <c r="BC269" s="63">
        <v>2.2472099499999998</v>
      </c>
      <c r="BD269" s="63">
        <v>2.4463460399999999</v>
      </c>
      <c r="BE269" s="63">
        <v>2.6483499199999998</v>
      </c>
      <c r="BF269" s="63">
        <v>2.82615243</v>
      </c>
      <c r="BG269" s="63">
        <v>3.05394152</v>
      </c>
      <c r="BH269" s="63">
        <v>3.3505557100000001</v>
      </c>
      <c r="BI269" s="63">
        <v>3.8559028799999999</v>
      </c>
      <c r="BJ269" s="63">
        <v>4.1628642100000004</v>
      </c>
      <c r="BK269" s="63">
        <v>4.4476289700000002</v>
      </c>
      <c r="BL269" s="63">
        <v>4.82785273</v>
      </c>
      <c r="BM269" s="63">
        <v>5.5291075699999999</v>
      </c>
      <c r="BN269" s="63">
        <v>6.4412870399999997</v>
      </c>
      <c r="BO269" s="63">
        <v>6.3818124699999998</v>
      </c>
      <c r="BP269" s="63">
        <v>6.5971858699999997</v>
      </c>
      <c r="BQ269" s="63">
        <v>7.36967806</v>
      </c>
      <c r="BR269" s="63"/>
    </row>
    <row r="270" spans="1:70" x14ac:dyDescent="0.2">
      <c r="A270" s="63" t="s">
        <v>681</v>
      </c>
      <c r="B270" s="63" t="s">
        <v>682</v>
      </c>
      <c r="C270" s="63" t="s">
        <v>772</v>
      </c>
      <c r="D270" s="63" t="s">
        <v>773</v>
      </c>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v>2.9789999999999998E-4</v>
      </c>
      <c r="AJ270" s="63">
        <v>2.6863000000000001E-4</v>
      </c>
      <c r="AK270" s="63">
        <v>2.2552999999999999E-4</v>
      </c>
      <c r="AL270" s="63">
        <v>2.1196E-4</v>
      </c>
      <c r="AM270" s="63">
        <v>1.9944E-4</v>
      </c>
      <c r="AN270" s="63">
        <v>2.0128E-4</v>
      </c>
      <c r="AO270" s="63">
        <v>2.1541999999999999E-4</v>
      </c>
      <c r="AP270" s="63">
        <v>2.0567E-4</v>
      </c>
      <c r="AQ270" s="63">
        <v>1.4836999999999999E-4</v>
      </c>
      <c r="AR270" s="63">
        <v>1.5802000000000001E-4</v>
      </c>
      <c r="AS270" s="63">
        <v>1.5548E-4</v>
      </c>
      <c r="AT270" s="63">
        <v>1.5186E-4</v>
      </c>
      <c r="AU270" s="63">
        <v>1.5359E-4</v>
      </c>
      <c r="AV270" s="63">
        <v>1.6388000000000001E-4</v>
      </c>
      <c r="AW270" s="63">
        <v>1.7173000000000001E-4</v>
      </c>
      <c r="AX270" s="63">
        <v>1.7506999999999999E-4</v>
      </c>
      <c r="AY270" s="63">
        <v>1.6641E-4</v>
      </c>
      <c r="AZ270" s="63">
        <v>1.6347000000000001E-4</v>
      </c>
      <c r="BA270" s="63">
        <v>1.6254E-4</v>
      </c>
      <c r="BB270" s="63">
        <v>2.0139999999999999E-4</v>
      </c>
      <c r="BC270" s="63">
        <v>2.0714E-4</v>
      </c>
      <c r="BD270" s="63">
        <v>2.0813E-4</v>
      </c>
      <c r="BE270" s="63">
        <v>2.1811000000000001E-4</v>
      </c>
      <c r="BF270" s="63">
        <v>2.2013999999999999E-4</v>
      </c>
      <c r="BG270" s="63">
        <v>2.1495999999999999E-4</v>
      </c>
      <c r="BH270" s="63">
        <v>2.0954E-4</v>
      </c>
      <c r="BI270" s="63">
        <v>2.0128999999999999E-4</v>
      </c>
      <c r="BJ270" s="63">
        <v>2.4568000000000002E-4</v>
      </c>
      <c r="BK270" s="63">
        <v>7.0907999999999995E-4</v>
      </c>
      <c r="BL270" s="63">
        <v>2.0394900000000001E-3</v>
      </c>
      <c r="BM270" s="63">
        <v>1.264493E-2</v>
      </c>
      <c r="BN270" s="63">
        <v>2.4363530000000001E-2</v>
      </c>
      <c r="BO270" s="63">
        <v>8.5159750000000006E-2</v>
      </c>
      <c r="BP270" s="63">
        <v>0.71390397999999999</v>
      </c>
      <c r="BQ270" s="63">
        <v>8.3453918500000004</v>
      </c>
      <c r="BR270" s="6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26A1D-B279-604C-8AA3-D81036E47540}">
  <sheetPr codeName="Sheet6"/>
  <dimension ref="A1:BR270"/>
  <sheetViews>
    <sheetView topLeftCell="AY1" workbookViewId="0">
      <selection activeCell="BP24" sqref="BP24"/>
    </sheetView>
  </sheetViews>
  <sheetFormatPr baseColWidth="10" defaultRowHeight="16" x14ac:dyDescent="0.2"/>
  <cols>
    <col min="1" max="1" width="60.1640625" bestFit="1" customWidth="1"/>
    <col min="2" max="2" width="25.6640625" bestFit="1" customWidth="1"/>
    <col min="3" max="3" width="24.1640625" bestFit="1" customWidth="1"/>
    <col min="4" max="4" width="14.6640625" bestFit="1" customWidth="1"/>
    <col min="5" max="69" width="11.5" bestFit="1" customWidth="1"/>
    <col min="70" max="70" width="5" bestFit="1" customWidth="1"/>
    <col min="71" max="256" width="8.83203125" customWidth="1"/>
    <col min="257" max="257" width="60.1640625" bestFit="1" customWidth="1"/>
    <col min="258" max="258" width="25.6640625" bestFit="1" customWidth="1"/>
    <col min="259" max="259" width="24.1640625" bestFit="1" customWidth="1"/>
    <col min="260" max="260" width="14.6640625" bestFit="1" customWidth="1"/>
    <col min="261" max="325" width="11.5" bestFit="1" customWidth="1"/>
    <col min="326" max="326" width="5" bestFit="1" customWidth="1"/>
    <col min="327" max="512" width="8.83203125" customWidth="1"/>
    <col min="513" max="513" width="60.1640625" bestFit="1" customWidth="1"/>
    <col min="514" max="514" width="25.6640625" bestFit="1" customWidth="1"/>
    <col min="515" max="515" width="24.1640625" bestFit="1" customWidth="1"/>
    <col min="516" max="516" width="14.6640625" bestFit="1" customWidth="1"/>
    <col min="517" max="581" width="11.5" bestFit="1" customWidth="1"/>
    <col min="582" max="582" width="5" bestFit="1" customWidth="1"/>
    <col min="583" max="768" width="8.83203125" customWidth="1"/>
    <col min="769" max="769" width="60.1640625" bestFit="1" customWidth="1"/>
    <col min="770" max="770" width="25.6640625" bestFit="1" customWidth="1"/>
    <col min="771" max="771" width="24.1640625" bestFit="1" customWidth="1"/>
    <col min="772" max="772" width="14.6640625" bestFit="1" customWidth="1"/>
    <col min="773" max="837" width="11.5" bestFit="1" customWidth="1"/>
    <col min="838" max="838" width="5" bestFit="1" customWidth="1"/>
    <col min="839" max="1024" width="8.83203125" customWidth="1"/>
    <col min="1025" max="1025" width="60.1640625" bestFit="1" customWidth="1"/>
    <col min="1026" max="1026" width="25.6640625" bestFit="1" customWidth="1"/>
    <col min="1027" max="1027" width="24.1640625" bestFit="1" customWidth="1"/>
    <col min="1028" max="1028" width="14.6640625" bestFit="1" customWidth="1"/>
    <col min="1029" max="1093" width="11.5" bestFit="1" customWidth="1"/>
    <col min="1094" max="1094" width="5" bestFit="1" customWidth="1"/>
    <col min="1095" max="1280" width="8.83203125" customWidth="1"/>
    <col min="1281" max="1281" width="60.1640625" bestFit="1" customWidth="1"/>
    <col min="1282" max="1282" width="25.6640625" bestFit="1" customWidth="1"/>
    <col min="1283" max="1283" width="24.1640625" bestFit="1" customWidth="1"/>
    <col min="1284" max="1284" width="14.6640625" bestFit="1" customWidth="1"/>
    <col min="1285" max="1349" width="11.5" bestFit="1" customWidth="1"/>
    <col min="1350" max="1350" width="5" bestFit="1" customWidth="1"/>
    <col min="1351" max="1536" width="8.83203125" customWidth="1"/>
    <col min="1537" max="1537" width="60.1640625" bestFit="1" customWidth="1"/>
    <col min="1538" max="1538" width="25.6640625" bestFit="1" customWidth="1"/>
    <col min="1539" max="1539" width="24.1640625" bestFit="1" customWidth="1"/>
    <col min="1540" max="1540" width="14.6640625" bestFit="1" customWidth="1"/>
    <col min="1541" max="1605" width="11.5" bestFit="1" customWidth="1"/>
    <col min="1606" max="1606" width="5" bestFit="1" customWidth="1"/>
    <col min="1607" max="1792" width="8.83203125" customWidth="1"/>
    <col min="1793" max="1793" width="60.1640625" bestFit="1" customWidth="1"/>
    <col min="1794" max="1794" width="25.6640625" bestFit="1" customWidth="1"/>
    <col min="1795" max="1795" width="24.1640625" bestFit="1" customWidth="1"/>
    <col min="1796" max="1796" width="14.6640625" bestFit="1" customWidth="1"/>
    <col min="1797" max="1861" width="11.5" bestFit="1" customWidth="1"/>
    <col min="1862" max="1862" width="5" bestFit="1" customWidth="1"/>
    <col min="1863" max="2048" width="8.83203125" customWidth="1"/>
    <col min="2049" max="2049" width="60.1640625" bestFit="1" customWidth="1"/>
    <col min="2050" max="2050" width="25.6640625" bestFit="1" customWidth="1"/>
    <col min="2051" max="2051" width="24.1640625" bestFit="1" customWidth="1"/>
    <col min="2052" max="2052" width="14.6640625" bestFit="1" customWidth="1"/>
    <col min="2053" max="2117" width="11.5" bestFit="1" customWidth="1"/>
    <col min="2118" max="2118" width="5" bestFit="1" customWidth="1"/>
    <col min="2119" max="2304" width="8.83203125" customWidth="1"/>
    <col min="2305" max="2305" width="60.1640625" bestFit="1" customWidth="1"/>
    <col min="2306" max="2306" width="25.6640625" bestFit="1" customWidth="1"/>
    <col min="2307" max="2307" width="24.1640625" bestFit="1" customWidth="1"/>
    <col min="2308" max="2308" width="14.6640625" bestFit="1" customWidth="1"/>
    <col min="2309" max="2373" width="11.5" bestFit="1" customWidth="1"/>
    <col min="2374" max="2374" width="5" bestFit="1" customWidth="1"/>
    <col min="2375" max="2560" width="8.83203125" customWidth="1"/>
    <col min="2561" max="2561" width="60.1640625" bestFit="1" customWidth="1"/>
    <col min="2562" max="2562" width="25.6640625" bestFit="1" customWidth="1"/>
    <col min="2563" max="2563" width="24.1640625" bestFit="1" customWidth="1"/>
    <col min="2564" max="2564" width="14.6640625" bestFit="1" customWidth="1"/>
    <col min="2565" max="2629" width="11.5" bestFit="1" customWidth="1"/>
    <col min="2630" max="2630" width="5" bestFit="1" customWidth="1"/>
    <col min="2631" max="2816" width="8.83203125" customWidth="1"/>
    <col min="2817" max="2817" width="60.1640625" bestFit="1" customWidth="1"/>
    <col min="2818" max="2818" width="25.6640625" bestFit="1" customWidth="1"/>
    <col min="2819" max="2819" width="24.1640625" bestFit="1" customWidth="1"/>
    <col min="2820" max="2820" width="14.6640625" bestFit="1" customWidth="1"/>
    <col min="2821" max="2885" width="11.5" bestFit="1" customWidth="1"/>
    <col min="2886" max="2886" width="5" bestFit="1" customWidth="1"/>
    <col min="2887" max="3072" width="8.83203125" customWidth="1"/>
    <col min="3073" max="3073" width="60.1640625" bestFit="1" customWidth="1"/>
    <col min="3074" max="3074" width="25.6640625" bestFit="1" customWidth="1"/>
    <col min="3075" max="3075" width="24.1640625" bestFit="1" customWidth="1"/>
    <col min="3076" max="3076" width="14.6640625" bestFit="1" customWidth="1"/>
    <col min="3077" max="3141" width="11.5" bestFit="1" customWidth="1"/>
    <col min="3142" max="3142" width="5" bestFit="1" customWidth="1"/>
    <col min="3143" max="3328" width="8.83203125" customWidth="1"/>
    <col min="3329" max="3329" width="60.1640625" bestFit="1" customWidth="1"/>
    <col min="3330" max="3330" width="25.6640625" bestFit="1" customWidth="1"/>
    <col min="3331" max="3331" width="24.1640625" bestFit="1" customWidth="1"/>
    <col min="3332" max="3332" width="14.6640625" bestFit="1" customWidth="1"/>
    <col min="3333" max="3397" width="11.5" bestFit="1" customWidth="1"/>
    <col min="3398" max="3398" width="5" bestFit="1" customWidth="1"/>
    <col min="3399" max="3584" width="8.83203125" customWidth="1"/>
    <col min="3585" max="3585" width="60.1640625" bestFit="1" customWidth="1"/>
    <col min="3586" max="3586" width="25.6640625" bestFit="1" customWidth="1"/>
    <col min="3587" max="3587" width="24.1640625" bestFit="1" customWidth="1"/>
    <col min="3588" max="3588" width="14.6640625" bestFit="1" customWidth="1"/>
    <col min="3589" max="3653" width="11.5" bestFit="1" customWidth="1"/>
    <col min="3654" max="3654" width="5" bestFit="1" customWidth="1"/>
    <col min="3655" max="3840" width="8.83203125" customWidth="1"/>
    <col min="3841" max="3841" width="60.1640625" bestFit="1" customWidth="1"/>
    <col min="3842" max="3842" width="25.6640625" bestFit="1" customWidth="1"/>
    <col min="3843" max="3843" width="24.1640625" bestFit="1" customWidth="1"/>
    <col min="3844" max="3844" width="14.6640625" bestFit="1" customWidth="1"/>
    <col min="3845" max="3909" width="11.5" bestFit="1" customWidth="1"/>
    <col min="3910" max="3910" width="5" bestFit="1" customWidth="1"/>
    <col min="3911" max="4096" width="8.83203125" customWidth="1"/>
    <col min="4097" max="4097" width="60.1640625" bestFit="1" customWidth="1"/>
    <col min="4098" max="4098" width="25.6640625" bestFit="1" customWidth="1"/>
    <col min="4099" max="4099" width="24.1640625" bestFit="1" customWidth="1"/>
    <col min="4100" max="4100" width="14.6640625" bestFit="1" customWidth="1"/>
    <col min="4101" max="4165" width="11.5" bestFit="1" customWidth="1"/>
    <col min="4166" max="4166" width="5" bestFit="1" customWidth="1"/>
    <col min="4167" max="4352" width="8.83203125" customWidth="1"/>
    <col min="4353" max="4353" width="60.1640625" bestFit="1" customWidth="1"/>
    <col min="4354" max="4354" width="25.6640625" bestFit="1" customWidth="1"/>
    <col min="4355" max="4355" width="24.1640625" bestFit="1" customWidth="1"/>
    <col min="4356" max="4356" width="14.6640625" bestFit="1" customWidth="1"/>
    <col min="4357" max="4421" width="11.5" bestFit="1" customWidth="1"/>
    <col min="4422" max="4422" width="5" bestFit="1" customWidth="1"/>
    <col min="4423" max="4608" width="8.83203125" customWidth="1"/>
    <col min="4609" max="4609" width="60.1640625" bestFit="1" customWidth="1"/>
    <col min="4610" max="4610" width="25.6640625" bestFit="1" customWidth="1"/>
    <col min="4611" max="4611" width="24.1640625" bestFit="1" customWidth="1"/>
    <col min="4612" max="4612" width="14.6640625" bestFit="1" customWidth="1"/>
    <col min="4613" max="4677" width="11.5" bestFit="1" customWidth="1"/>
    <col min="4678" max="4678" width="5" bestFit="1" customWidth="1"/>
    <col min="4679" max="4864" width="8.83203125" customWidth="1"/>
    <col min="4865" max="4865" width="60.1640625" bestFit="1" customWidth="1"/>
    <col min="4866" max="4866" width="25.6640625" bestFit="1" customWidth="1"/>
    <col min="4867" max="4867" width="24.1640625" bestFit="1" customWidth="1"/>
    <col min="4868" max="4868" width="14.6640625" bestFit="1" customWidth="1"/>
    <col min="4869" max="4933" width="11.5" bestFit="1" customWidth="1"/>
    <col min="4934" max="4934" width="5" bestFit="1" customWidth="1"/>
    <col min="4935" max="5120" width="8.83203125" customWidth="1"/>
    <col min="5121" max="5121" width="60.1640625" bestFit="1" customWidth="1"/>
    <col min="5122" max="5122" width="25.6640625" bestFit="1" customWidth="1"/>
    <col min="5123" max="5123" width="24.1640625" bestFit="1" customWidth="1"/>
    <col min="5124" max="5124" width="14.6640625" bestFit="1" customWidth="1"/>
    <col min="5125" max="5189" width="11.5" bestFit="1" customWidth="1"/>
    <col min="5190" max="5190" width="5" bestFit="1" customWidth="1"/>
    <col min="5191" max="5376" width="8.83203125" customWidth="1"/>
    <col min="5377" max="5377" width="60.1640625" bestFit="1" customWidth="1"/>
    <col min="5378" max="5378" width="25.6640625" bestFit="1" customWidth="1"/>
    <col min="5379" max="5379" width="24.1640625" bestFit="1" customWidth="1"/>
    <col min="5380" max="5380" width="14.6640625" bestFit="1" customWidth="1"/>
    <col min="5381" max="5445" width="11.5" bestFit="1" customWidth="1"/>
    <col min="5446" max="5446" width="5" bestFit="1" customWidth="1"/>
    <col min="5447" max="5632" width="8.83203125" customWidth="1"/>
    <col min="5633" max="5633" width="60.1640625" bestFit="1" customWidth="1"/>
    <col min="5634" max="5634" width="25.6640625" bestFit="1" customWidth="1"/>
    <col min="5635" max="5635" width="24.1640625" bestFit="1" customWidth="1"/>
    <col min="5636" max="5636" width="14.6640625" bestFit="1" customWidth="1"/>
    <col min="5637" max="5701" width="11.5" bestFit="1" customWidth="1"/>
    <col min="5702" max="5702" width="5" bestFit="1" customWidth="1"/>
    <col min="5703" max="5888" width="8.83203125" customWidth="1"/>
    <col min="5889" max="5889" width="60.1640625" bestFit="1" customWidth="1"/>
    <col min="5890" max="5890" width="25.6640625" bestFit="1" customWidth="1"/>
    <col min="5891" max="5891" width="24.1640625" bestFit="1" customWidth="1"/>
    <col min="5892" max="5892" width="14.6640625" bestFit="1" customWidth="1"/>
    <col min="5893" max="5957" width="11.5" bestFit="1" customWidth="1"/>
    <col min="5958" max="5958" width="5" bestFit="1" customWidth="1"/>
    <col min="5959" max="6144" width="8.83203125" customWidth="1"/>
    <col min="6145" max="6145" width="60.1640625" bestFit="1" customWidth="1"/>
    <col min="6146" max="6146" width="25.6640625" bestFit="1" customWidth="1"/>
    <col min="6147" max="6147" width="24.1640625" bestFit="1" customWidth="1"/>
    <col min="6148" max="6148" width="14.6640625" bestFit="1" customWidth="1"/>
    <col min="6149" max="6213" width="11.5" bestFit="1" customWidth="1"/>
    <col min="6214" max="6214" width="5" bestFit="1" customWidth="1"/>
    <col min="6215" max="6400" width="8.83203125" customWidth="1"/>
    <col min="6401" max="6401" width="60.1640625" bestFit="1" customWidth="1"/>
    <col min="6402" max="6402" width="25.6640625" bestFit="1" customWidth="1"/>
    <col min="6403" max="6403" width="24.1640625" bestFit="1" customWidth="1"/>
    <col min="6404" max="6404" width="14.6640625" bestFit="1" customWidth="1"/>
    <col min="6405" max="6469" width="11.5" bestFit="1" customWidth="1"/>
    <col min="6470" max="6470" width="5" bestFit="1" customWidth="1"/>
    <col min="6471" max="6656" width="8.83203125" customWidth="1"/>
    <col min="6657" max="6657" width="60.1640625" bestFit="1" customWidth="1"/>
    <col min="6658" max="6658" width="25.6640625" bestFit="1" customWidth="1"/>
    <col min="6659" max="6659" width="24.1640625" bestFit="1" customWidth="1"/>
    <col min="6660" max="6660" width="14.6640625" bestFit="1" customWidth="1"/>
    <col min="6661" max="6725" width="11.5" bestFit="1" customWidth="1"/>
    <col min="6726" max="6726" width="5" bestFit="1" customWidth="1"/>
    <col min="6727" max="6912" width="8.83203125" customWidth="1"/>
    <col min="6913" max="6913" width="60.1640625" bestFit="1" customWidth="1"/>
    <col min="6914" max="6914" width="25.6640625" bestFit="1" customWidth="1"/>
    <col min="6915" max="6915" width="24.1640625" bestFit="1" customWidth="1"/>
    <col min="6916" max="6916" width="14.6640625" bestFit="1" customWidth="1"/>
    <col min="6917" max="6981" width="11.5" bestFit="1" customWidth="1"/>
    <col min="6982" max="6982" width="5" bestFit="1" customWidth="1"/>
    <col min="6983" max="7168" width="8.83203125" customWidth="1"/>
    <col min="7169" max="7169" width="60.1640625" bestFit="1" customWidth="1"/>
    <col min="7170" max="7170" width="25.6640625" bestFit="1" customWidth="1"/>
    <col min="7171" max="7171" width="24.1640625" bestFit="1" customWidth="1"/>
    <col min="7172" max="7172" width="14.6640625" bestFit="1" customWidth="1"/>
    <col min="7173" max="7237" width="11.5" bestFit="1" customWidth="1"/>
    <col min="7238" max="7238" width="5" bestFit="1" customWidth="1"/>
    <col min="7239" max="7424" width="8.83203125" customWidth="1"/>
    <col min="7425" max="7425" width="60.1640625" bestFit="1" customWidth="1"/>
    <col min="7426" max="7426" width="25.6640625" bestFit="1" customWidth="1"/>
    <col min="7427" max="7427" width="24.1640625" bestFit="1" customWidth="1"/>
    <col min="7428" max="7428" width="14.6640625" bestFit="1" customWidth="1"/>
    <col min="7429" max="7493" width="11.5" bestFit="1" customWidth="1"/>
    <col min="7494" max="7494" width="5" bestFit="1" customWidth="1"/>
    <col min="7495" max="7680" width="8.83203125" customWidth="1"/>
    <col min="7681" max="7681" width="60.1640625" bestFit="1" customWidth="1"/>
    <col min="7682" max="7682" width="25.6640625" bestFit="1" customWidth="1"/>
    <col min="7683" max="7683" width="24.1640625" bestFit="1" customWidth="1"/>
    <col min="7684" max="7684" width="14.6640625" bestFit="1" customWidth="1"/>
    <col min="7685" max="7749" width="11.5" bestFit="1" customWidth="1"/>
    <col min="7750" max="7750" width="5" bestFit="1" customWidth="1"/>
    <col min="7751" max="7936" width="8.83203125" customWidth="1"/>
    <col min="7937" max="7937" width="60.1640625" bestFit="1" customWidth="1"/>
    <col min="7938" max="7938" width="25.6640625" bestFit="1" customWidth="1"/>
    <col min="7939" max="7939" width="24.1640625" bestFit="1" customWidth="1"/>
    <col min="7940" max="7940" width="14.6640625" bestFit="1" customWidth="1"/>
    <col min="7941" max="8005" width="11.5" bestFit="1" customWidth="1"/>
    <col min="8006" max="8006" width="5" bestFit="1" customWidth="1"/>
    <col min="8007" max="8192" width="8.83203125" customWidth="1"/>
    <col min="8193" max="8193" width="60.1640625" bestFit="1" customWidth="1"/>
    <col min="8194" max="8194" width="25.6640625" bestFit="1" customWidth="1"/>
    <col min="8195" max="8195" width="24.1640625" bestFit="1" customWidth="1"/>
    <col min="8196" max="8196" width="14.6640625" bestFit="1" customWidth="1"/>
    <col min="8197" max="8261" width="11.5" bestFit="1" customWidth="1"/>
    <col min="8262" max="8262" width="5" bestFit="1" customWidth="1"/>
    <col min="8263" max="8448" width="8.83203125" customWidth="1"/>
    <col min="8449" max="8449" width="60.1640625" bestFit="1" customWidth="1"/>
    <col min="8450" max="8450" width="25.6640625" bestFit="1" customWidth="1"/>
    <col min="8451" max="8451" width="24.1640625" bestFit="1" customWidth="1"/>
    <col min="8452" max="8452" width="14.6640625" bestFit="1" customWidth="1"/>
    <col min="8453" max="8517" width="11.5" bestFit="1" customWidth="1"/>
    <col min="8518" max="8518" width="5" bestFit="1" customWidth="1"/>
    <col min="8519" max="8704" width="8.83203125" customWidth="1"/>
    <col min="8705" max="8705" width="60.1640625" bestFit="1" customWidth="1"/>
    <col min="8706" max="8706" width="25.6640625" bestFit="1" customWidth="1"/>
    <col min="8707" max="8707" width="24.1640625" bestFit="1" customWidth="1"/>
    <col min="8708" max="8708" width="14.6640625" bestFit="1" customWidth="1"/>
    <col min="8709" max="8773" width="11.5" bestFit="1" customWidth="1"/>
    <col min="8774" max="8774" width="5" bestFit="1" customWidth="1"/>
    <col min="8775" max="8960" width="8.83203125" customWidth="1"/>
    <col min="8961" max="8961" width="60.1640625" bestFit="1" customWidth="1"/>
    <col min="8962" max="8962" width="25.6640625" bestFit="1" customWidth="1"/>
    <col min="8963" max="8963" width="24.1640625" bestFit="1" customWidth="1"/>
    <col min="8964" max="8964" width="14.6640625" bestFit="1" customWidth="1"/>
    <col min="8965" max="9029" width="11.5" bestFit="1" customWidth="1"/>
    <col min="9030" max="9030" width="5" bestFit="1" customWidth="1"/>
    <col min="9031" max="9216" width="8.83203125" customWidth="1"/>
    <col min="9217" max="9217" width="60.1640625" bestFit="1" customWidth="1"/>
    <col min="9218" max="9218" width="25.6640625" bestFit="1" customWidth="1"/>
    <col min="9219" max="9219" width="24.1640625" bestFit="1" customWidth="1"/>
    <col min="9220" max="9220" width="14.6640625" bestFit="1" customWidth="1"/>
    <col min="9221" max="9285" width="11.5" bestFit="1" customWidth="1"/>
    <col min="9286" max="9286" width="5" bestFit="1" customWidth="1"/>
    <col min="9287" max="9472" width="8.83203125" customWidth="1"/>
    <col min="9473" max="9473" width="60.1640625" bestFit="1" customWidth="1"/>
    <col min="9474" max="9474" width="25.6640625" bestFit="1" customWidth="1"/>
    <col min="9475" max="9475" width="24.1640625" bestFit="1" customWidth="1"/>
    <col min="9476" max="9476" width="14.6640625" bestFit="1" customWidth="1"/>
    <col min="9477" max="9541" width="11.5" bestFit="1" customWidth="1"/>
    <col min="9542" max="9542" width="5" bestFit="1" customWidth="1"/>
    <col min="9543" max="9728" width="8.83203125" customWidth="1"/>
    <col min="9729" max="9729" width="60.1640625" bestFit="1" customWidth="1"/>
    <col min="9730" max="9730" width="25.6640625" bestFit="1" customWidth="1"/>
    <col min="9731" max="9731" width="24.1640625" bestFit="1" customWidth="1"/>
    <col min="9732" max="9732" width="14.6640625" bestFit="1" customWidth="1"/>
    <col min="9733" max="9797" width="11.5" bestFit="1" customWidth="1"/>
    <col min="9798" max="9798" width="5" bestFit="1" customWidth="1"/>
    <col min="9799" max="9984" width="8.83203125" customWidth="1"/>
    <col min="9985" max="9985" width="60.1640625" bestFit="1" customWidth="1"/>
    <col min="9986" max="9986" width="25.6640625" bestFit="1" customWidth="1"/>
    <col min="9987" max="9987" width="24.1640625" bestFit="1" customWidth="1"/>
    <col min="9988" max="9988" width="14.6640625" bestFit="1" customWidth="1"/>
    <col min="9989" max="10053" width="11.5" bestFit="1" customWidth="1"/>
    <col min="10054" max="10054" width="5" bestFit="1" customWidth="1"/>
    <col min="10055" max="10240" width="8.83203125" customWidth="1"/>
    <col min="10241" max="10241" width="60.1640625" bestFit="1" customWidth="1"/>
    <col min="10242" max="10242" width="25.6640625" bestFit="1" customWidth="1"/>
    <col min="10243" max="10243" width="24.1640625" bestFit="1" customWidth="1"/>
    <col min="10244" max="10244" width="14.6640625" bestFit="1" customWidth="1"/>
    <col min="10245" max="10309" width="11.5" bestFit="1" customWidth="1"/>
    <col min="10310" max="10310" width="5" bestFit="1" customWidth="1"/>
    <col min="10311" max="10496" width="8.83203125" customWidth="1"/>
    <col min="10497" max="10497" width="60.1640625" bestFit="1" customWidth="1"/>
    <col min="10498" max="10498" width="25.6640625" bestFit="1" customWidth="1"/>
    <col min="10499" max="10499" width="24.1640625" bestFit="1" customWidth="1"/>
    <col min="10500" max="10500" width="14.6640625" bestFit="1" customWidth="1"/>
    <col min="10501" max="10565" width="11.5" bestFit="1" customWidth="1"/>
    <col min="10566" max="10566" width="5" bestFit="1" customWidth="1"/>
    <col min="10567" max="10752" width="8.83203125" customWidth="1"/>
    <col min="10753" max="10753" width="60.1640625" bestFit="1" customWidth="1"/>
    <col min="10754" max="10754" width="25.6640625" bestFit="1" customWidth="1"/>
    <col min="10755" max="10755" width="24.1640625" bestFit="1" customWidth="1"/>
    <col min="10756" max="10756" width="14.6640625" bestFit="1" customWidth="1"/>
    <col min="10757" max="10821" width="11.5" bestFit="1" customWidth="1"/>
    <col min="10822" max="10822" width="5" bestFit="1" customWidth="1"/>
    <col min="10823" max="11008" width="8.83203125" customWidth="1"/>
    <col min="11009" max="11009" width="60.1640625" bestFit="1" customWidth="1"/>
    <col min="11010" max="11010" width="25.6640625" bestFit="1" customWidth="1"/>
    <col min="11011" max="11011" width="24.1640625" bestFit="1" customWidth="1"/>
    <col min="11012" max="11012" width="14.6640625" bestFit="1" customWidth="1"/>
    <col min="11013" max="11077" width="11.5" bestFit="1" customWidth="1"/>
    <col min="11078" max="11078" width="5" bestFit="1" customWidth="1"/>
    <col min="11079" max="11264" width="8.83203125" customWidth="1"/>
    <col min="11265" max="11265" width="60.1640625" bestFit="1" customWidth="1"/>
    <col min="11266" max="11266" width="25.6640625" bestFit="1" customWidth="1"/>
    <col min="11267" max="11267" width="24.1640625" bestFit="1" customWidth="1"/>
    <col min="11268" max="11268" width="14.6640625" bestFit="1" customWidth="1"/>
    <col min="11269" max="11333" width="11.5" bestFit="1" customWidth="1"/>
    <col min="11334" max="11334" width="5" bestFit="1" customWidth="1"/>
    <col min="11335" max="11520" width="8.83203125" customWidth="1"/>
    <col min="11521" max="11521" width="60.1640625" bestFit="1" customWidth="1"/>
    <col min="11522" max="11522" width="25.6640625" bestFit="1" customWidth="1"/>
    <col min="11523" max="11523" width="24.1640625" bestFit="1" customWidth="1"/>
    <col min="11524" max="11524" width="14.6640625" bestFit="1" customWidth="1"/>
    <col min="11525" max="11589" width="11.5" bestFit="1" customWidth="1"/>
    <col min="11590" max="11590" width="5" bestFit="1" customWidth="1"/>
    <col min="11591" max="11776" width="8.83203125" customWidth="1"/>
    <col min="11777" max="11777" width="60.1640625" bestFit="1" customWidth="1"/>
    <col min="11778" max="11778" width="25.6640625" bestFit="1" customWidth="1"/>
    <col min="11779" max="11779" width="24.1640625" bestFit="1" customWidth="1"/>
    <col min="11780" max="11780" width="14.6640625" bestFit="1" customWidth="1"/>
    <col min="11781" max="11845" width="11.5" bestFit="1" customWidth="1"/>
    <col min="11846" max="11846" width="5" bestFit="1" customWidth="1"/>
    <col min="11847" max="12032" width="8.83203125" customWidth="1"/>
    <col min="12033" max="12033" width="60.1640625" bestFit="1" customWidth="1"/>
    <col min="12034" max="12034" width="25.6640625" bestFit="1" customWidth="1"/>
    <col min="12035" max="12035" width="24.1640625" bestFit="1" customWidth="1"/>
    <col min="12036" max="12036" width="14.6640625" bestFit="1" customWidth="1"/>
    <col min="12037" max="12101" width="11.5" bestFit="1" customWidth="1"/>
    <col min="12102" max="12102" width="5" bestFit="1" customWidth="1"/>
    <col min="12103" max="12288" width="8.83203125" customWidth="1"/>
    <col min="12289" max="12289" width="60.1640625" bestFit="1" customWidth="1"/>
    <col min="12290" max="12290" width="25.6640625" bestFit="1" customWidth="1"/>
    <col min="12291" max="12291" width="24.1640625" bestFit="1" customWidth="1"/>
    <col min="12292" max="12292" width="14.6640625" bestFit="1" customWidth="1"/>
    <col min="12293" max="12357" width="11.5" bestFit="1" customWidth="1"/>
    <col min="12358" max="12358" width="5" bestFit="1" customWidth="1"/>
    <col min="12359" max="12544" width="8.83203125" customWidth="1"/>
    <col min="12545" max="12545" width="60.1640625" bestFit="1" customWidth="1"/>
    <col min="12546" max="12546" width="25.6640625" bestFit="1" customWidth="1"/>
    <col min="12547" max="12547" width="24.1640625" bestFit="1" customWidth="1"/>
    <col min="12548" max="12548" width="14.6640625" bestFit="1" customWidth="1"/>
    <col min="12549" max="12613" width="11.5" bestFit="1" customWidth="1"/>
    <col min="12614" max="12614" width="5" bestFit="1" customWidth="1"/>
    <col min="12615" max="12800" width="8.83203125" customWidth="1"/>
    <col min="12801" max="12801" width="60.1640625" bestFit="1" customWidth="1"/>
    <col min="12802" max="12802" width="25.6640625" bestFit="1" customWidth="1"/>
    <col min="12803" max="12803" width="24.1640625" bestFit="1" customWidth="1"/>
    <col min="12804" max="12804" width="14.6640625" bestFit="1" customWidth="1"/>
    <col min="12805" max="12869" width="11.5" bestFit="1" customWidth="1"/>
    <col min="12870" max="12870" width="5" bestFit="1" customWidth="1"/>
    <col min="12871" max="13056" width="8.83203125" customWidth="1"/>
    <col min="13057" max="13057" width="60.1640625" bestFit="1" customWidth="1"/>
    <col min="13058" max="13058" width="25.6640625" bestFit="1" customWidth="1"/>
    <col min="13059" max="13059" width="24.1640625" bestFit="1" customWidth="1"/>
    <col min="13060" max="13060" width="14.6640625" bestFit="1" customWidth="1"/>
    <col min="13061" max="13125" width="11.5" bestFit="1" customWidth="1"/>
    <col min="13126" max="13126" width="5" bestFit="1" customWidth="1"/>
    <col min="13127" max="13312" width="8.83203125" customWidth="1"/>
    <col min="13313" max="13313" width="60.1640625" bestFit="1" customWidth="1"/>
    <col min="13314" max="13314" width="25.6640625" bestFit="1" customWidth="1"/>
    <col min="13315" max="13315" width="24.1640625" bestFit="1" customWidth="1"/>
    <col min="13316" max="13316" width="14.6640625" bestFit="1" customWidth="1"/>
    <col min="13317" max="13381" width="11.5" bestFit="1" customWidth="1"/>
    <col min="13382" max="13382" width="5" bestFit="1" customWidth="1"/>
    <col min="13383" max="13568" width="8.83203125" customWidth="1"/>
    <col min="13569" max="13569" width="60.1640625" bestFit="1" customWidth="1"/>
    <col min="13570" max="13570" width="25.6640625" bestFit="1" customWidth="1"/>
    <col min="13571" max="13571" width="24.1640625" bestFit="1" customWidth="1"/>
    <col min="13572" max="13572" width="14.6640625" bestFit="1" customWidth="1"/>
    <col min="13573" max="13637" width="11.5" bestFit="1" customWidth="1"/>
    <col min="13638" max="13638" width="5" bestFit="1" customWidth="1"/>
    <col min="13639" max="13824" width="8.83203125" customWidth="1"/>
    <col min="13825" max="13825" width="60.1640625" bestFit="1" customWidth="1"/>
    <col min="13826" max="13826" width="25.6640625" bestFit="1" customWidth="1"/>
    <col min="13827" max="13827" width="24.1640625" bestFit="1" customWidth="1"/>
    <col min="13828" max="13828" width="14.6640625" bestFit="1" customWidth="1"/>
    <col min="13829" max="13893" width="11.5" bestFit="1" customWidth="1"/>
    <col min="13894" max="13894" width="5" bestFit="1" customWidth="1"/>
    <col min="13895" max="14080" width="8.83203125" customWidth="1"/>
    <col min="14081" max="14081" width="60.1640625" bestFit="1" customWidth="1"/>
    <col min="14082" max="14082" width="25.6640625" bestFit="1" customWidth="1"/>
    <col min="14083" max="14083" width="24.1640625" bestFit="1" customWidth="1"/>
    <col min="14084" max="14084" width="14.6640625" bestFit="1" customWidth="1"/>
    <col min="14085" max="14149" width="11.5" bestFit="1" customWidth="1"/>
    <col min="14150" max="14150" width="5" bestFit="1" customWidth="1"/>
    <col min="14151" max="14336" width="8.83203125" customWidth="1"/>
    <col min="14337" max="14337" width="60.1640625" bestFit="1" customWidth="1"/>
    <col min="14338" max="14338" width="25.6640625" bestFit="1" customWidth="1"/>
    <col min="14339" max="14339" width="24.1640625" bestFit="1" customWidth="1"/>
    <col min="14340" max="14340" width="14.6640625" bestFit="1" customWidth="1"/>
    <col min="14341" max="14405" width="11.5" bestFit="1" customWidth="1"/>
    <col min="14406" max="14406" width="5" bestFit="1" customWidth="1"/>
    <col min="14407" max="14592" width="8.83203125" customWidth="1"/>
    <col min="14593" max="14593" width="60.1640625" bestFit="1" customWidth="1"/>
    <col min="14594" max="14594" width="25.6640625" bestFit="1" customWidth="1"/>
    <col min="14595" max="14595" width="24.1640625" bestFit="1" customWidth="1"/>
    <col min="14596" max="14596" width="14.6640625" bestFit="1" customWidth="1"/>
    <col min="14597" max="14661" width="11.5" bestFit="1" customWidth="1"/>
    <col min="14662" max="14662" width="5" bestFit="1" customWidth="1"/>
    <col min="14663" max="14848" width="8.83203125" customWidth="1"/>
    <col min="14849" max="14849" width="60.1640625" bestFit="1" customWidth="1"/>
    <col min="14850" max="14850" width="25.6640625" bestFit="1" customWidth="1"/>
    <col min="14851" max="14851" width="24.1640625" bestFit="1" customWidth="1"/>
    <col min="14852" max="14852" width="14.6640625" bestFit="1" customWidth="1"/>
    <col min="14853" max="14917" width="11.5" bestFit="1" customWidth="1"/>
    <col min="14918" max="14918" width="5" bestFit="1" customWidth="1"/>
    <col min="14919" max="15104" width="8.83203125" customWidth="1"/>
    <col min="15105" max="15105" width="60.1640625" bestFit="1" customWidth="1"/>
    <col min="15106" max="15106" width="25.6640625" bestFit="1" customWidth="1"/>
    <col min="15107" max="15107" width="24.1640625" bestFit="1" customWidth="1"/>
    <col min="15108" max="15108" width="14.6640625" bestFit="1" customWidth="1"/>
    <col min="15109" max="15173" width="11.5" bestFit="1" customWidth="1"/>
    <col min="15174" max="15174" width="5" bestFit="1" customWidth="1"/>
    <col min="15175" max="15360" width="8.83203125" customWidth="1"/>
    <col min="15361" max="15361" width="60.1640625" bestFit="1" customWidth="1"/>
    <col min="15362" max="15362" width="25.6640625" bestFit="1" customWidth="1"/>
    <col min="15363" max="15363" width="24.1640625" bestFit="1" customWidth="1"/>
    <col min="15364" max="15364" width="14.6640625" bestFit="1" customWidth="1"/>
    <col min="15365" max="15429" width="11.5" bestFit="1" customWidth="1"/>
    <col min="15430" max="15430" width="5" bestFit="1" customWidth="1"/>
    <col min="15431" max="15616" width="8.83203125" customWidth="1"/>
    <col min="15617" max="15617" width="60.1640625" bestFit="1" customWidth="1"/>
    <col min="15618" max="15618" width="25.6640625" bestFit="1" customWidth="1"/>
    <col min="15619" max="15619" width="24.1640625" bestFit="1" customWidth="1"/>
    <col min="15620" max="15620" width="14.6640625" bestFit="1" customWidth="1"/>
    <col min="15621" max="15685" width="11.5" bestFit="1" customWidth="1"/>
    <col min="15686" max="15686" width="5" bestFit="1" customWidth="1"/>
    <col min="15687" max="15872" width="8.83203125" customWidth="1"/>
    <col min="15873" max="15873" width="60.1640625" bestFit="1" customWidth="1"/>
    <col min="15874" max="15874" width="25.6640625" bestFit="1" customWidth="1"/>
    <col min="15875" max="15875" width="24.1640625" bestFit="1" customWidth="1"/>
    <col min="15876" max="15876" width="14.6640625" bestFit="1" customWidth="1"/>
    <col min="15877" max="15941" width="11.5" bestFit="1" customWidth="1"/>
    <col min="15942" max="15942" width="5" bestFit="1" customWidth="1"/>
    <col min="15943" max="16128" width="8.83203125" customWidth="1"/>
    <col min="16129" max="16129" width="60.1640625" bestFit="1" customWidth="1"/>
    <col min="16130" max="16130" width="25.6640625" bestFit="1" customWidth="1"/>
    <col min="16131" max="16131" width="24.1640625" bestFit="1" customWidth="1"/>
    <col min="16132" max="16132" width="14.6640625" bestFit="1" customWidth="1"/>
    <col min="16133" max="16197" width="11.5" bestFit="1" customWidth="1"/>
    <col min="16198" max="16198" width="5" bestFit="1" customWidth="1"/>
    <col min="16199" max="16384" width="8.83203125" customWidth="1"/>
  </cols>
  <sheetData>
    <row r="1" spans="1:70" x14ac:dyDescent="0.2">
      <c r="A1" t="s">
        <v>149</v>
      </c>
      <c r="B1" t="s">
        <v>150</v>
      </c>
    </row>
    <row r="2" spans="1:70" x14ac:dyDescent="0.2">
      <c r="A2" t="s">
        <v>151</v>
      </c>
      <c r="B2" s="15">
        <v>46077</v>
      </c>
    </row>
    <row r="4" spans="1:70" x14ac:dyDescent="0.2">
      <c r="A4" t="s">
        <v>152</v>
      </c>
      <c r="B4" t="s">
        <v>153</v>
      </c>
      <c r="C4" t="s">
        <v>154</v>
      </c>
      <c r="D4" t="s">
        <v>155</v>
      </c>
      <c r="E4" t="s">
        <v>683</v>
      </c>
      <c r="F4" t="s">
        <v>684</v>
      </c>
      <c r="G4" t="s">
        <v>685</v>
      </c>
      <c r="H4" t="s">
        <v>686</v>
      </c>
      <c r="I4" t="s">
        <v>687</v>
      </c>
      <c r="J4" t="s">
        <v>688</v>
      </c>
      <c r="K4" t="s">
        <v>689</v>
      </c>
      <c r="L4" t="s">
        <v>690</v>
      </c>
      <c r="M4" t="s">
        <v>691</v>
      </c>
      <c r="N4" t="s">
        <v>692</v>
      </c>
      <c r="O4" t="s">
        <v>693</v>
      </c>
      <c r="P4" t="s">
        <v>694</v>
      </c>
      <c r="Q4" t="s">
        <v>695</v>
      </c>
      <c r="R4" t="s">
        <v>696</v>
      </c>
      <c r="S4" t="s">
        <v>697</v>
      </c>
      <c r="T4" t="s">
        <v>698</v>
      </c>
      <c r="U4" t="s">
        <v>699</v>
      </c>
      <c r="V4" t="s">
        <v>700</v>
      </c>
      <c r="W4" t="s">
        <v>701</v>
      </c>
      <c r="X4" t="s">
        <v>702</v>
      </c>
      <c r="Y4" t="s">
        <v>703</v>
      </c>
      <c r="Z4" t="s">
        <v>704</v>
      </c>
      <c r="AA4" t="s">
        <v>705</v>
      </c>
      <c r="AB4" t="s">
        <v>706</v>
      </c>
      <c r="AC4" t="s">
        <v>707</v>
      </c>
      <c r="AD4" t="s">
        <v>708</v>
      </c>
      <c r="AE4" t="s">
        <v>709</v>
      </c>
      <c r="AF4" t="s">
        <v>710</v>
      </c>
      <c r="AG4" t="s">
        <v>711</v>
      </c>
      <c r="AH4" t="s">
        <v>712</v>
      </c>
      <c r="AI4" t="s">
        <v>713</v>
      </c>
      <c r="AJ4" t="s">
        <v>714</v>
      </c>
      <c r="AK4" t="s">
        <v>715</v>
      </c>
      <c r="AL4" t="s">
        <v>716</v>
      </c>
      <c r="AM4" t="s">
        <v>717</v>
      </c>
      <c r="AN4" t="s">
        <v>718</v>
      </c>
      <c r="AO4" t="s">
        <v>719</v>
      </c>
      <c r="AP4" t="s">
        <v>720</v>
      </c>
      <c r="AQ4" t="s">
        <v>721</v>
      </c>
      <c r="AR4" t="s">
        <v>722</v>
      </c>
      <c r="AS4" t="s">
        <v>723</v>
      </c>
      <c r="AT4" t="s">
        <v>724</v>
      </c>
      <c r="AU4" t="s">
        <v>725</v>
      </c>
      <c r="AV4" t="s">
        <v>726</v>
      </c>
      <c r="AW4" t="s">
        <v>727</v>
      </c>
      <c r="AX4" t="s">
        <v>728</v>
      </c>
      <c r="AY4" t="s">
        <v>729</v>
      </c>
      <c r="AZ4" t="s">
        <v>730</v>
      </c>
      <c r="BA4" t="s">
        <v>731</v>
      </c>
      <c r="BB4" t="s">
        <v>732</v>
      </c>
      <c r="BC4" t="s">
        <v>733</v>
      </c>
      <c r="BD4" t="s">
        <v>734</v>
      </c>
      <c r="BE4" t="s">
        <v>735</v>
      </c>
      <c r="BF4" t="s">
        <v>736</v>
      </c>
      <c r="BG4" t="s">
        <v>737</v>
      </c>
      <c r="BH4" t="s">
        <v>738</v>
      </c>
      <c r="BI4" t="s">
        <v>739</v>
      </c>
      <c r="BJ4" t="s">
        <v>740</v>
      </c>
      <c r="BK4" t="s">
        <v>741</v>
      </c>
      <c r="BL4" t="s">
        <v>742</v>
      </c>
      <c r="BM4" t="s">
        <v>743</v>
      </c>
      <c r="BN4" t="s">
        <v>744</v>
      </c>
      <c r="BO4" t="s">
        <v>745</v>
      </c>
      <c r="BP4" t="s">
        <v>746</v>
      </c>
      <c r="BQ4" t="s">
        <v>747</v>
      </c>
      <c r="BR4" t="s">
        <v>1012</v>
      </c>
    </row>
    <row r="5" spans="1:70" x14ac:dyDescent="0.2">
      <c r="A5" t="s">
        <v>156</v>
      </c>
      <c r="B5" t="s">
        <v>157</v>
      </c>
      <c r="C5" t="s">
        <v>750</v>
      </c>
      <c r="D5" t="s">
        <v>751</v>
      </c>
      <c r="AE5">
        <v>6767.5592294266899</v>
      </c>
      <c r="AF5">
        <v>8244.0456601143342</v>
      </c>
      <c r="AG5">
        <v>10056.261392741357</v>
      </c>
      <c r="AH5">
        <v>11507.217150984949</v>
      </c>
      <c r="AI5">
        <v>12187.536361189792</v>
      </c>
      <c r="AJ5">
        <v>13233.990516968333</v>
      </c>
      <c r="AK5">
        <v>13892.60514277364</v>
      </c>
      <c r="AL5">
        <v>14700.959808152096</v>
      </c>
      <c r="AM5">
        <v>16055.287787433748</v>
      </c>
      <c r="AN5">
        <v>16548.717386898719</v>
      </c>
      <c r="AO5">
        <v>16620.9545555513</v>
      </c>
      <c r="AP5">
        <v>17750.009564419815</v>
      </c>
      <c r="AQ5">
        <v>18828.087059407131</v>
      </c>
      <c r="AR5">
        <v>19216.197235447202</v>
      </c>
      <c r="AS5">
        <v>20681.023026962517</v>
      </c>
      <c r="AT5">
        <v>20740.132582817216</v>
      </c>
      <c r="AU5">
        <v>21307.248250526689</v>
      </c>
      <c r="AV5">
        <v>21949.485996086842</v>
      </c>
      <c r="AW5">
        <v>23700.63198991973</v>
      </c>
      <c r="AX5">
        <v>24171.837132542161</v>
      </c>
      <c r="AY5">
        <v>24845.658483619995</v>
      </c>
      <c r="AZ5">
        <v>26736.308944404624</v>
      </c>
      <c r="BA5">
        <v>28171.909400850072</v>
      </c>
      <c r="BB5">
        <v>25134.7712303589</v>
      </c>
      <c r="BC5">
        <v>24093.140151062573</v>
      </c>
      <c r="BD5">
        <v>25712.384301518599</v>
      </c>
      <c r="BE5">
        <v>25119.665544983844</v>
      </c>
      <c r="BF5">
        <v>25813.571440843843</v>
      </c>
      <c r="BG5">
        <v>26129.839061769275</v>
      </c>
      <c r="BH5">
        <v>27458.220153750623</v>
      </c>
      <c r="BI5">
        <v>27441.55021446005</v>
      </c>
      <c r="BJ5">
        <v>28440.041688149111</v>
      </c>
      <c r="BK5">
        <v>30082.158422679753</v>
      </c>
      <c r="BL5">
        <v>30645.890602454849</v>
      </c>
      <c r="BM5">
        <v>22759.807175072245</v>
      </c>
      <c r="BN5">
        <v>26749.329609311764</v>
      </c>
      <c r="BO5">
        <v>30975.9989121779</v>
      </c>
      <c r="BP5">
        <v>35718.753119163441</v>
      </c>
      <c r="BQ5">
        <v>39498.594129379671</v>
      </c>
    </row>
    <row r="6" spans="1:70" x14ac:dyDescent="0.2">
      <c r="A6" t="s">
        <v>158</v>
      </c>
      <c r="B6" t="s">
        <v>159</v>
      </c>
      <c r="C6" t="s">
        <v>750</v>
      </c>
      <c r="D6" t="s">
        <v>751</v>
      </c>
      <c r="E6">
        <v>186.08920422398799</v>
      </c>
      <c r="F6">
        <v>186.90905320298961</v>
      </c>
      <c r="G6">
        <v>197.36754701303778</v>
      </c>
      <c r="H6">
        <v>225.4000794224892</v>
      </c>
      <c r="I6">
        <v>208.96271713787308</v>
      </c>
      <c r="J6">
        <v>226.83613461576644</v>
      </c>
      <c r="K6">
        <v>240.91179394747371</v>
      </c>
      <c r="L6">
        <v>243.77359290936118</v>
      </c>
      <c r="M6">
        <v>257.14382313972482</v>
      </c>
      <c r="N6">
        <v>281.57889370883913</v>
      </c>
      <c r="O6">
        <v>276.73292421304916</v>
      </c>
      <c r="P6">
        <v>294.81416205278902</v>
      </c>
      <c r="Q6">
        <v>311.46505342184531</v>
      </c>
      <c r="R6">
        <v>389.72902409965542</v>
      </c>
      <c r="S6">
        <v>463.46877513604915</v>
      </c>
      <c r="T6">
        <v>479.07879794645447</v>
      </c>
      <c r="U6">
        <v>468.77452181148595</v>
      </c>
      <c r="V6">
        <v>518.35868472057473</v>
      </c>
      <c r="W6">
        <v>571.61731723081812</v>
      </c>
      <c r="X6">
        <v>634.44811613027116</v>
      </c>
      <c r="Y6">
        <v>773.30120534698813</v>
      </c>
      <c r="Z6">
        <v>777.62795956864466</v>
      </c>
      <c r="AA6">
        <v>725.5475110935962</v>
      </c>
      <c r="AB6">
        <v>732.34546108714221</v>
      </c>
      <c r="AC6">
        <v>650.34684143962329</v>
      </c>
      <c r="AD6">
        <v>554.22129591425983</v>
      </c>
      <c r="AE6">
        <v>578.3174516516624</v>
      </c>
      <c r="AF6">
        <v>664.79181294219154</v>
      </c>
      <c r="AG6">
        <v>704.14206576484412</v>
      </c>
      <c r="AH6">
        <v>728.24331857447373</v>
      </c>
      <c r="AI6">
        <v>822.40299890631263</v>
      </c>
      <c r="AJ6">
        <v>864.17408604069226</v>
      </c>
      <c r="AK6">
        <v>732.9109152122661</v>
      </c>
      <c r="AL6">
        <v>709.32353371148156</v>
      </c>
      <c r="AM6">
        <v>700.77212550809008</v>
      </c>
      <c r="AN6">
        <v>766.52293101544512</v>
      </c>
      <c r="AO6">
        <v>746.78733469535723</v>
      </c>
      <c r="AP6">
        <v>767.39941150857965</v>
      </c>
      <c r="AQ6">
        <v>697.0794153100278</v>
      </c>
      <c r="AR6">
        <v>670.42421254121041</v>
      </c>
      <c r="AS6">
        <v>706.72726096700933</v>
      </c>
      <c r="AT6">
        <v>625.82781544115005</v>
      </c>
      <c r="AU6">
        <v>630.51232764846247</v>
      </c>
      <c r="AV6">
        <v>815.43229626773496</v>
      </c>
      <c r="AW6">
        <v>989.01546362924398</v>
      </c>
      <c r="AX6">
        <v>1126.2973233911951</v>
      </c>
      <c r="AY6">
        <v>1235.266608117714</v>
      </c>
      <c r="AZ6">
        <v>1381.5525968928994</v>
      </c>
      <c r="BA6">
        <v>1447.5457543755215</v>
      </c>
      <c r="BB6">
        <v>1408.7534665942824</v>
      </c>
      <c r="BC6">
        <v>1628.9052479313925</v>
      </c>
      <c r="BD6">
        <v>1761.9892609615913</v>
      </c>
      <c r="BE6">
        <v>1732.0380214533523</v>
      </c>
      <c r="BF6">
        <v>1706.0227441262118</v>
      </c>
      <c r="BG6">
        <v>1690.1667924594424</v>
      </c>
      <c r="BH6">
        <v>1498.8752400758965</v>
      </c>
      <c r="BI6">
        <v>1334.4705003292756</v>
      </c>
      <c r="BJ6">
        <v>1528.1042242128401</v>
      </c>
      <c r="BK6">
        <v>1552.073721949193</v>
      </c>
      <c r="BL6">
        <v>1507.0855996348391</v>
      </c>
      <c r="BM6">
        <v>1351.5916691087857</v>
      </c>
      <c r="BN6">
        <v>1562.4161747773769</v>
      </c>
      <c r="BO6">
        <v>1679.3276216646611</v>
      </c>
      <c r="BP6">
        <v>1571.4491891898058</v>
      </c>
      <c r="BQ6">
        <v>1615.3963556284921</v>
      </c>
    </row>
    <row r="7" spans="1:70" x14ac:dyDescent="0.2">
      <c r="A7" t="s">
        <v>160</v>
      </c>
      <c r="B7" t="s">
        <v>161</v>
      </c>
      <c r="C7" t="s">
        <v>750</v>
      </c>
      <c r="D7" t="s">
        <v>751</v>
      </c>
      <c r="AS7">
        <v>174.9309914301663</v>
      </c>
      <c r="AT7">
        <v>138.70682167611309</v>
      </c>
      <c r="AU7">
        <v>178.95408837923534</v>
      </c>
      <c r="AV7">
        <v>198.87111572872664</v>
      </c>
      <c r="AW7">
        <v>221.76365387301306</v>
      </c>
      <c r="AX7">
        <v>254.18424914933624</v>
      </c>
      <c r="AY7">
        <v>274.21855356157454</v>
      </c>
      <c r="AZ7">
        <v>376.2231520038759</v>
      </c>
      <c r="BA7">
        <v>381.7332380284397</v>
      </c>
      <c r="BB7">
        <v>452.05370547704302</v>
      </c>
      <c r="BC7">
        <v>560.62150546314558</v>
      </c>
      <c r="BD7">
        <v>606.6946763377257</v>
      </c>
      <c r="BE7">
        <v>651.41713447004565</v>
      </c>
      <c r="BF7">
        <v>637.08709911709877</v>
      </c>
      <c r="BG7">
        <v>625.05494181393829</v>
      </c>
      <c r="BH7">
        <v>565.56973040875118</v>
      </c>
      <c r="BI7">
        <v>522.08221558389846</v>
      </c>
      <c r="BJ7">
        <v>525.46977089161851</v>
      </c>
      <c r="BK7">
        <v>491.33722138260322</v>
      </c>
      <c r="BL7">
        <v>496.60250425849972</v>
      </c>
      <c r="BM7">
        <v>510.78706336681074</v>
      </c>
      <c r="BN7">
        <v>356.49621411589226</v>
      </c>
      <c r="BO7">
        <v>357.26115279814388</v>
      </c>
      <c r="BP7">
        <v>413.75789470530316</v>
      </c>
    </row>
    <row r="8" spans="1:70" x14ac:dyDescent="0.2">
      <c r="A8" t="s">
        <v>162</v>
      </c>
      <c r="B8" t="s">
        <v>163</v>
      </c>
      <c r="C8" t="s">
        <v>750</v>
      </c>
      <c r="D8" t="s">
        <v>751</v>
      </c>
      <c r="E8">
        <v>121.93683242971514</v>
      </c>
      <c r="F8">
        <v>127.45103994369828</v>
      </c>
      <c r="G8">
        <v>133.82378348933699</v>
      </c>
      <c r="H8">
        <v>139.0049800860335</v>
      </c>
      <c r="I8">
        <v>148.54588333480379</v>
      </c>
      <c r="J8">
        <v>155.56189657763082</v>
      </c>
      <c r="K8">
        <v>162.10734029663681</v>
      </c>
      <c r="L8">
        <v>144.94080398910961</v>
      </c>
      <c r="M8">
        <v>146.18618313774201</v>
      </c>
      <c r="N8">
        <v>161.91796832199114</v>
      </c>
      <c r="O8">
        <v>218.67214099518333</v>
      </c>
      <c r="P8">
        <v>195.85998725965862</v>
      </c>
      <c r="Q8">
        <v>230.06890417640724</v>
      </c>
      <c r="R8">
        <v>280.64396737514403</v>
      </c>
      <c r="S8">
        <v>368.2947251447539</v>
      </c>
      <c r="T8">
        <v>413.36616996255049</v>
      </c>
      <c r="U8">
        <v>480.44726013976731</v>
      </c>
      <c r="V8">
        <v>490.83957683405265</v>
      </c>
      <c r="W8">
        <v>523.78131833536463</v>
      </c>
      <c r="X8">
        <v>624.87070650466615</v>
      </c>
      <c r="Y8">
        <v>763.01198756474901</v>
      </c>
      <c r="Z8">
        <v>1328.7936882050878</v>
      </c>
      <c r="AA8">
        <v>1164.1884875740784</v>
      </c>
      <c r="AB8">
        <v>873.97940676651808</v>
      </c>
      <c r="AC8">
        <v>738.54569127626633</v>
      </c>
      <c r="AD8">
        <v>754.90554733018848</v>
      </c>
      <c r="AE8">
        <v>582.8850756207363</v>
      </c>
      <c r="AF8">
        <v>583.3175201828783</v>
      </c>
      <c r="AG8">
        <v>563.11714721898625</v>
      </c>
      <c r="AH8">
        <v>512.47773536489967</v>
      </c>
      <c r="AI8">
        <v>593.02466718328367</v>
      </c>
      <c r="AJ8">
        <v>607.84041379996995</v>
      </c>
      <c r="AK8">
        <v>567.15336516802211</v>
      </c>
      <c r="AL8">
        <v>574.47293890199603</v>
      </c>
      <c r="AM8">
        <v>580.00812349395153</v>
      </c>
      <c r="AN8">
        <v>866.73160628375115</v>
      </c>
      <c r="AO8">
        <v>1069.5902404761434</v>
      </c>
      <c r="AP8">
        <v>1091.8315292710406</v>
      </c>
      <c r="AQ8">
        <v>1141.4866507069644</v>
      </c>
      <c r="AR8">
        <v>523.79728023556584</v>
      </c>
      <c r="AS8">
        <v>518.96922605468251</v>
      </c>
      <c r="AT8">
        <v>532.9727872217544</v>
      </c>
      <c r="AU8">
        <v>619.33733503075939</v>
      </c>
      <c r="AV8">
        <v>697.48125633708821</v>
      </c>
      <c r="AW8">
        <v>838.21339166585165</v>
      </c>
      <c r="AX8">
        <v>999.77002304731855</v>
      </c>
      <c r="AY8">
        <v>1234.6418557440284</v>
      </c>
      <c r="AZ8">
        <v>1405.880188474094</v>
      </c>
      <c r="BA8">
        <v>1666.5204827050097</v>
      </c>
      <c r="BB8">
        <v>1453.4952836253001</v>
      </c>
      <c r="BC8">
        <v>1662.633658441471</v>
      </c>
      <c r="BD8">
        <v>1844.0543672817716</v>
      </c>
      <c r="BE8">
        <v>1941.1182432181197</v>
      </c>
      <c r="BF8">
        <v>2131.606091328988</v>
      </c>
      <c r="BG8">
        <v>2221.3503376101235</v>
      </c>
      <c r="BH8">
        <v>1860.7276862832423</v>
      </c>
      <c r="BI8">
        <v>1630.0394389525784</v>
      </c>
      <c r="BJ8">
        <v>1574.2305643785453</v>
      </c>
      <c r="BK8">
        <v>1720.1400924272184</v>
      </c>
      <c r="BL8">
        <v>2216.385055208329</v>
      </c>
      <c r="BM8">
        <v>2030.86165860293</v>
      </c>
      <c r="BN8">
        <v>2112.7940763707879</v>
      </c>
      <c r="BO8">
        <v>2138.4731525991306</v>
      </c>
      <c r="BP8">
        <v>1841.8550635486711</v>
      </c>
      <c r="BQ8">
        <v>1411.3370293847581</v>
      </c>
    </row>
    <row r="9" spans="1:70" x14ac:dyDescent="0.2">
      <c r="A9" t="s">
        <v>164</v>
      </c>
      <c r="B9" t="s">
        <v>165</v>
      </c>
      <c r="C9" t="s">
        <v>750</v>
      </c>
      <c r="D9" t="s">
        <v>751</v>
      </c>
      <c r="Y9">
        <v>729.11196548982218</v>
      </c>
      <c r="Z9">
        <v>657.98264854739818</v>
      </c>
      <c r="AA9">
        <v>634.22146731278167</v>
      </c>
      <c r="AB9">
        <v>636.83281102291983</v>
      </c>
      <c r="AC9">
        <v>650.49109441321787</v>
      </c>
      <c r="AD9">
        <v>772.46883258626519</v>
      </c>
      <c r="AE9">
        <v>697.52660239925297</v>
      </c>
      <c r="AF9">
        <v>770.10114008645007</v>
      </c>
      <c r="AG9">
        <v>807.43962838624032</v>
      </c>
      <c r="AH9">
        <v>907.74789307293611</v>
      </c>
      <c r="AI9">
        <v>965.86684046466542</v>
      </c>
      <c r="AJ9">
        <v>881.9194881300624</v>
      </c>
      <c r="AK9">
        <v>668.70601745987665</v>
      </c>
      <c r="AL9">
        <v>449.72789493629506</v>
      </c>
      <c r="AM9">
        <v>334.97359027607422</v>
      </c>
      <c r="AN9">
        <v>404.29481849612012</v>
      </c>
      <c r="AO9">
        <v>531.11536654327051</v>
      </c>
      <c r="AP9">
        <v>521.70291489053011</v>
      </c>
      <c r="AQ9">
        <v>429.188126933192</v>
      </c>
      <c r="AR9">
        <v>392.72553902749632</v>
      </c>
      <c r="AS9">
        <v>563.73379557148701</v>
      </c>
      <c r="AT9">
        <v>533.58620241244728</v>
      </c>
      <c r="AU9">
        <v>999.0658559137579</v>
      </c>
      <c r="AV9">
        <v>1133.6633196060707</v>
      </c>
      <c r="AW9">
        <v>1451.4711787249341</v>
      </c>
      <c r="AX9">
        <v>2145.8862109632746</v>
      </c>
      <c r="AY9">
        <v>2930.4442860732029</v>
      </c>
      <c r="AZ9">
        <v>3515.0567898653467</v>
      </c>
      <c r="BA9">
        <v>4578.1552645151742</v>
      </c>
      <c r="BB9">
        <v>3645.1484656297575</v>
      </c>
      <c r="BC9">
        <v>4101.6371556671174</v>
      </c>
      <c r="BD9">
        <v>5184.1526914991182</v>
      </c>
      <c r="BE9">
        <v>5702.4530627743388</v>
      </c>
      <c r="BF9">
        <v>5688.5791621521503</v>
      </c>
      <c r="BG9">
        <v>5649.6876246913926</v>
      </c>
      <c r="BH9">
        <v>3641.7289391994404</v>
      </c>
      <c r="BI9">
        <v>2051.8146212625306</v>
      </c>
      <c r="BJ9">
        <v>2790.7188686976829</v>
      </c>
      <c r="BK9">
        <v>2860.093648368199</v>
      </c>
      <c r="BL9">
        <v>2493.6788444017661</v>
      </c>
      <c r="BM9">
        <v>1759.3561991826421</v>
      </c>
      <c r="BN9">
        <v>2303.9081266277649</v>
      </c>
      <c r="BO9">
        <v>3682.1131513697969</v>
      </c>
      <c r="BP9">
        <v>2916.1366328427462</v>
      </c>
      <c r="BQ9">
        <v>2665.8744477675268</v>
      </c>
    </row>
    <row r="10" spans="1:70" x14ac:dyDescent="0.2">
      <c r="A10" t="s">
        <v>166</v>
      </c>
      <c r="B10" t="s">
        <v>167</v>
      </c>
      <c r="C10" t="s">
        <v>750</v>
      </c>
      <c r="D10" t="s">
        <v>751</v>
      </c>
      <c r="Y10">
        <v>590.60773843052891</v>
      </c>
      <c r="Z10">
        <v>663.29420825439979</v>
      </c>
      <c r="AA10">
        <v>668.45450424245359</v>
      </c>
      <c r="AB10">
        <v>661.5467824486235</v>
      </c>
      <c r="AC10">
        <v>639.48473016141736</v>
      </c>
      <c r="AD10">
        <v>639.86590375555159</v>
      </c>
      <c r="AE10">
        <v>693.87347463388733</v>
      </c>
      <c r="AF10">
        <v>674.7933830694916</v>
      </c>
      <c r="AG10">
        <v>652.77432139656617</v>
      </c>
      <c r="AH10">
        <v>697.99559657651946</v>
      </c>
      <c r="AI10">
        <v>617.23043551550541</v>
      </c>
      <c r="AJ10">
        <v>336.58699450462922</v>
      </c>
      <c r="AK10">
        <v>200.852219772323</v>
      </c>
      <c r="AL10">
        <v>367.27922507758115</v>
      </c>
      <c r="AM10">
        <v>586.41613513086509</v>
      </c>
      <c r="AN10">
        <v>911.32046544532648</v>
      </c>
      <c r="AO10">
        <v>1020.9761805018813</v>
      </c>
      <c r="AP10">
        <v>728.54552372967453</v>
      </c>
      <c r="AQ10">
        <v>831.17534407729477</v>
      </c>
      <c r="AR10">
        <v>1056.3448115303306</v>
      </c>
      <c r="AS10">
        <v>1160.4204705403845</v>
      </c>
      <c r="AT10">
        <v>1326.4165238807702</v>
      </c>
      <c r="AU10">
        <v>1479.8388457200615</v>
      </c>
      <c r="AV10">
        <v>1908.6990068760756</v>
      </c>
      <c r="AW10">
        <v>2446.9094994779816</v>
      </c>
      <c r="AX10">
        <v>2741.7213654957841</v>
      </c>
      <c r="AY10">
        <v>3057.7725703811257</v>
      </c>
      <c r="AZ10">
        <v>3743.0552989618714</v>
      </c>
      <c r="BA10">
        <v>4498.5048676360075</v>
      </c>
      <c r="BB10">
        <v>4213.6500757469321</v>
      </c>
      <c r="BC10">
        <v>4149.1446993684704</v>
      </c>
      <c r="BD10">
        <v>4465.7091432886482</v>
      </c>
      <c r="BE10">
        <v>4280.9331633887268</v>
      </c>
      <c r="BF10">
        <v>4542.9290355673884</v>
      </c>
      <c r="BG10">
        <v>4793.5975113152526</v>
      </c>
      <c r="BH10">
        <v>4199.5391292539762</v>
      </c>
      <c r="BI10">
        <v>4457.6341220749473</v>
      </c>
      <c r="BJ10">
        <v>5006.3601295195913</v>
      </c>
      <c r="BK10">
        <v>5897.6545258877422</v>
      </c>
      <c r="BL10">
        <v>6069.4390313102749</v>
      </c>
      <c r="BM10">
        <v>6027.9135071634846</v>
      </c>
      <c r="BN10">
        <v>7242.4551314661267</v>
      </c>
      <c r="BO10">
        <v>7756.9618874425323</v>
      </c>
      <c r="BP10">
        <v>9730.8692190689344</v>
      </c>
      <c r="BQ10">
        <v>11377.775743109876</v>
      </c>
    </row>
    <row r="11" spans="1:70" x14ac:dyDescent="0.2">
      <c r="A11" t="s">
        <v>168</v>
      </c>
      <c r="B11" t="s">
        <v>169</v>
      </c>
      <c r="C11" t="s">
        <v>750</v>
      </c>
      <c r="D11" t="s">
        <v>751</v>
      </c>
      <c r="O11">
        <v>3935.4112777960909</v>
      </c>
      <c r="P11">
        <v>4169.6953710388543</v>
      </c>
      <c r="Q11">
        <v>4940.2969623920671</v>
      </c>
      <c r="R11">
        <v>6151.0271703072203</v>
      </c>
      <c r="S11">
        <v>7139.5745119838011</v>
      </c>
      <c r="T11">
        <v>7925.4157709045203</v>
      </c>
      <c r="U11">
        <v>7721.288586467972</v>
      </c>
      <c r="V11">
        <v>8167.9228615933389</v>
      </c>
      <c r="W11">
        <v>9409.5085127279326</v>
      </c>
      <c r="X11">
        <v>11996.407286035361</v>
      </c>
      <c r="Y11">
        <v>12474.925291990405</v>
      </c>
      <c r="Z11">
        <v>10465.260464362411</v>
      </c>
      <c r="AA11">
        <v>9697.5220199413325</v>
      </c>
      <c r="AB11">
        <v>8082.0915201743483</v>
      </c>
      <c r="AC11">
        <v>7808.1300271354858</v>
      </c>
      <c r="AD11">
        <v>7911.9843622396365</v>
      </c>
      <c r="AE11">
        <v>10539.1177869653</v>
      </c>
      <c r="AF11">
        <v>12828.151943015246</v>
      </c>
      <c r="AG11">
        <v>14599.035517879833</v>
      </c>
      <c r="AH11">
        <v>15714.926551657649</v>
      </c>
      <c r="AI11">
        <v>19563.657472248811</v>
      </c>
      <c r="AJ11">
        <v>19533.262066802261</v>
      </c>
      <c r="AK11">
        <v>20099.535220854283</v>
      </c>
      <c r="AL11">
        <v>15916.839516208691</v>
      </c>
      <c r="AM11">
        <v>15748.530750337331</v>
      </c>
      <c r="AN11">
        <v>18443.254519774109</v>
      </c>
      <c r="AO11">
        <v>19130.15971513118</v>
      </c>
      <c r="AP11">
        <v>18247.99956513607</v>
      </c>
      <c r="AQ11">
        <v>18536.508428269841</v>
      </c>
      <c r="AR11">
        <v>18875.288369857091</v>
      </c>
      <c r="AS11">
        <v>21810.250380866553</v>
      </c>
      <c r="AT11">
        <v>23511.296950088119</v>
      </c>
      <c r="AU11">
        <v>26528.130062823609</v>
      </c>
      <c r="AV11">
        <v>34063.575598394025</v>
      </c>
      <c r="AW11">
        <v>39021.110710091903</v>
      </c>
      <c r="AX11">
        <v>40829.811639953761</v>
      </c>
      <c r="AY11">
        <v>43467.196306306774</v>
      </c>
      <c r="AZ11">
        <v>48336.254830492588</v>
      </c>
      <c r="BA11">
        <v>49132.492584005719</v>
      </c>
      <c r="BB11">
        <v>43975.000088813264</v>
      </c>
      <c r="BC11">
        <v>42746.830391567019</v>
      </c>
      <c r="BD11">
        <v>46657.149538481113</v>
      </c>
      <c r="BE11">
        <v>41500.549998828807</v>
      </c>
      <c r="BF11">
        <v>42470.323036936563</v>
      </c>
      <c r="BG11">
        <v>44369.671297677662</v>
      </c>
      <c r="BH11">
        <v>38654.952879160024</v>
      </c>
      <c r="BI11">
        <v>40129.838581147407</v>
      </c>
      <c r="BJ11">
        <v>40672.971742444701</v>
      </c>
      <c r="BK11">
        <v>42819.757745613286</v>
      </c>
      <c r="BL11">
        <v>41257.816459344962</v>
      </c>
      <c r="BM11">
        <v>37361.107008161467</v>
      </c>
      <c r="BN11">
        <v>42425.706645435726</v>
      </c>
      <c r="BO11">
        <v>42414.047986122772</v>
      </c>
      <c r="BP11">
        <v>46812.426101310244</v>
      </c>
      <c r="BQ11">
        <v>49303.64916743357</v>
      </c>
    </row>
    <row r="12" spans="1:70" x14ac:dyDescent="0.2">
      <c r="A12" t="s">
        <v>170</v>
      </c>
      <c r="B12" t="s">
        <v>171</v>
      </c>
      <c r="C12" t="s">
        <v>750</v>
      </c>
      <c r="D12" t="s">
        <v>751</v>
      </c>
      <c r="F12">
        <v>212.90407928424381</v>
      </c>
      <c r="G12">
        <v>210.8196895727904</v>
      </c>
      <c r="H12">
        <v>225.81592036383819</v>
      </c>
      <c r="I12">
        <v>243.91394763796521</v>
      </c>
      <c r="J12">
        <v>256.19748825553881</v>
      </c>
      <c r="K12">
        <v>263.96871284005471</v>
      </c>
      <c r="L12">
        <v>276.95172707034436</v>
      </c>
      <c r="M12">
        <v>307.5576259184341</v>
      </c>
      <c r="N12">
        <v>329.4537301382835</v>
      </c>
      <c r="O12">
        <v>357.71896644296112</v>
      </c>
      <c r="P12">
        <v>402.82231038948481</v>
      </c>
      <c r="Q12">
        <v>470.22743250588661</v>
      </c>
      <c r="R12">
        <v>602.50754430935115</v>
      </c>
      <c r="S12">
        <v>1125.0429948485114</v>
      </c>
      <c r="T12">
        <v>1205.5554462984467</v>
      </c>
      <c r="U12">
        <v>1458.2427446821753</v>
      </c>
      <c r="V12">
        <v>1630.470224088114</v>
      </c>
      <c r="W12">
        <v>1728.3227362445944</v>
      </c>
      <c r="X12">
        <v>2251.6584825837531</v>
      </c>
      <c r="Y12">
        <v>2954.2492310398688</v>
      </c>
      <c r="Z12">
        <v>2911.1129972177814</v>
      </c>
      <c r="AA12">
        <v>2640.696512584766</v>
      </c>
      <c r="AB12">
        <v>2417.3540635346963</v>
      </c>
      <c r="AC12">
        <v>2357.296571111262</v>
      </c>
      <c r="AD12">
        <v>2247.9048446750035</v>
      </c>
      <c r="AE12">
        <v>2042.4786028705967</v>
      </c>
      <c r="AF12">
        <v>2108.4661037393917</v>
      </c>
      <c r="AG12">
        <v>2041.9615625473884</v>
      </c>
      <c r="AH12">
        <v>2117.6937465699284</v>
      </c>
      <c r="AI12">
        <v>2875.1308363764042</v>
      </c>
      <c r="AJ12">
        <v>2048.7063100188648</v>
      </c>
      <c r="AK12">
        <v>1996.2882370157961</v>
      </c>
      <c r="AL12">
        <v>1987.7529092193824</v>
      </c>
      <c r="AM12">
        <v>2018.6680175010749</v>
      </c>
      <c r="AN12">
        <v>2080.9982942530819</v>
      </c>
      <c r="AO12">
        <v>2193.8596069283781</v>
      </c>
      <c r="AP12">
        <v>2305.6099503274727</v>
      </c>
      <c r="AQ12">
        <v>2192.5892782815008</v>
      </c>
      <c r="AR12">
        <v>2378.9128332148516</v>
      </c>
      <c r="AS12">
        <v>2664.1252012264886</v>
      </c>
      <c r="AT12">
        <v>2536.6923260073681</v>
      </c>
      <c r="AU12">
        <v>2483.1118748502868</v>
      </c>
      <c r="AV12">
        <v>2696.672125477492</v>
      </c>
      <c r="AW12">
        <v>3133.7018787397474</v>
      </c>
      <c r="AX12">
        <v>3750.6982588681776</v>
      </c>
      <c r="AY12">
        <v>4355.0575693372384</v>
      </c>
      <c r="AZ12">
        <v>4940.7022651171928</v>
      </c>
      <c r="BA12">
        <v>6091.9320644567242</v>
      </c>
      <c r="BB12">
        <v>5134.4500605515877</v>
      </c>
      <c r="BC12">
        <v>5944.9521729043227</v>
      </c>
      <c r="BD12">
        <v>6915.8276812369459</v>
      </c>
      <c r="BE12">
        <v>7384.1068281461266</v>
      </c>
      <c r="BF12">
        <v>7376.0282957549762</v>
      </c>
      <c r="BG12">
        <v>7338.3509272791462</v>
      </c>
      <c r="BH12">
        <v>6290.5587950169065</v>
      </c>
      <c r="BI12">
        <v>6042.1967543967148</v>
      </c>
      <c r="BJ12">
        <v>6096.7239504163617</v>
      </c>
      <c r="BK12">
        <v>6699.1805817545737</v>
      </c>
      <c r="BL12">
        <v>6674.3422440262075</v>
      </c>
      <c r="BM12">
        <v>5739.4128358053922</v>
      </c>
      <c r="BN12">
        <v>6697.4149849219602</v>
      </c>
      <c r="BO12">
        <v>7950.3558197567245</v>
      </c>
      <c r="BP12">
        <v>7513.8990788074907</v>
      </c>
      <c r="BQ12">
        <v>7583.8117007814471</v>
      </c>
    </row>
    <row r="13" spans="1:70" x14ac:dyDescent="0.2">
      <c r="A13" t="s">
        <v>172</v>
      </c>
      <c r="B13" t="s">
        <v>173</v>
      </c>
      <c r="C13" t="s">
        <v>750</v>
      </c>
      <c r="D13" t="s">
        <v>751</v>
      </c>
      <c r="O13">
        <v>2394.068114710547</v>
      </c>
      <c r="P13">
        <v>2805.4264272258683</v>
      </c>
      <c r="Q13">
        <v>3675.416814195336</v>
      </c>
      <c r="R13">
        <v>9695.81418807304</v>
      </c>
      <c r="S13">
        <v>23822.971556030654</v>
      </c>
      <c r="T13">
        <v>27117.188072961362</v>
      </c>
      <c r="U13">
        <v>31196.979178575853</v>
      </c>
      <c r="V13">
        <v>35020.360435596151</v>
      </c>
      <c r="W13">
        <v>29379.127742499051</v>
      </c>
      <c r="X13">
        <v>34238.286445318663</v>
      </c>
      <c r="Y13">
        <v>42925.233878440726</v>
      </c>
      <c r="Z13">
        <v>44854.480031561478</v>
      </c>
      <c r="AA13">
        <v>39972.494667459439</v>
      </c>
      <c r="AB13">
        <v>34650.00412459884</v>
      </c>
      <c r="AC13">
        <v>32012.314154027288</v>
      </c>
      <c r="AD13">
        <v>29467.541975892884</v>
      </c>
      <c r="AE13">
        <v>23132.073967598819</v>
      </c>
      <c r="AF13">
        <v>23112.623420645967</v>
      </c>
      <c r="AG13">
        <v>21569.706885299685</v>
      </c>
      <c r="AH13">
        <v>23166.730590378706</v>
      </c>
      <c r="AI13">
        <v>26709.993440326976</v>
      </c>
      <c r="AJ13">
        <v>25690.968632144806</v>
      </c>
      <c r="AK13">
        <v>25648.272776084421</v>
      </c>
      <c r="AL13">
        <v>25032.782270290652</v>
      </c>
      <c r="AM13">
        <v>25472.639657897907</v>
      </c>
      <c r="AN13">
        <v>27003.200680778231</v>
      </c>
      <c r="AO13">
        <v>28323.165087053225</v>
      </c>
      <c r="AP13">
        <v>27982.795704056392</v>
      </c>
      <c r="AQ13">
        <v>24889.42691922791</v>
      </c>
      <c r="AR13">
        <v>25855.860504658696</v>
      </c>
      <c r="AS13">
        <v>29865.502347066005</v>
      </c>
      <c r="AT13">
        <v>27745.17080876723</v>
      </c>
      <c r="AU13">
        <v>27753.608952634619</v>
      </c>
      <c r="AV13">
        <v>29659.542856781132</v>
      </c>
      <c r="AW13">
        <v>33376.715229520916</v>
      </c>
      <c r="AX13">
        <v>38719.313830762323</v>
      </c>
      <c r="AY13">
        <v>44342.604832248195</v>
      </c>
      <c r="AZ13">
        <v>45854.732515816228</v>
      </c>
      <c r="BA13">
        <v>50054.170068180334</v>
      </c>
      <c r="BB13">
        <v>37803.066373877678</v>
      </c>
      <c r="BC13">
        <v>44795.294930226817</v>
      </c>
      <c r="BD13">
        <v>51921.904511613</v>
      </c>
      <c r="BE13">
        <v>53141.61243400989</v>
      </c>
      <c r="BF13">
        <v>53247.240949544139</v>
      </c>
      <c r="BG13">
        <v>52725.235840793444</v>
      </c>
      <c r="BH13">
        <v>44910.334995523022</v>
      </c>
      <c r="BI13">
        <v>42721.099938318468</v>
      </c>
      <c r="BJ13">
        <v>43733.619228743519</v>
      </c>
      <c r="BK13">
        <v>47135.359194397148</v>
      </c>
      <c r="BL13">
        <v>45938.607358199384</v>
      </c>
      <c r="BM13">
        <v>37991.749297166491</v>
      </c>
      <c r="BN13">
        <v>44118.504719277124</v>
      </c>
      <c r="BO13">
        <v>50759.758923119138</v>
      </c>
      <c r="BP13">
        <v>49850.687217516395</v>
      </c>
      <c r="BQ13">
        <v>50273.506046983675</v>
      </c>
    </row>
    <row r="14" spans="1:70" x14ac:dyDescent="0.2">
      <c r="A14" t="s">
        <v>174</v>
      </c>
      <c r="B14" t="s">
        <v>175</v>
      </c>
      <c r="C14" t="s">
        <v>750</v>
      </c>
      <c r="D14" t="s">
        <v>751</v>
      </c>
      <c r="E14">
        <v>778.25170676340383</v>
      </c>
      <c r="F14">
        <v>971.33804330837233</v>
      </c>
      <c r="G14">
        <v>870.21749090540277</v>
      </c>
      <c r="H14">
        <v>852.97242513943308</v>
      </c>
      <c r="I14">
        <v>1176.2008619031315</v>
      </c>
      <c r="J14">
        <v>1281.8333797685887</v>
      </c>
      <c r="K14">
        <v>1275.0784341896642</v>
      </c>
      <c r="L14">
        <v>1063.9328383358682</v>
      </c>
      <c r="M14">
        <v>1141.9521161734106</v>
      </c>
      <c r="N14">
        <v>1329.5618183240877</v>
      </c>
      <c r="O14">
        <v>1322.7145421680777</v>
      </c>
      <c r="P14">
        <v>1372.5074664606132</v>
      </c>
      <c r="Q14">
        <v>1409.3709731621088</v>
      </c>
      <c r="R14">
        <v>2097.8994501080606</v>
      </c>
      <c r="S14">
        <v>2844.9699052676119</v>
      </c>
      <c r="T14">
        <v>2026.6843575286521</v>
      </c>
      <c r="U14">
        <v>1946.9199038824831</v>
      </c>
      <c r="V14">
        <v>2126.4854604804741</v>
      </c>
      <c r="W14">
        <v>3282.0630444628905</v>
      </c>
      <c r="X14">
        <v>2511.9733290595832</v>
      </c>
      <c r="Y14">
        <v>2747.5022751674019</v>
      </c>
      <c r="Z14">
        <v>2764.0864142107885</v>
      </c>
      <c r="AA14">
        <v>2914.7670850417553</v>
      </c>
      <c r="AB14">
        <v>3537.7473459831972</v>
      </c>
      <c r="AC14">
        <v>3915.0349264569099</v>
      </c>
      <c r="AD14">
        <v>2905.7756553613667</v>
      </c>
      <c r="AE14">
        <v>3436.0781947105334</v>
      </c>
      <c r="AF14">
        <v>3477.3013197931318</v>
      </c>
      <c r="AG14">
        <v>3992.7033017915646</v>
      </c>
      <c r="AH14">
        <v>2374.5732155164128</v>
      </c>
      <c r="AI14">
        <v>4315.3340311158818</v>
      </c>
      <c r="AJ14">
        <v>5709.2478407950448</v>
      </c>
      <c r="AK14">
        <v>6789.996111364947</v>
      </c>
      <c r="AL14">
        <v>6931.855963758755</v>
      </c>
      <c r="AM14">
        <v>7437.5624232759419</v>
      </c>
      <c r="AN14">
        <v>7357.6162773787983</v>
      </c>
      <c r="AO14">
        <v>7663.2127128746852</v>
      </c>
      <c r="AP14">
        <v>8146.7871002143083</v>
      </c>
      <c r="AQ14">
        <v>8218.9921276468231</v>
      </c>
      <c r="AR14">
        <v>7705.5428825285135</v>
      </c>
      <c r="AS14">
        <v>7637.0148920362844</v>
      </c>
      <c r="AT14">
        <v>7141.4750766282632</v>
      </c>
      <c r="AU14">
        <v>2569.6996351912362</v>
      </c>
      <c r="AV14">
        <v>3320.4777513390268</v>
      </c>
      <c r="AW14">
        <v>4242.0209908942152</v>
      </c>
      <c r="AX14">
        <v>5067.6534229327563</v>
      </c>
      <c r="AY14">
        <v>5869.3802897020441</v>
      </c>
      <c r="AZ14">
        <v>7185.2515514702673</v>
      </c>
      <c r="BA14">
        <v>8944.1102657357005</v>
      </c>
      <c r="BB14">
        <v>8150.2352702822072</v>
      </c>
      <c r="BC14">
        <v>10260.13131082542</v>
      </c>
      <c r="BD14">
        <v>12704.283181968423</v>
      </c>
      <c r="BE14">
        <v>12949.717486654019</v>
      </c>
      <c r="BF14">
        <v>12963.67577332604</v>
      </c>
      <c r="BG14">
        <v>12233.144411918582</v>
      </c>
      <c r="BH14">
        <v>13679.626498095417</v>
      </c>
      <c r="BI14">
        <v>12699.962313775635</v>
      </c>
      <c r="BJ14">
        <v>14532.500930851062</v>
      </c>
      <c r="BK14">
        <v>11752.799892297908</v>
      </c>
      <c r="BL14">
        <v>9955.9747868042759</v>
      </c>
      <c r="BM14">
        <v>8535.5993800438901</v>
      </c>
      <c r="BN14">
        <v>10738.017922338438</v>
      </c>
      <c r="BO14">
        <v>13962.189408722319</v>
      </c>
      <c r="BP14">
        <v>14261.846566794789</v>
      </c>
      <c r="BQ14">
        <v>13969.78366037374</v>
      </c>
    </row>
    <row r="15" spans="1:70" x14ac:dyDescent="0.2">
      <c r="A15" t="s">
        <v>176</v>
      </c>
      <c r="B15" t="s">
        <v>177</v>
      </c>
      <c r="C15" t="s">
        <v>750</v>
      </c>
      <c r="D15" t="s">
        <v>751</v>
      </c>
      <c r="AI15">
        <v>635.35532750251673</v>
      </c>
      <c r="AJ15">
        <v>572.74026090097686</v>
      </c>
      <c r="AK15">
        <v>356.35078000693306</v>
      </c>
      <c r="AL15">
        <v>347.87064472087786</v>
      </c>
      <c r="AM15">
        <v>390.87996429765542</v>
      </c>
      <c r="AN15">
        <v>443.92486085797572</v>
      </c>
      <c r="AO15">
        <v>487.06862440455797</v>
      </c>
      <c r="AP15">
        <v>505.03588705796568</v>
      </c>
      <c r="AQ15">
        <v>590.23994733345933</v>
      </c>
      <c r="AR15">
        <v>582.66988615089519</v>
      </c>
      <c r="AS15">
        <v>593.45058174228211</v>
      </c>
      <c r="AT15">
        <v>659.58898853562926</v>
      </c>
      <c r="AU15">
        <v>742.65111831981869</v>
      </c>
      <c r="AV15">
        <v>882.03016769547355</v>
      </c>
      <c r="AW15">
        <v>1130.0879144415808</v>
      </c>
      <c r="AX15">
        <v>1557.4845890865474</v>
      </c>
      <c r="AY15">
        <v>2041.6526706899692</v>
      </c>
      <c r="AZ15">
        <v>2962.7023459456896</v>
      </c>
      <c r="BA15">
        <v>3777.6685931376724</v>
      </c>
      <c r="BB15">
        <v>2820.5926553347022</v>
      </c>
      <c r="BC15">
        <v>3041.3445072333939</v>
      </c>
      <c r="BD15">
        <v>3349.5530977190615</v>
      </c>
      <c r="BE15">
        <v>3511.563996874258</v>
      </c>
      <c r="BF15">
        <v>3680.1669215888587</v>
      </c>
      <c r="BG15">
        <v>3852.1180061038444</v>
      </c>
      <c r="BH15">
        <v>3512.3935027670905</v>
      </c>
      <c r="BI15">
        <v>3524.4247687470715</v>
      </c>
      <c r="BJ15">
        <v>3869.0537386775177</v>
      </c>
      <c r="BK15">
        <v>4196.0056230176933</v>
      </c>
      <c r="BL15">
        <v>4597.2288739954793</v>
      </c>
      <c r="BM15">
        <v>4268.6809330458345</v>
      </c>
      <c r="BN15">
        <v>4685.1799712850852</v>
      </c>
      <c r="BO15">
        <v>6571.974455450988</v>
      </c>
      <c r="BP15">
        <v>8159.0872096799585</v>
      </c>
      <c r="BQ15">
        <v>8556.2140695671933</v>
      </c>
    </row>
    <row r="16" spans="1:70" x14ac:dyDescent="0.2">
      <c r="A16" t="s">
        <v>178</v>
      </c>
      <c r="B16" t="s">
        <v>179</v>
      </c>
      <c r="C16" t="s">
        <v>750</v>
      </c>
      <c r="D16" t="s">
        <v>751</v>
      </c>
      <c r="AU16">
        <v>8972.6963653569801</v>
      </c>
      <c r="AV16">
        <v>9197.6619683698718</v>
      </c>
      <c r="AW16">
        <v>8958.4286669717349</v>
      </c>
      <c r="AX16">
        <v>8831.2697599660878</v>
      </c>
      <c r="AY16">
        <v>8745.1662113740385</v>
      </c>
      <c r="AZ16">
        <v>9231.3724092456287</v>
      </c>
      <c r="BA16">
        <v>10030.808913090206</v>
      </c>
      <c r="BB16">
        <v>12156.029390577727</v>
      </c>
      <c r="BC16">
        <v>10375.172014195698</v>
      </c>
      <c r="BD16">
        <v>10383.459331450951</v>
      </c>
      <c r="BE16">
        <v>11745.489915395769</v>
      </c>
      <c r="BF16">
        <v>11813.502203458875</v>
      </c>
      <c r="BG16">
        <v>12026.33449294879</v>
      </c>
      <c r="BH16">
        <v>12727.41026513862</v>
      </c>
      <c r="BI16">
        <v>12843.334290362714</v>
      </c>
      <c r="BJ16">
        <v>11863.683945256465</v>
      </c>
      <c r="BK16">
        <v>12552.054686886147</v>
      </c>
      <c r="BL16">
        <v>12886.135951721802</v>
      </c>
      <c r="BM16">
        <v>14489.258656377484</v>
      </c>
      <c r="BN16">
        <v>15236.160487557136</v>
      </c>
      <c r="BO16">
        <v>18017.458938397252</v>
      </c>
    </row>
    <row r="17" spans="1:69" x14ac:dyDescent="0.2">
      <c r="A17" t="s">
        <v>180</v>
      </c>
      <c r="B17" t="s">
        <v>181</v>
      </c>
      <c r="C17" t="s">
        <v>750</v>
      </c>
      <c r="D17" t="s">
        <v>751</v>
      </c>
      <c r="V17">
        <v>1213.6702171464626</v>
      </c>
      <c r="W17">
        <v>1374.8202745360682</v>
      </c>
      <c r="X17">
        <v>1705.1419904828747</v>
      </c>
      <c r="Y17">
        <v>2053.1032792127453</v>
      </c>
      <c r="Z17">
        <v>2310.1969982044207</v>
      </c>
      <c r="AA17">
        <v>2569.181823638874</v>
      </c>
      <c r="AB17">
        <v>2846.9933573577273</v>
      </c>
      <c r="AC17">
        <v>3270.7810304061959</v>
      </c>
      <c r="AD17">
        <v>3814.3142290778956</v>
      </c>
      <c r="AE17">
        <v>4629.4567640015393</v>
      </c>
      <c r="AF17">
        <v>5424.3684775696156</v>
      </c>
      <c r="AG17">
        <v>6466.1568347342363</v>
      </c>
      <c r="AH17">
        <v>7187.9048412802849</v>
      </c>
      <c r="AI17">
        <v>7590.7544242304648</v>
      </c>
      <c r="AJ17">
        <v>7956.4743091964756</v>
      </c>
      <c r="AK17">
        <v>8153.7378630726871</v>
      </c>
      <c r="AL17">
        <v>8624.620168066278</v>
      </c>
      <c r="AM17">
        <v>9351.487537685045</v>
      </c>
      <c r="AN17">
        <v>9034.4755290714311</v>
      </c>
      <c r="AO17">
        <v>9756.08717951992</v>
      </c>
      <c r="AP17">
        <v>10336.25916178377</v>
      </c>
      <c r="AQ17">
        <v>10906.878540696138</v>
      </c>
      <c r="AR17">
        <v>11342.33492309131</v>
      </c>
      <c r="AS17">
        <v>12027.494976822187</v>
      </c>
      <c r="AT17">
        <v>11539.182506330753</v>
      </c>
      <c r="AU17">
        <v>11658.694991595603</v>
      </c>
      <c r="AV17">
        <v>12173.231986030505</v>
      </c>
      <c r="AW17">
        <v>13037.889577225696</v>
      </c>
      <c r="AX17">
        <v>14368.570879605784</v>
      </c>
      <c r="AY17">
        <v>16173.8136329968</v>
      </c>
      <c r="AZ17">
        <v>18204.512404306781</v>
      </c>
      <c r="BA17">
        <v>18786.674314221589</v>
      </c>
      <c r="BB17">
        <v>16472.247852856835</v>
      </c>
      <c r="BC17">
        <v>15217.395079092219</v>
      </c>
      <c r="BD17">
        <v>14911.727508447149</v>
      </c>
      <c r="BE17">
        <v>15639.80781147868</v>
      </c>
      <c r="BF17">
        <v>15051.511358742462</v>
      </c>
      <c r="BG17">
        <v>15532.106206358443</v>
      </c>
      <c r="BH17">
        <v>16077.634076940634</v>
      </c>
      <c r="BI17">
        <v>16556.85518015876</v>
      </c>
      <c r="BJ17">
        <v>16965.728827381565</v>
      </c>
      <c r="BK17">
        <v>18273.427068491186</v>
      </c>
      <c r="BL17">
        <v>18896.372183224772</v>
      </c>
      <c r="BM17">
        <v>15369.608225040141</v>
      </c>
      <c r="BN17">
        <v>17348.600698718186</v>
      </c>
      <c r="BO17">
        <v>20105.198908516442</v>
      </c>
      <c r="BP17">
        <v>21494.547400072708</v>
      </c>
      <c r="BQ17">
        <v>23542.452694557796</v>
      </c>
    </row>
    <row r="18" spans="1:69" x14ac:dyDescent="0.2">
      <c r="A18" t="s">
        <v>182</v>
      </c>
      <c r="B18" t="s">
        <v>183</v>
      </c>
      <c r="C18" t="s">
        <v>750</v>
      </c>
      <c r="D18" t="s">
        <v>751</v>
      </c>
      <c r="E18">
        <v>1813.4310991703944</v>
      </c>
      <c r="F18">
        <v>1880.4848949823242</v>
      </c>
      <c r="G18">
        <v>1857.5612728195599</v>
      </c>
      <c r="H18">
        <v>1970.1774841781694</v>
      </c>
      <c r="I18">
        <v>2134.489461246083</v>
      </c>
      <c r="J18">
        <v>2284.3558273866406</v>
      </c>
      <c r="K18">
        <v>2347.3765664651532</v>
      </c>
      <c r="L18">
        <v>2583.9075241973032</v>
      </c>
      <c r="M18">
        <v>2728.234261149008</v>
      </c>
      <c r="N18">
        <v>2995.8611985745201</v>
      </c>
      <c r="O18">
        <v>3309.7630625436204</v>
      </c>
      <c r="P18">
        <v>3500.3360319560607</v>
      </c>
      <c r="Q18">
        <v>3955.2243040301746</v>
      </c>
      <c r="R18">
        <v>4777.5131689950003</v>
      </c>
      <c r="S18">
        <v>6491.7452162109867</v>
      </c>
      <c r="T18">
        <v>7013.6715976151363</v>
      </c>
      <c r="U18">
        <v>7497.2817541357726</v>
      </c>
      <c r="V18">
        <v>7786.4080406928033</v>
      </c>
      <c r="W18">
        <v>8264.4389037365272</v>
      </c>
      <c r="X18">
        <v>9307.8212795001073</v>
      </c>
      <c r="Y18">
        <v>10223.288667510487</v>
      </c>
      <c r="Z18">
        <v>11870.863307733878</v>
      </c>
      <c r="AA18">
        <v>12797.675895980859</v>
      </c>
      <c r="AB18">
        <v>11532.402805558191</v>
      </c>
      <c r="AC18">
        <v>12436.296905203826</v>
      </c>
      <c r="AD18">
        <v>11455.379711213049</v>
      </c>
      <c r="AE18">
        <v>11406.109301103746</v>
      </c>
      <c r="AF18">
        <v>11665.529827181061</v>
      </c>
      <c r="AG18">
        <v>14303.093047614993</v>
      </c>
      <c r="AH18">
        <v>17857.552055458833</v>
      </c>
      <c r="AI18">
        <v>18273.561526468049</v>
      </c>
      <c r="AJ18">
        <v>18885.427446505659</v>
      </c>
      <c r="AK18">
        <v>18650.36754766119</v>
      </c>
      <c r="AL18">
        <v>17724.539950165588</v>
      </c>
      <c r="AM18">
        <v>18155.628200017913</v>
      </c>
      <c r="AN18">
        <v>20479.174827423263</v>
      </c>
      <c r="AO18">
        <v>22055.838490507002</v>
      </c>
      <c r="AP18">
        <v>23683.494896493361</v>
      </c>
      <c r="AQ18">
        <v>21516.04031477587</v>
      </c>
      <c r="AR18">
        <v>20749.644377909604</v>
      </c>
      <c r="AS18">
        <v>21908.996801978352</v>
      </c>
      <c r="AT18">
        <v>19733.651010264537</v>
      </c>
      <c r="AU18">
        <v>20335.096019102304</v>
      </c>
      <c r="AV18">
        <v>23757.589847168372</v>
      </c>
      <c r="AW18">
        <v>30886.050094940121</v>
      </c>
      <c r="AX18">
        <v>34535.207270909952</v>
      </c>
      <c r="AY18">
        <v>36658.824347612208</v>
      </c>
      <c r="AZ18">
        <v>41128.247661840236</v>
      </c>
      <c r="BA18">
        <v>49811.206721898845</v>
      </c>
      <c r="BB18">
        <v>42954.849488457294</v>
      </c>
      <c r="BC18">
        <v>52313.893904121345</v>
      </c>
      <c r="BD18">
        <v>62799.389501703161</v>
      </c>
      <c r="BE18">
        <v>68301.440251258711</v>
      </c>
      <c r="BF18">
        <v>68476.678849611781</v>
      </c>
      <c r="BG18">
        <v>62817.206175173676</v>
      </c>
      <c r="BH18">
        <v>56970.361302809441</v>
      </c>
      <c r="BI18">
        <v>50084.44406063846</v>
      </c>
      <c r="BJ18">
        <v>54117.547718609021</v>
      </c>
      <c r="BK18">
        <v>57410.173734600896</v>
      </c>
      <c r="BL18">
        <v>55194.758509742816</v>
      </c>
      <c r="BM18">
        <v>51983.452366638201</v>
      </c>
      <c r="BN18">
        <v>60758.904439714403</v>
      </c>
      <c r="BO18">
        <v>65169.519111865666</v>
      </c>
      <c r="BP18">
        <v>65058.37731466737</v>
      </c>
      <c r="BQ18">
        <v>64603.985630846415</v>
      </c>
    </row>
    <row r="19" spans="1:69" x14ac:dyDescent="0.2">
      <c r="A19" t="s">
        <v>184</v>
      </c>
      <c r="B19" t="s">
        <v>185</v>
      </c>
      <c r="C19" t="s">
        <v>750</v>
      </c>
      <c r="D19" t="s">
        <v>751</v>
      </c>
      <c r="E19">
        <v>939.91481468117354</v>
      </c>
      <c r="F19">
        <v>1036.7282043608261</v>
      </c>
      <c r="G19">
        <v>1093.0141906156866</v>
      </c>
      <c r="H19">
        <v>1172.5574462617756</v>
      </c>
      <c r="I19">
        <v>1275.457152816794</v>
      </c>
      <c r="J19">
        <v>1381.0772582442146</v>
      </c>
      <c r="K19">
        <v>1494.0491138210596</v>
      </c>
      <c r="L19">
        <v>1577.1414770516878</v>
      </c>
      <c r="M19">
        <v>1685.6621166914788</v>
      </c>
      <c r="N19">
        <v>1834.0780781796027</v>
      </c>
      <c r="O19">
        <v>2050.7051537705042</v>
      </c>
      <c r="P19">
        <v>2371.6524795500327</v>
      </c>
      <c r="Q19">
        <v>2912.5957711152441</v>
      </c>
      <c r="R19">
        <v>3875.4830561855119</v>
      </c>
      <c r="S19">
        <v>4612.6192077965625</v>
      </c>
      <c r="T19">
        <v>5264.9177200405129</v>
      </c>
      <c r="U19">
        <v>5656.1451383787007</v>
      </c>
      <c r="V19">
        <v>6783.9514219366547</v>
      </c>
      <c r="W19">
        <v>8173.3292634724521</v>
      </c>
      <c r="X19">
        <v>9755.4044562578965</v>
      </c>
      <c r="Y19">
        <v>10826.971827499463</v>
      </c>
      <c r="Z19">
        <v>9348.4883239523242</v>
      </c>
      <c r="AA19">
        <v>9373.4882062612505</v>
      </c>
      <c r="AB19">
        <v>9500.0507041749443</v>
      </c>
      <c r="AC19">
        <v>8955.8482919153412</v>
      </c>
      <c r="AD19">
        <v>9136.1709255969454</v>
      </c>
      <c r="AE19">
        <v>13031.828101074401</v>
      </c>
      <c r="AF19">
        <v>16328.561304729586</v>
      </c>
      <c r="AG19">
        <v>17509.765868381732</v>
      </c>
      <c r="AH19">
        <v>17400.522661974141</v>
      </c>
      <c r="AI19">
        <v>21596.068219998018</v>
      </c>
      <c r="AJ19">
        <v>22323.1312492943</v>
      </c>
      <c r="AK19">
        <v>24782.711876706326</v>
      </c>
      <c r="AL19">
        <v>23987.203724065654</v>
      </c>
      <c r="AM19">
        <v>25546.246052508723</v>
      </c>
      <c r="AN19">
        <v>30207.067431465202</v>
      </c>
      <c r="AO19">
        <v>29645.945125149115</v>
      </c>
      <c r="AP19">
        <v>26571.752362650797</v>
      </c>
      <c r="AQ19">
        <v>27212.464290570828</v>
      </c>
      <c r="AR19">
        <v>27078.708161220133</v>
      </c>
      <c r="AS19">
        <v>24487.297468595614</v>
      </c>
      <c r="AT19">
        <v>24430.495982840985</v>
      </c>
      <c r="AU19">
        <v>26334.862215031993</v>
      </c>
      <c r="AV19">
        <v>32110.115966142475</v>
      </c>
      <c r="AW19">
        <v>36614.250653370662</v>
      </c>
      <c r="AX19">
        <v>38157.370228620028</v>
      </c>
      <c r="AY19">
        <v>40382.207829857492</v>
      </c>
      <c r="AZ19">
        <v>46622.962291363547</v>
      </c>
      <c r="BA19">
        <v>51581.398236107132</v>
      </c>
      <c r="BB19">
        <v>47857.444663526592</v>
      </c>
      <c r="BC19">
        <v>46611.139342023191</v>
      </c>
      <c r="BD19">
        <v>51116.895352204243</v>
      </c>
      <c r="BE19">
        <v>48250.40591426372</v>
      </c>
      <c r="BF19">
        <v>50305.354577497252</v>
      </c>
      <c r="BG19">
        <v>51314.972261632225</v>
      </c>
      <c r="BH19">
        <v>43915.228020856986</v>
      </c>
      <c r="BI19">
        <v>45061.49939201917</v>
      </c>
      <c r="BJ19">
        <v>47163.742577514196</v>
      </c>
      <c r="BK19">
        <v>51194.07498412994</v>
      </c>
      <c r="BL19">
        <v>49885.994735520413</v>
      </c>
      <c r="BM19">
        <v>48716.409890034898</v>
      </c>
      <c r="BN19">
        <v>53648.643797621386</v>
      </c>
      <c r="BO19">
        <v>52336.772522375766</v>
      </c>
      <c r="BP19">
        <v>56579.504175467991</v>
      </c>
      <c r="BQ19">
        <v>58268.878765160116</v>
      </c>
    </row>
    <row r="20" spans="1:69" x14ac:dyDescent="0.2">
      <c r="A20" t="s">
        <v>186</v>
      </c>
      <c r="B20" t="s">
        <v>187</v>
      </c>
      <c r="C20" t="s">
        <v>750</v>
      </c>
      <c r="D20" t="s">
        <v>751</v>
      </c>
      <c r="AI20">
        <v>1238.2718927484229</v>
      </c>
      <c r="AJ20">
        <v>734.9442328056881</v>
      </c>
      <c r="AK20">
        <v>60.235120540597237</v>
      </c>
      <c r="AL20">
        <v>209.53095454842526</v>
      </c>
      <c r="AM20">
        <v>157.06354994707169</v>
      </c>
      <c r="AN20">
        <v>314.55801908333984</v>
      </c>
      <c r="AO20">
        <v>409.185543774103</v>
      </c>
      <c r="AP20">
        <v>505.51620418833551</v>
      </c>
      <c r="AQ20">
        <v>561.9068078718692</v>
      </c>
      <c r="AR20">
        <v>573.89352873403072</v>
      </c>
      <c r="AS20">
        <v>655.09724957991671</v>
      </c>
      <c r="AT20">
        <v>703.67099858468634</v>
      </c>
      <c r="AU20">
        <v>763.10889546348676</v>
      </c>
      <c r="AV20">
        <v>883.69258074525578</v>
      </c>
      <c r="AW20">
        <v>1045.0136328105998</v>
      </c>
      <c r="AX20">
        <v>1578.3673303066716</v>
      </c>
      <c r="AY20">
        <v>2472.9572573228711</v>
      </c>
      <c r="AZ20">
        <v>3851.3301517514119</v>
      </c>
      <c r="BA20">
        <v>5574.4681043257478</v>
      </c>
      <c r="BB20">
        <v>4950.3994900942307</v>
      </c>
      <c r="BC20">
        <v>5843.5337683582002</v>
      </c>
      <c r="BD20">
        <v>7189.8186921197603</v>
      </c>
      <c r="BE20">
        <v>7495.8652765809948</v>
      </c>
      <c r="BF20">
        <v>7875.3453666154946</v>
      </c>
      <c r="BG20">
        <v>7890.8402806208724</v>
      </c>
      <c r="BH20">
        <v>5500.503646284862</v>
      </c>
      <c r="BI20">
        <v>3880.6852276837981</v>
      </c>
      <c r="BJ20">
        <v>4147.1981423222014</v>
      </c>
      <c r="BK20">
        <v>4739.7943123408049</v>
      </c>
      <c r="BL20">
        <v>4805.7537176591732</v>
      </c>
      <c r="BM20">
        <v>4229.9106490450276</v>
      </c>
      <c r="BN20">
        <v>5408.0453517502292</v>
      </c>
      <c r="BO20">
        <v>7770.5942233509959</v>
      </c>
      <c r="BP20">
        <v>7133.0283804832843</v>
      </c>
      <c r="BQ20">
        <v>7283.8499076179041</v>
      </c>
    </row>
    <row r="21" spans="1:69" x14ac:dyDescent="0.2">
      <c r="A21" t="s">
        <v>188</v>
      </c>
      <c r="B21" t="s">
        <v>189</v>
      </c>
      <c r="C21" t="s">
        <v>750</v>
      </c>
      <c r="D21" t="s">
        <v>751</v>
      </c>
      <c r="E21">
        <v>70.905100030460247</v>
      </c>
      <c r="F21">
        <v>71.601929936627002</v>
      </c>
      <c r="G21">
        <v>73.419597976989238</v>
      </c>
      <c r="H21">
        <v>78.371198323411932</v>
      </c>
      <c r="I21">
        <v>85.33372866656849</v>
      </c>
      <c r="J21">
        <v>50.613304005219049</v>
      </c>
      <c r="K21">
        <v>51.412873817129928</v>
      </c>
      <c r="L21">
        <v>54.018142526908875</v>
      </c>
      <c r="M21">
        <v>54.194978267281229</v>
      </c>
      <c r="N21">
        <v>55.058838902941972</v>
      </c>
      <c r="O21">
        <v>68.754353979504899</v>
      </c>
      <c r="P21">
        <v>69.898281755835853</v>
      </c>
      <c r="Q21">
        <v>68.232191790993141</v>
      </c>
      <c r="R21">
        <v>84.258106928415842</v>
      </c>
      <c r="S21">
        <v>93.224004834091261</v>
      </c>
      <c r="T21">
        <v>110.8848274900534</v>
      </c>
      <c r="U21">
        <v>115.4921317745228</v>
      </c>
      <c r="V21">
        <v>137.44804438707564</v>
      </c>
      <c r="W21">
        <v>148.82323251291859</v>
      </c>
      <c r="X21">
        <v>186.15227360496218</v>
      </c>
      <c r="Y21">
        <v>209.80573666816767</v>
      </c>
      <c r="Z21">
        <v>212.23033189706965</v>
      </c>
      <c r="AA21">
        <v>216.43619143506996</v>
      </c>
      <c r="AB21">
        <v>225.20952450828321</v>
      </c>
      <c r="AC21">
        <v>200.37571182724062</v>
      </c>
      <c r="AD21">
        <v>228.44054256469636</v>
      </c>
      <c r="AE21">
        <v>234.28124480998784</v>
      </c>
      <c r="AF21">
        <v>215.60831146748274</v>
      </c>
      <c r="AG21">
        <v>201.74040081580736</v>
      </c>
      <c r="AH21">
        <v>203.57894419244943</v>
      </c>
      <c r="AI21">
        <v>202.62944617629739</v>
      </c>
      <c r="AJ21">
        <v>204.66825839881744</v>
      </c>
      <c r="AK21">
        <v>184.86897045644662</v>
      </c>
      <c r="AL21">
        <v>165.34412031940272</v>
      </c>
      <c r="AM21">
        <v>161.89258426163548</v>
      </c>
      <c r="AN21">
        <v>164.91531167932581</v>
      </c>
      <c r="AO21">
        <v>143.15674118715859</v>
      </c>
      <c r="AP21">
        <v>160.27834204696194</v>
      </c>
      <c r="AQ21">
        <v>144.45694825553645</v>
      </c>
      <c r="AR21">
        <v>127.51419578118988</v>
      </c>
      <c r="AS21">
        <v>134.53786175238898</v>
      </c>
      <c r="AT21">
        <v>132.15955454193212</v>
      </c>
      <c r="AU21">
        <v>120.95230857546832</v>
      </c>
      <c r="AV21">
        <v>111.40668280439081</v>
      </c>
      <c r="AW21">
        <v>125.19496518453332</v>
      </c>
      <c r="AX21">
        <v>147.23461929422513</v>
      </c>
      <c r="AY21">
        <v>161.89275564031908</v>
      </c>
      <c r="AZ21">
        <v>166.16274490675522</v>
      </c>
      <c r="BA21">
        <v>189.50207457076775</v>
      </c>
      <c r="BB21">
        <v>198.43152404822504</v>
      </c>
      <c r="BC21">
        <v>216.72770530197636</v>
      </c>
      <c r="BD21">
        <v>230.06976138113211</v>
      </c>
      <c r="BE21">
        <v>231.09878781150672</v>
      </c>
      <c r="BF21">
        <v>234.84477015087131</v>
      </c>
      <c r="BG21">
        <v>250.54449215518548</v>
      </c>
      <c r="BH21">
        <v>254.40258522678766</v>
      </c>
      <c r="BI21">
        <v>232.93781210015271</v>
      </c>
      <c r="BJ21">
        <v>246.06072571418372</v>
      </c>
      <c r="BK21">
        <v>245.66167833200922</v>
      </c>
      <c r="BL21">
        <v>234.31061590724977</v>
      </c>
      <c r="BM21">
        <v>255.8324539388995</v>
      </c>
      <c r="BN21">
        <v>264.98037926965486</v>
      </c>
      <c r="BO21">
        <v>302.99250526355235</v>
      </c>
      <c r="BP21">
        <v>250.62725309725457</v>
      </c>
      <c r="BQ21">
        <v>219.42483088269827</v>
      </c>
    </row>
    <row r="22" spans="1:69" x14ac:dyDescent="0.2">
      <c r="A22" t="s">
        <v>190</v>
      </c>
      <c r="B22" t="s">
        <v>191</v>
      </c>
      <c r="C22" t="s">
        <v>750</v>
      </c>
      <c r="D22" t="s">
        <v>751</v>
      </c>
      <c r="E22">
        <v>1290.2860721619215</v>
      </c>
      <c r="F22">
        <v>1367.7888522813848</v>
      </c>
      <c r="G22">
        <v>1457.2651699837763</v>
      </c>
      <c r="H22">
        <v>1555.0229318257839</v>
      </c>
      <c r="I22">
        <v>1724.0189417905553</v>
      </c>
      <c r="J22">
        <v>1859.5099867163906</v>
      </c>
      <c r="K22">
        <v>1983.1311982177749</v>
      </c>
      <c r="L22">
        <v>2113.8219413288766</v>
      </c>
      <c r="M22">
        <v>2251.3157590678175</v>
      </c>
      <c r="N22">
        <v>2490.1071730837994</v>
      </c>
      <c r="O22">
        <v>2765.8909966479441</v>
      </c>
      <c r="P22">
        <v>3082.9279887912571</v>
      </c>
      <c r="Q22">
        <v>3831.6318999943292</v>
      </c>
      <c r="R22">
        <v>4900.9622007586613</v>
      </c>
      <c r="S22">
        <v>5733.7981393387799</v>
      </c>
      <c r="T22">
        <v>6701.3773605243277</v>
      </c>
      <c r="U22">
        <v>7243.047341195831</v>
      </c>
      <c r="V22">
        <v>8426.9469594737202</v>
      </c>
      <c r="W22">
        <v>10289.768417329609</v>
      </c>
      <c r="X22">
        <v>11810.61587547254</v>
      </c>
      <c r="Y22">
        <v>12864.002566139616</v>
      </c>
      <c r="Z22">
        <v>10622.802483078915</v>
      </c>
      <c r="AA22">
        <v>9343.861099596179</v>
      </c>
      <c r="AB22">
        <v>8846.2342984697352</v>
      </c>
      <c r="AC22">
        <v>8457.268803163739</v>
      </c>
      <c r="AD22">
        <v>8750.8185125053551</v>
      </c>
      <c r="AE22">
        <v>12170.040696270156</v>
      </c>
      <c r="AF22">
        <v>15135.852311696835</v>
      </c>
      <c r="AG22">
        <v>16391.093827791021</v>
      </c>
      <c r="AH22">
        <v>16525.061743284838</v>
      </c>
      <c r="AI22">
        <v>20600.375278982698</v>
      </c>
      <c r="AJ22">
        <v>21041.660651964783</v>
      </c>
      <c r="AK22">
        <v>23372.619171015031</v>
      </c>
      <c r="AL22">
        <v>22283.936021355126</v>
      </c>
      <c r="AM22">
        <v>24208.554793144656</v>
      </c>
      <c r="AN22">
        <v>28413.826438736807</v>
      </c>
      <c r="AO22">
        <v>27489.555177048835</v>
      </c>
      <c r="AP22">
        <v>24820.93805038961</v>
      </c>
      <c r="AQ22">
        <v>25338.443293490422</v>
      </c>
      <c r="AR22">
        <v>25252.801906656448</v>
      </c>
      <c r="AS22">
        <v>23098.886507740139</v>
      </c>
      <c r="AT22">
        <v>23015.071263246195</v>
      </c>
      <c r="AU22">
        <v>25006.191397109003</v>
      </c>
      <c r="AV22">
        <v>30655.209267902366</v>
      </c>
      <c r="AW22">
        <v>35429.407793334409</v>
      </c>
      <c r="AX22">
        <v>36809.701340361877</v>
      </c>
      <c r="AY22">
        <v>38705.106795914711</v>
      </c>
      <c r="AZ22">
        <v>44319.165448813023</v>
      </c>
      <c r="BA22">
        <v>48303.397956285975</v>
      </c>
      <c r="BB22">
        <v>44923.340013508147</v>
      </c>
      <c r="BC22">
        <v>44197.393671161968</v>
      </c>
      <c r="BD22">
        <v>47760.8298776546</v>
      </c>
      <c r="BE22">
        <v>44874.17091821225</v>
      </c>
      <c r="BF22">
        <v>46964.594677705587</v>
      </c>
      <c r="BG22">
        <v>47995.778696133944</v>
      </c>
      <c r="BH22">
        <v>40893.804537772005</v>
      </c>
      <c r="BI22">
        <v>41854.549829644398</v>
      </c>
      <c r="BJ22">
        <v>44035.323935854802</v>
      </c>
      <c r="BK22">
        <v>47487.210039256068</v>
      </c>
      <c r="BL22">
        <v>46716.622746796435</v>
      </c>
      <c r="BM22">
        <v>45906.287580524586</v>
      </c>
      <c r="BN22">
        <v>51658.238294957991</v>
      </c>
      <c r="BO22">
        <v>50605.749667708616</v>
      </c>
      <c r="BP22">
        <v>55291.475454132938</v>
      </c>
      <c r="BQ22">
        <v>56614.567949903583</v>
      </c>
    </row>
    <row r="23" spans="1:69" x14ac:dyDescent="0.2">
      <c r="A23" t="s">
        <v>192</v>
      </c>
      <c r="B23" t="s">
        <v>193</v>
      </c>
      <c r="C23" t="s">
        <v>750</v>
      </c>
      <c r="D23" t="s">
        <v>751</v>
      </c>
      <c r="E23">
        <v>89.856924653971518</v>
      </c>
      <c r="F23">
        <v>92.085848129764983</v>
      </c>
      <c r="G23">
        <v>90.773861007747271</v>
      </c>
      <c r="H23">
        <v>95.716736976197268</v>
      </c>
      <c r="I23">
        <v>99.785024601725539</v>
      </c>
      <c r="J23">
        <v>105.11798693892661</v>
      </c>
      <c r="K23">
        <v>107.63721185353202</v>
      </c>
      <c r="L23">
        <v>106.58624185994992</v>
      </c>
      <c r="M23">
        <v>111.2114941754453</v>
      </c>
      <c r="N23">
        <v>110.31479474821208</v>
      </c>
      <c r="O23">
        <v>108.84877948254741</v>
      </c>
      <c r="P23">
        <v>106.88929274206666</v>
      </c>
      <c r="Q23">
        <v>127.92715701433086</v>
      </c>
      <c r="R23">
        <v>153.60946813570314</v>
      </c>
      <c r="S23">
        <v>164.94659414291624</v>
      </c>
      <c r="T23">
        <v>196.45578601933781</v>
      </c>
      <c r="U23">
        <v>197.72636114254061</v>
      </c>
      <c r="V23">
        <v>207.01296224739616</v>
      </c>
      <c r="W23">
        <v>249.80292618053835</v>
      </c>
      <c r="X23">
        <v>310.65138708435217</v>
      </c>
      <c r="Y23">
        <v>358.00305420990298</v>
      </c>
      <c r="Z23">
        <v>319.71818597026902</v>
      </c>
      <c r="AA23">
        <v>305.00406350750012</v>
      </c>
      <c r="AB23">
        <v>255.98360156072604</v>
      </c>
      <c r="AC23">
        <v>238.57445735538113</v>
      </c>
      <c r="AD23">
        <v>230.43411721891331</v>
      </c>
      <c r="AE23">
        <v>285.77155106442382</v>
      </c>
      <c r="AF23">
        <v>324.25376516619065</v>
      </c>
      <c r="AG23">
        <v>326.1797577003029</v>
      </c>
      <c r="AH23">
        <v>293.32194955095309</v>
      </c>
      <c r="AI23">
        <v>371.10160433235654</v>
      </c>
      <c r="AJ23">
        <v>364.68929601664473</v>
      </c>
      <c r="AK23">
        <v>301.77329696287023</v>
      </c>
      <c r="AL23">
        <v>387.31005481312235</v>
      </c>
      <c r="AM23">
        <v>262.12980744507377</v>
      </c>
      <c r="AN23">
        <v>348.43523891439366</v>
      </c>
      <c r="AO23">
        <v>369.39438413573578</v>
      </c>
      <c r="AP23">
        <v>344.55049149896274</v>
      </c>
      <c r="AQ23">
        <v>361.60198305750504</v>
      </c>
      <c r="AR23">
        <v>525.13059724597417</v>
      </c>
      <c r="AS23">
        <v>487.42414138424249</v>
      </c>
      <c r="AT23">
        <v>492.40149950907198</v>
      </c>
      <c r="AU23">
        <v>546.46382965815872</v>
      </c>
      <c r="AV23">
        <v>676.00287808428152</v>
      </c>
      <c r="AW23">
        <v>758.6958037863709</v>
      </c>
      <c r="AX23">
        <v>779.43777775326771</v>
      </c>
      <c r="AY23">
        <v>809.14707250622087</v>
      </c>
      <c r="AZ23">
        <v>912.33824718834228</v>
      </c>
      <c r="BA23">
        <v>1060.6025450209872</v>
      </c>
      <c r="BB23">
        <v>1024.1027785811184</v>
      </c>
      <c r="BC23">
        <v>973.24425493152637</v>
      </c>
      <c r="BD23">
        <v>1059.413588525885</v>
      </c>
      <c r="BE23">
        <v>1071.5258366282956</v>
      </c>
      <c r="BF23">
        <v>1168.9269927922589</v>
      </c>
      <c r="BG23">
        <v>1204.3991867009399</v>
      </c>
      <c r="BH23">
        <v>1002.4188687961384</v>
      </c>
      <c r="BI23">
        <v>1010.5338961992981</v>
      </c>
      <c r="BJ23">
        <v>1054.9740806681434</v>
      </c>
      <c r="BK23">
        <v>1151.7409703472013</v>
      </c>
      <c r="BL23">
        <v>1130.8213533979497</v>
      </c>
      <c r="BM23">
        <v>1200.1942655778935</v>
      </c>
      <c r="BN23">
        <v>1318.6515807519838</v>
      </c>
      <c r="BO23">
        <v>1266.4271103190442</v>
      </c>
      <c r="BP23">
        <v>1394.1778472183137</v>
      </c>
      <c r="BQ23">
        <v>1485.3801888513431</v>
      </c>
    </row>
    <row r="24" spans="1:69" s="62" customFormat="1" x14ac:dyDescent="0.2">
      <c r="A24" s="62" t="s">
        <v>194</v>
      </c>
      <c r="B24" s="62" t="s">
        <v>195</v>
      </c>
      <c r="C24" s="62" t="s">
        <v>750</v>
      </c>
      <c r="D24" s="62" t="s">
        <v>751</v>
      </c>
      <c r="E24" s="62">
        <v>69.150245608761523</v>
      </c>
      <c r="F24" s="62">
        <v>72.242378706246157</v>
      </c>
      <c r="G24" s="62">
        <v>77.152927928817547</v>
      </c>
      <c r="H24" s="62">
        <v>78.908773671207314</v>
      </c>
      <c r="I24" s="62">
        <v>80.914788771858227</v>
      </c>
      <c r="J24" s="62">
        <v>82.074615992464715</v>
      </c>
      <c r="K24" s="62">
        <v>82.836066486424315</v>
      </c>
      <c r="L24" s="62">
        <v>84.6272011419546</v>
      </c>
      <c r="M24" s="62">
        <v>84.973784839228728</v>
      </c>
      <c r="N24" s="62">
        <v>86.755539572522409</v>
      </c>
      <c r="O24" s="62">
        <v>81.707563219741985</v>
      </c>
      <c r="P24" s="62">
        <v>84.514937567644665</v>
      </c>
      <c r="Q24" s="62">
        <v>99.633581493381328</v>
      </c>
      <c r="R24" s="62">
        <v>114.13766947351475</v>
      </c>
      <c r="S24" s="62">
        <v>124.6714355032546</v>
      </c>
      <c r="T24" s="62">
        <v>152.90152960674709</v>
      </c>
      <c r="U24" s="62">
        <v>155.48542274065881</v>
      </c>
      <c r="V24" s="62">
        <v>175.96386445428405</v>
      </c>
      <c r="W24" s="62">
        <v>223.8791119711629</v>
      </c>
      <c r="X24" s="62">
        <v>258.50172903484486</v>
      </c>
      <c r="Y24" s="62">
        <v>277.5975313701814</v>
      </c>
      <c r="Z24" s="62">
        <v>248.7079739088918</v>
      </c>
      <c r="AA24" s="62">
        <v>239.01948356933923</v>
      </c>
      <c r="AB24" s="62">
        <v>211.92574054219637</v>
      </c>
      <c r="AC24" s="62">
        <v>187.83222427839058</v>
      </c>
      <c r="AD24" s="62">
        <v>194.06322629924415</v>
      </c>
      <c r="AE24" s="62">
        <v>247.45913463710443</v>
      </c>
      <c r="AF24" s="62">
        <v>280.21809222659175</v>
      </c>
      <c r="AG24" s="62">
        <v>301.12921466383284</v>
      </c>
      <c r="AH24" s="62">
        <v>293.18870372714662</v>
      </c>
      <c r="AI24" s="62">
        <v>338.59375905512769</v>
      </c>
      <c r="AJ24" s="62">
        <v>333.70605512636047</v>
      </c>
      <c r="AK24" s="62">
        <v>348.59244389454653</v>
      </c>
      <c r="AL24" s="62">
        <v>324.11157670743489</v>
      </c>
      <c r="AM24" s="62">
        <v>187.21142372606047</v>
      </c>
      <c r="AN24" s="62">
        <v>229.09229449681655</v>
      </c>
      <c r="AO24" s="62">
        <v>242.7331713526718</v>
      </c>
      <c r="AP24" s="62">
        <v>223.85395852561095</v>
      </c>
      <c r="AQ24" s="62">
        <v>249.53173292492988</v>
      </c>
      <c r="AR24" s="62">
        <v>292.83695869731304</v>
      </c>
      <c r="AS24" s="62">
        <v>248.90852692175216</v>
      </c>
      <c r="AT24" s="62">
        <v>259.48522338043597</v>
      </c>
      <c r="AU24" s="62">
        <v>285.65408763753277</v>
      </c>
      <c r="AV24" s="62">
        <v>362.37389999695341</v>
      </c>
      <c r="AW24" s="62">
        <v>403.81283743461029</v>
      </c>
      <c r="AX24" s="62">
        <v>441.16414801601206</v>
      </c>
      <c r="AY24" s="62">
        <v>455.51365562002422</v>
      </c>
      <c r="AZ24" s="62">
        <v>514.68445117723809</v>
      </c>
      <c r="BA24" s="62">
        <v>619.43753325626426</v>
      </c>
      <c r="BB24" s="62">
        <v>601.56952067185853</v>
      </c>
      <c r="BC24" s="62">
        <v>624.95725222476574</v>
      </c>
      <c r="BD24" s="62">
        <v>725.02476772547493</v>
      </c>
      <c r="BE24" s="62">
        <v>731.47013886783304</v>
      </c>
      <c r="BF24" s="62">
        <v>759.76206516849811</v>
      </c>
      <c r="BG24" s="62">
        <v>764.86167510622545</v>
      </c>
      <c r="BH24" s="62">
        <v>630.12475075231202</v>
      </c>
      <c r="BI24" s="62">
        <v>663.74236484288554</v>
      </c>
      <c r="BJ24" s="62">
        <v>709.09153589469531</v>
      </c>
      <c r="BK24" s="62">
        <v>777.46561851404795</v>
      </c>
      <c r="BL24" s="62">
        <v>764.8530777749462</v>
      </c>
      <c r="BM24" s="62">
        <v>825.23703878247511</v>
      </c>
      <c r="BN24" s="62">
        <v>895.53528844299092</v>
      </c>
      <c r="BO24" s="62">
        <v>827.33084348666114</v>
      </c>
      <c r="BP24" s="62">
        <v>873.48258965100251</v>
      </c>
      <c r="BQ24" s="62">
        <v>981.99264976908148</v>
      </c>
    </row>
    <row r="25" spans="1:69" x14ac:dyDescent="0.2">
      <c r="A25" t="s">
        <v>196</v>
      </c>
      <c r="B25" t="s">
        <v>197</v>
      </c>
      <c r="C25" t="s">
        <v>750</v>
      </c>
      <c r="D25" t="s">
        <v>751</v>
      </c>
      <c r="E25">
        <v>82.481277411635446</v>
      </c>
      <c r="F25">
        <v>90.368578629424817</v>
      </c>
      <c r="G25">
        <v>92.589421176931452</v>
      </c>
      <c r="H25">
        <v>94.14237429678488</v>
      </c>
      <c r="I25">
        <v>92.578297793838885</v>
      </c>
      <c r="J25">
        <v>98.604147042074587</v>
      </c>
      <c r="K25">
        <v>104.42205467885965</v>
      </c>
      <c r="L25">
        <v>114.20988169610935</v>
      </c>
      <c r="M25">
        <v>114.41496747037537</v>
      </c>
      <c r="N25">
        <v>125.88031169819811</v>
      </c>
      <c r="O25">
        <v>130.21816084495458</v>
      </c>
      <c r="P25">
        <v>124.53396309915151</v>
      </c>
      <c r="Q25">
        <v>87.773765191476002</v>
      </c>
      <c r="R25">
        <v>109.69172675691158</v>
      </c>
      <c r="S25">
        <v>164.98639360281368</v>
      </c>
      <c r="T25">
        <v>249.8042540160217</v>
      </c>
      <c r="U25">
        <v>126.6930442044365</v>
      </c>
      <c r="V25">
        <v>117.88777137922425</v>
      </c>
      <c r="W25">
        <v>158.32425515228479</v>
      </c>
      <c r="X25">
        <v>181.13070670313525</v>
      </c>
      <c r="Y25">
        <v>206.07571431215521</v>
      </c>
      <c r="Z25">
        <v>224.24139239119162</v>
      </c>
      <c r="AA25">
        <v>199.59594464685145</v>
      </c>
      <c r="AB25">
        <v>184.70677287458986</v>
      </c>
      <c r="AC25">
        <v>193.43502097623792</v>
      </c>
      <c r="AD25">
        <v>222.22018039633977</v>
      </c>
      <c r="AE25">
        <v>212.14899385306035</v>
      </c>
      <c r="AF25">
        <v>231.49958452048344</v>
      </c>
      <c r="AG25">
        <v>247.90146596733211</v>
      </c>
      <c r="AH25">
        <v>263.00572082754718</v>
      </c>
      <c r="AI25">
        <v>283.05373705523363</v>
      </c>
      <c r="AJ25">
        <v>272.06494849587779</v>
      </c>
      <c r="AK25">
        <v>273.46507252027158</v>
      </c>
      <c r="AL25">
        <v>280.75727445036586</v>
      </c>
      <c r="AM25">
        <v>280.60303179121615</v>
      </c>
      <c r="AN25">
        <v>309.45868082336716</v>
      </c>
      <c r="AO25">
        <v>371.9179376773447</v>
      </c>
      <c r="AP25">
        <v>379.28491770963484</v>
      </c>
      <c r="AQ25">
        <v>385.61688175279579</v>
      </c>
      <c r="AR25">
        <v>388.09568426823495</v>
      </c>
      <c r="AS25">
        <v>396.67073024975122</v>
      </c>
      <c r="AT25">
        <v>394.65641001891026</v>
      </c>
      <c r="AU25">
        <v>393.88642232762766</v>
      </c>
      <c r="AV25">
        <v>426.74880754362039</v>
      </c>
      <c r="AW25">
        <v>455.61401690979829</v>
      </c>
      <c r="AX25">
        <v>480.08585075451964</v>
      </c>
      <c r="AY25">
        <v>490.38802653328941</v>
      </c>
      <c r="AZ25">
        <v>537.95549279291072</v>
      </c>
      <c r="BA25">
        <v>613.06204104124015</v>
      </c>
      <c r="BB25">
        <v>679.2114774280559</v>
      </c>
      <c r="BC25">
        <v>757.38528036150819</v>
      </c>
      <c r="BD25">
        <v>837.33694469564728</v>
      </c>
      <c r="BE25">
        <v>859.68053637549735</v>
      </c>
      <c r="BF25">
        <v>958.26298979828289</v>
      </c>
      <c r="BG25">
        <v>1094.461997028377</v>
      </c>
      <c r="BH25">
        <v>1224.3864766816523</v>
      </c>
      <c r="BI25">
        <v>1649.2838085860055</v>
      </c>
      <c r="BJ25">
        <v>1811.0822166864587</v>
      </c>
      <c r="BK25">
        <v>1965.2437273146677</v>
      </c>
      <c r="BL25">
        <v>2129.7989695460574</v>
      </c>
      <c r="BM25">
        <v>2248.8507882823269</v>
      </c>
      <c r="BN25">
        <v>2482.849178433572</v>
      </c>
      <c r="BO25">
        <v>2716.4859278043114</v>
      </c>
      <c r="BP25">
        <v>2551.017738273069</v>
      </c>
      <c r="BQ25">
        <v>2593.4161168077444</v>
      </c>
    </row>
    <row r="26" spans="1:69" x14ac:dyDescent="0.2">
      <c r="A26" t="s">
        <v>198</v>
      </c>
      <c r="B26" t="s">
        <v>199</v>
      </c>
      <c r="C26" t="s">
        <v>750</v>
      </c>
      <c r="D26" t="s">
        <v>751</v>
      </c>
      <c r="Y26">
        <v>2238.8029578657388</v>
      </c>
      <c r="Z26">
        <v>2234.8148157312517</v>
      </c>
      <c r="AA26">
        <v>2169.0040108968287</v>
      </c>
      <c r="AB26">
        <v>1852.8134344280188</v>
      </c>
      <c r="AC26">
        <v>1963.5726761827364</v>
      </c>
      <c r="AD26">
        <v>1914.5506465879346</v>
      </c>
      <c r="AE26">
        <v>2260.427281154497</v>
      </c>
      <c r="AF26">
        <v>3132.3013603624599</v>
      </c>
      <c r="AG26">
        <v>2511.393062594886</v>
      </c>
      <c r="AH26">
        <v>2477.0208179595979</v>
      </c>
      <c r="AI26">
        <v>2366.5298212861385</v>
      </c>
      <c r="AJ26">
        <v>883.73657831932508</v>
      </c>
      <c r="AK26">
        <v>1007.3445454488082</v>
      </c>
      <c r="AL26">
        <v>1278.5251137031862</v>
      </c>
      <c r="AM26">
        <v>1149.8946400873431</v>
      </c>
      <c r="AN26">
        <v>2259.2592255522086</v>
      </c>
      <c r="AO26">
        <v>1470.1925925068228</v>
      </c>
      <c r="AP26">
        <v>1361.4093843988367</v>
      </c>
      <c r="AQ26">
        <v>1820.4486644994231</v>
      </c>
      <c r="AR26">
        <v>1660.9089125392957</v>
      </c>
      <c r="AS26">
        <v>1621.2621073899165</v>
      </c>
      <c r="AT26">
        <v>1770.9070491869052</v>
      </c>
      <c r="AU26">
        <v>2092.9828862555814</v>
      </c>
      <c r="AV26">
        <v>2719.4943685928665</v>
      </c>
      <c r="AW26">
        <v>3389.6874336027363</v>
      </c>
      <c r="AX26">
        <v>3899.8259633287844</v>
      </c>
      <c r="AY26">
        <v>4523.1465578804964</v>
      </c>
      <c r="AZ26">
        <v>5888.5708140393226</v>
      </c>
      <c r="BA26">
        <v>7271.3033885802515</v>
      </c>
      <c r="BB26">
        <v>6988.2731629646469</v>
      </c>
      <c r="BC26">
        <v>6853.9480551117058</v>
      </c>
      <c r="BD26">
        <v>7849.5806130281771</v>
      </c>
      <c r="BE26">
        <v>7431.9578950887053</v>
      </c>
      <c r="BF26">
        <v>7795.9809210892845</v>
      </c>
      <c r="BG26">
        <v>8069.6000566768416</v>
      </c>
      <c r="BH26">
        <v>7268.6544547387266</v>
      </c>
      <c r="BI26">
        <v>7822.4992329296829</v>
      </c>
      <c r="BJ26">
        <v>8696.6893042792362</v>
      </c>
      <c r="BK26">
        <v>9849.3839722517441</v>
      </c>
      <c r="BL26">
        <v>10353.720458412719</v>
      </c>
      <c r="BM26">
        <v>10760.211975413009</v>
      </c>
      <c r="BN26">
        <v>12966.145754339632</v>
      </c>
      <c r="BO26">
        <v>13999.194953095564</v>
      </c>
      <c r="BP26">
        <v>15853.208636704016</v>
      </c>
      <c r="BQ26">
        <v>17596.017366352113</v>
      </c>
    </row>
    <row r="27" spans="1:69" x14ac:dyDescent="0.2">
      <c r="A27" t="s">
        <v>200</v>
      </c>
      <c r="B27" t="s">
        <v>201</v>
      </c>
      <c r="C27" t="s">
        <v>750</v>
      </c>
      <c r="D27" t="s">
        <v>751</v>
      </c>
      <c r="O27">
        <v>1741.8224540715189</v>
      </c>
      <c r="P27">
        <v>1829.7407054331525</v>
      </c>
      <c r="Q27">
        <v>2205.9170043769982</v>
      </c>
      <c r="R27">
        <v>2981.0925313497628</v>
      </c>
      <c r="S27">
        <v>3873.7162910751094</v>
      </c>
      <c r="T27">
        <v>3880.4404716292684</v>
      </c>
      <c r="U27">
        <v>5310.1913261553336</v>
      </c>
      <c r="V27">
        <v>6358.4208419544248</v>
      </c>
      <c r="W27">
        <v>6925.9889320743569</v>
      </c>
      <c r="X27">
        <v>7890.8298249487361</v>
      </c>
      <c r="Y27">
        <v>9732.7258718602661</v>
      </c>
      <c r="Z27">
        <v>10556.509171873544</v>
      </c>
      <c r="AA27">
        <v>10712.152936400911</v>
      </c>
      <c r="AB27">
        <v>10598.842715712744</v>
      </c>
      <c r="AC27">
        <v>10696.933105520751</v>
      </c>
      <c r="AD27">
        <v>9648.6564303267351</v>
      </c>
      <c r="AE27">
        <v>7776.9565773631848</v>
      </c>
      <c r="AF27">
        <v>8332.9142540605371</v>
      </c>
      <c r="AG27">
        <v>8771.7853534008991</v>
      </c>
      <c r="AH27">
        <v>8833.4113425692904</v>
      </c>
      <c r="AI27">
        <v>9342.5389140168827</v>
      </c>
      <c r="AJ27">
        <v>10434.132396278646</v>
      </c>
      <c r="AK27">
        <v>10460.158322280826</v>
      </c>
      <c r="AL27">
        <v>11151.871495741972</v>
      </c>
      <c r="AM27">
        <v>11629.359521961171</v>
      </c>
      <c r="AN27">
        <v>11900.931777833537</v>
      </c>
      <c r="AO27">
        <v>12091.780218823456</v>
      </c>
      <c r="AP27">
        <v>12254.666258312822</v>
      </c>
      <c r="AQ27">
        <v>11625.034376834266</v>
      </c>
      <c r="AR27">
        <v>12123.353471536808</v>
      </c>
      <c r="AS27">
        <v>14214.483683934321</v>
      </c>
      <c r="AT27">
        <v>13573.233988759745</v>
      </c>
      <c r="AU27">
        <v>13501.470880142469</v>
      </c>
      <c r="AV27">
        <v>14486.026902982188</v>
      </c>
      <c r="AW27">
        <v>15963.949317161685</v>
      </c>
      <c r="AX27">
        <v>17966.165783762463</v>
      </c>
      <c r="AY27">
        <v>19267.282615071959</v>
      </c>
      <c r="AZ27">
        <v>20908.404254807345</v>
      </c>
      <c r="BA27">
        <v>23299.499278039202</v>
      </c>
      <c r="BB27">
        <v>19465.314074503789</v>
      </c>
      <c r="BC27">
        <v>21819.329109809907</v>
      </c>
      <c r="BD27">
        <v>25032.786774333345</v>
      </c>
      <c r="BE27">
        <v>26438.673323042829</v>
      </c>
      <c r="BF27">
        <v>26989.760114846904</v>
      </c>
      <c r="BG27">
        <v>26451.796564745277</v>
      </c>
      <c r="BH27">
        <v>23734.055114301911</v>
      </c>
      <c r="BI27">
        <v>23800.001440631015</v>
      </c>
      <c r="BJ27">
        <v>24784.769351460669</v>
      </c>
      <c r="BK27">
        <v>26324.406654955859</v>
      </c>
      <c r="BL27">
        <v>27259.743859932696</v>
      </c>
      <c r="BM27">
        <v>24342.844455471797</v>
      </c>
      <c r="BN27">
        <v>27147.80838822855</v>
      </c>
      <c r="BO27">
        <v>30470.52192760228</v>
      </c>
      <c r="BP27">
        <v>29290.128421509831</v>
      </c>
      <c r="BQ27">
        <v>29653.568273153414</v>
      </c>
    </row>
    <row r="28" spans="1:69" x14ac:dyDescent="0.2">
      <c r="A28" t="s">
        <v>202</v>
      </c>
      <c r="B28" t="s">
        <v>203</v>
      </c>
      <c r="C28" t="s">
        <v>750</v>
      </c>
      <c r="D28" t="s">
        <v>751</v>
      </c>
      <c r="E28">
        <v>1459.2538249590716</v>
      </c>
      <c r="F28">
        <v>1555.0466083743863</v>
      </c>
      <c r="G28">
        <v>1651.2186185022174</v>
      </c>
      <c r="H28">
        <v>1759.2369215691081</v>
      </c>
      <c r="I28">
        <v>1883.4438602227603</v>
      </c>
      <c r="J28">
        <v>2029.5234132930116</v>
      </c>
      <c r="K28">
        <v>2239.2396399653912</v>
      </c>
      <c r="L28">
        <v>2452.7476319892521</v>
      </c>
      <c r="M28">
        <v>2668.0149803926179</v>
      </c>
      <c r="N28">
        <v>3026.7275720442071</v>
      </c>
      <c r="O28">
        <v>2916.4999837822056</v>
      </c>
      <c r="P28">
        <v>3004.3435661254239</v>
      </c>
      <c r="Q28">
        <v>3013.9501670449617</v>
      </c>
      <c r="R28">
        <v>3341.2852169668959</v>
      </c>
      <c r="S28">
        <v>3079.7401408382116</v>
      </c>
      <c r="T28">
        <v>2840.5896534309099</v>
      </c>
      <c r="U28">
        <v>2993.4592379522705</v>
      </c>
      <c r="V28">
        <v>3253.3754340495625</v>
      </c>
      <c r="W28">
        <v>3720.0405790106406</v>
      </c>
      <c r="X28">
        <v>4994.08535249529</v>
      </c>
      <c r="Y28">
        <v>5742.5836250569828</v>
      </c>
      <c r="Z28">
        <v>6028.806410440633</v>
      </c>
      <c r="AA28">
        <v>6559.4686925947781</v>
      </c>
      <c r="AB28">
        <v>7081.3819483608368</v>
      </c>
      <c r="AC28">
        <v>8201.7013376837858</v>
      </c>
      <c r="AD28">
        <v>9167.1468750246877</v>
      </c>
      <c r="AE28">
        <v>9600.5995278330029</v>
      </c>
      <c r="AF28">
        <v>10361.348807910359</v>
      </c>
      <c r="AG28">
        <v>10575.797153666006</v>
      </c>
      <c r="AH28">
        <v>11291.476447204419</v>
      </c>
      <c r="AI28">
        <v>11473.300838935294</v>
      </c>
      <c r="AJ28">
        <v>11082.352857361673</v>
      </c>
      <c r="AK28">
        <v>10873.404750163503</v>
      </c>
      <c r="AL28">
        <v>10613.065878581308</v>
      </c>
      <c r="AM28">
        <v>10991.234667413131</v>
      </c>
      <c r="AN28">
        <v>11374.605670385225</v>
      </c>
      <c r="AO28">
        <v>11783.797197225958</v>
      </c>
      <c r="AP28">
        <v>20367.573270205594</v>
      </c>
      <c r="AQ28">
        <v>21667.448821694023</v>
      </c>
      <c r="AR28">
        <v>24041.093318815823</v>
      </c>
      <c r="AS28">
        <v>24940.077508607777</v>
      </c>
      <c r="AT28">
        <v>25371.923766761429</v>
      </c>
      <c r="AU28">
        <v>26781.619593865158</v>
      </c>
      <c r="AV28">
        <v>26429.124778766334</v>
      </c>
      <c r="AW28">
        <v>26650.293423430317</v>
      </c>
      <c r="AX28">
        <v>28602.418186999483</v>
      </c>
      <c r="AY28">
        <v>29184.786508790814</v>
      </c>
      <c r="AZ28">
        <v>30051.84895877555</v>
      </c>
      <c r="BA28">
        <v>29392.382441639675</v>
      </c>
      <c r="BB28">
        <v>27512.913095008407</v>
      </c>
      <c r="BC28">
        <v>27473.100430501963</v>
      </c>
      <c r="BD28">
        <v>27090.837680137949</v>
      </c>
      <c r="BE28">
        <v>28552.024268315094</v>
      </c>
      <c r="BF28">
        <v>27642.741975917859</v>
      </c>
      <c r="BG28">
        <v>29137.217563262166</v>
      </c>
      <c r="BH28">
        <v>30719.405417468977</v>
      </c>
      <c r="BI28">
        <v>30616.536315728441</v>
      </c>
      <c r="BJ28">
        <v>31875.488174961905</v>
      </c>
      <c r="BK28">
        <v>32642.335320345184</v>
      </c>
      <c r="BL28">
        <v>33640.336986127826</v>
      </c>
      <c r="BM28">
        <v>26178.753760770771</v>
      </c>
      <c r="BN28">
        <v>30367.860575770803</v>
      </c>
      <c r="BO28">
        <v>34957.161327973678</v>
      </c>
      <c r="BP28">
        <v>38231.774484277987</v>
      </c>
      <c r="BQ28">
        <v>39455.446654854553</v>
      </c>
    </row>
    <row r="29" spans="1:69" x14ac:dyDescent="0.2">
      <c r="A29" t="s">
        <v>204</v>
      </c>
      <c r="B29" t="s">
        <v>205</v>
      </c>
      <c r="C29" t="s">
        <v>750</v>
      </c>
      <c r="D29" t="s">
        <v>751</v>
      </c>
      <c r="AI29">
        <v>1742.8826217176722</v>
      </c>
      <c r="AJ29">
        <v>1373.3710447297281</v>
      </c>
      <c r="AK29">
        <v>1118.1756993407876</v>
      </c>
      <c r="AL29">
        <v>929.87211871701788</v>
      </c>
      <c r="AM29">
        <v>337.09089602325923</v>
      </c>
      <c r="AN29">
        <v>502.36598097533908</v>
      </c>
      <c r="AO29">
        <v>718.93379714150456</v>
      </c>
      <c r="AP29">
        <v>913.81339905485868</v>
      </c>
      <c r="AQ29">
        <v>1006.7047966982344</v>
      </c>
      <c r="AR29">
        <v>1134.602980420834</v>
      </c>
      <c r="AS29">
        <v>1338.4805963626086</v>
      </c>
      <c r="AT29">
        <v>1387.8936294212144</v>
      </c>
      <c r="AU29">
        <v>1606.5467454132017</v>
      </c>
      <c r="AV29">
        <v>2033.947009358639</v>
      </c>
      <c r="AW29">
        <v>2452.6860917386011</v>
      </c>
      <c r="AX29">
        <v>2739.6107686605669</v>
      </c>
      <c r="AY29">
        <v>3166.128653448332</v>
      </c>
      <c r="AZ29">
        <v>3931.4894873750518</v>
      </c>
      <c r="BA29">
        <v>4841.6931193464861</v>
      </c>
      <c r="BB29">
        <v>4539.9186377496753</v>
      </c>
      <c r="BC29">
        <v>4506.4782854838859</v>
      </c>
      <c r="BD29">
        <v>4982.6937576826267</v>
      </c>
      <c r="BE29">
        <v>4693.7889911538077</v>
      </c>
      <c r="BF29">
        <v>5034.5663481706752</v>
      </c>
      <c r="BG29">
        <v>5206.0657347513225</v>
      </c>
      <c r="BH29">
        <v>4662.2586921944776</v>
      </c>
      <c r="BI29">
        <v>4928.5665903113968</v>
      </c>
      <c r="BJ29">
        <v>5345.019787664728</v>
      </c>
      <c r="BK29">
        <v>6047.8470720739178</v>
      </c>
      <c r="BL29">
        <v>6122.3754135235331</v>
      </c>
      <c r="BM29">
        <v>6130.3118796826593</v>
      </c>
      <c r="BN29">
        <v>7295.3437868225801</v>
      </c>
      <c r="BO29">
        <v>7655.5942102438285</v>
      </c>
      <c r="BP29">
        <v>8663.0232645862925</v>
      </c>
      <c r="BQ29">
        <v>9358.7876895113404</v>
      </c>
    </row>
    <row r="30" spans="1:69" x14ac:dyDescent="0.2">
      <c r="A30" t="s">
        <v>206</v>
      </c>
      <c r="B30" t="s">
        <v>207</v>
      </c>
      <c r="C30" t="s">
        <v>750</v>
      </c>
      <c r="D30" t="s">
        <v>751</v>
      </c>
      <c r="AI30">
        <v>1706.6409188234345</v>
      </c>
      <c r="AJ30">
        <v>1805.4559253152693</v>
      </c>
      <c r="AK30">
        <v>1658.086412812386</v>
      </c>
      <c r="AL30">
        <v>1589.5101134364929</v>
      </c>
      <c r="AM30">
        <v>1460.0079136045829</v>
      </c>
      <c r="AN30">
        <v>1370.6999138566423</v>
      </c>
      <c r="AO30">
        <v>1427.2689638532677</v>
      </c>
      <c r="AP30">
        <v>1396.4420190088101</v>
      </c>
      <c r="AQ30">
        <v>1511.3253156731384</v>
      </c>
      <c r="AR30">
        <v>1210.6117195862003</v>
      </c>
      <c r="AS30">
        <v>1276.2880340999959</v>
      </c>
      <c r="AT30">
        <v>1244.3731852343069</v>
      </c>
      <c r="AU30">
        <v>1479.3806633717477</v>
      </c>
      <c r="AV30">
        <v>1819.5265311469911</v>
      </c>
      <c r="AW30">
        <v>2378.3370047012882</v>
      </c>
      <c r="AX30">
        <v>3126.0717666524847</v>
      </c>
      <c r="AY30">
        <v>3848.2235030016295</v>
      </c>
      <c r="AZ30">
        <v>4735.4810755606632</v>
      </c>
      <c r="BA30">
        <v>6376.1756916206323</v>
      </c>
      <c r="BB30">
        <v>5352.4880919069692</v>
      </c>
      <c r="BC30">
        <v>6034.6788517721598</v>
      </c>
      <c r="BD30">
        <v>6527.6593428786027</v>
      </c>
      <c r="BE30">
        <v>6953.2159168310054</v>
      </c>
      <c r="BF30">
        <v>7998.0802045456003</v>
      </c>
      <c r="BG30">
        <v>8341.3180929488317</v>
      </c>
      <c r="BH30">
        <v>5967.0559505877745</v>
      </c>
      <c r="BI30">
        <v>5039.7756094944543</v>
      </c>
      <c r="BJ30">
        <v>5785.5449193519362</v>
      </c>
      <c r="BK30">
        <v>6360.0375023120032</v>
      </c>
      <c r="BL30">
        <v>6837.7733964563513</v>
      </c>
      <c r="BM30">
        <v>6542.8557997676771</v>
      </c>
      <c r="BN30">
        <v>7489.7189471388829</v>
      </c>
      <c r="BO30">
        <v>7994.6480607488857</v>
      </c>
      <c r="BP30">
        <v>7896.7538829558362</v>
      </c>
      <c r="BQ30">
        <v>8317.6339991379209</v>
      </c>
    </row>
    <row r="31" spans="1:69" x14ac:dyDescent="0.2">
      <c r="A31" t="s">
        <v>208</v>
      </c>
      <c r="B31" t="s">
        <v>209</v>
      </c>
      <c r="C31" t="s">
        <v>750</v>
      </c>
      <c r="D31" t="s">
        <v>751</v>
      </c>
      <c r="E31">
        <v>307.41450833875109</v>
      </c>
      <c r="F31">
        <v>320.02947672804135</v>
      </c>
      <c r="G31">
        <v>331.70479433572666</v>
      </c>
      <c r="H31">
        <v>341.93258378701728</v>
      </c>
      <c r="I31">
        <v>356.23540835001126</v>
      </c>
      <c r="J31">
        <v>383.18643525235359</v>
      </c>
      <c r="K31">
        <v>411.93301994369591</v>
      </c>
      <c r="L31">
        <v>426.26407135374581</v>
      </c>
      <c r="M31">
        <v>392.28256605772668</v>
      </c>
      <c r="N31">
        <v>401.55799051329717</v>
      </c>
      <c r="O31">
        <v>441.78946892570031</v>
      </c>
      <c r="P31">
        <v>481.04464147376041</v>
      </c>
      <c r="Q31">
        <v>529.35664750844694</v>
      </c>
      <c r="R31">
        <v>618.56750231444198</v>
      </c>
      <c r="S31">
        <v>804.77786360236689</v>
      </c>
      <c r="T31">
        <v>906.48627740168513</v>
      </c>
      <c r="U31">
        <v>729.48878075152379</v>
      </c>
      <c r="V31">
        <v>865.79290145488528</v>
      </c>
      <c r="W31">
        <v>982.60437017438881</v>
      </c>
      <c r="X31">
        <v>1071.4436962690042</v>
      </c>
      <c r="Y31">
        <v>1774.4136989700953</v>
      </c>
      <c r="Z31">
        <v>1752.5170378933501</v>
      </c>
      <c r="AA31">
        <v>1629.3232294097595</v>
      </c>
      <c r="AB31">
        <v>1677.2554815511492</v>
      </c>
      <c r="AC31">
        <v>1814.1885981355126</v>
      </c>
      <c r="AD31">
        <v>1754.0110869618306</v>
      </c>
      <c r="AE31">
        <v>1859.1021402055458</v>
      </c>
      <c r="AF31">
        <v>2165.8943141626492</v>
      </c>
      <c r="AG31">
        <v>2405.81116565818</v>
      </c>
      <c r="AH31">
        <v>2741.93638439592</v>
      </c>
      <c r="AI31">
        <v>2986.4696207502889</v>
      </c>
      <c r="AJ31">
        <v>3190.1309880239519</v>
      </c>
      <c r="AK31">
        <v>3642.9480634402016</v>
      </c>
      <c r="AL31">
        <v>3859.6584437306956</v>
      </c>
      <c r="AM31">
        <v>3876.6932701145674</v>
      </c>
      <c r="AN31">
        <v>4009.8275253984893</v>
      </c>
      <c r="AO31">
        <v>4043.2651799724217</v>
      </c>
      <c r="AP31">
        <v>4014.40380600241</v>
      </c>
      <c r="AQ31">
        <v>4125.9253995816553</v>
      </c>
      <c r="AR31">
        <v>4289.5277590653013</v>
      </c>
      <c r="AS31">
        <v>4726.5067545961574</v>
      </c>
      <c r="AT31">
        <v>4718.7771510473913</v>
      </c>
      <c r="AU31">
        <v>4858.8606259936178</v>
      </c>
      <c r="AV31">
        <v>4959.7401243460463</v>
      </c>
      <c r="AW31">
        <v>5153.7130826536322</v>
      </c>
      <c r="AX31">
        <v>5270.4147913531215</v>
      </c>
      <c r="AY31">
        <v>5524.7816783498565</v>
      </c>
      <c r="AZ31">
        <v>5762.2102330293819</v>
      </c>
      <c r="BA31">
        <v>5711.8145885970935</v>
      </c>
      <c r="BB31">
        <v>5399.6710000191933</v>
      </c>
      <c r="BC31">
        <v>5461.4073599900075</v>
      </c>
      <c r="BD31">
        <v>5596.0522215228939</v>
      </c>
      <c r="BE31">
        <v>5732.6651994234689</v>
      </c>
      <c r="BF31">
        <v>5957.349536190055</v>
      </c>
      <c r="BG31">
        <v>6128.1205308907702</v>
      </c>
      <c r="BH31">
        <v>6154.6226423036878</v>
      </c>
      <c r="BI31">
        <v>6140.8671391946918</v>
      </c>
      <c r="BJ31">
        <v>6071.8545184645309</v>
      </c>
      <c r="BK31">
        <v>6011.9903688858731</v>
      </c>
      <c r="BL31">
        <v>6171.6144976142277</v>
      </c>
      <c r="BM31">
        <v>5238.5407817569576</v>
      </c>
      <c r="BN31">
        <v>6142.9893055703105</v>
      </c>
      <c r="BO31">
        <v>7068.2172804314523</v>
      </c>
      <c r="BP31">
        <v>7424.7582132102179</v>
      </c>
      <c r="BQ31">
        <v>7681.2440058311277</v>
      </c>
    </row>
    <row r="32" spans="1:69" x14ac:dyDescent="0.2">
      <c r="A32" t="s">
        <v>210</v>
      </c>
      <c r="B32" t="s">
        <v>211</v>
      </c>
      <c r="C32" t="s">
        <v>750</v>
      </c>
      <c r="D32" t="s">
        <v>751</v>
      </c>
      <c r="E32">
        <v>1715.3146322971947</v>
      </c>
      <c r="F32">
        <v>1773.9953157247871</v>
      </c>
      <c r="G32">
        <v>1824.1822826013247</v>
      </c>
      <c r="H32">
        <v>1821.7909131010147</v>
      </c>
      <c r="I32">
        <v>1986.640810170222</v>
      </c>
      <c r="J32">
        <v>2064.8532479298792</v>
      </c>
      <c r="K32">
        <v>2369.4729468001815</v>
      </c>
      <c r="L32">
        <v>2722.4623338853658</v>
      </c>
      <c r="M32">
        <v>2975.9542893421158</v>
      </c>
      <c r="N32">
        <v>3214.0490390987411</v>
      </c>
      <c r="O32">
        <v>3574.169288619446</v>
      </c>
      <c r="P32">
        <v>4012.7739654418615</v>
      </c>
      <c r="Q32">
        <v>4458.0800333314392</v>
      </c>
      <c r="R32">
        <v>5090.0917916367616</v>
      </c>
      <c r="S32">
        <v>5891.887816646562</v>
      </c>
      <c r="T32">
        <v>6493.6287150143989</v>
      </c>
      <c r="U32">
        <v>7259.9135500845705</v>
      </c>
      <c r="V32">
        <v>8383.0313941712611</v>
      </c>
      <c r="W32">
        <v>8904.9428234545485</v>
      </c>
      <c r="X32">
        <v>9664.2188463478906</v>
      </c>
      <c r="Y32">
        <v>11426.601233394817</v>
      </c>
      <c r="Z32">
        <v>13687.798062855343</v>
      </c>
      <c r="AA32">
        <v>14442.790225605384</v>
      </c>
      <c r="AB32">
        <v>16236.741698157986</v>
      </c>
      <c r="AC32">
        <v>17866.917435516323</v>
      </c>
      <c r="AD32">
        <v>18713.882513907138</v>
      </c>
      <c r="AE32">
        <v>20996.976721716259</v>
      </c>
      <c r="AF32">
        <v>23042.743588376434</v>
      </c>
      <c r="AG32">
        <v>24958.112700400361</v>
      </c>
      <c r="AH32">
        <v>26282.624096343363</v>
      </c>
      <c r="AI32">
        <v>27665.525808301049</v>
      </c>
      <c r="AJ32">
        <v>28195.709161147905</v>
      </c>
      <c r="AK32">
        <v>28761.963463283511</v>
      </c>
      <c r="AL32">
        <v>30950.079910228509</v>
      </c>
      <c r="AM32">
        <v>31543.063486164137</v>
      </c>
      <c r="AN32">
        <v>34115.344555320364</v>
      </c>
      <c r="AO32">
        <v>45063.614933208497</v>
      </c>
      <c r="AP32">
        <v>48736.67680342988</v>
      </c>
      <c r="AQ32">
        <v>51629.281485512627</v>
      </c>
      <c r="AR32">
        <v>54388.341731562068</v>
      </c>
      <c r="AS32">
        <v>56542.956945572703</v>
      </c>
      <c r="AT32">
        <v>59490.245203420243</v>
      </c>
      <c r="AU32">
        <v>63358.565865276301</v>
      </c>
      <c r="AV32">
        <v>67106.802808322376</v>
      </c>
      <c r="AW32">
        <v>71692.158900167851</v>
      </c>
      <c r="AX32">
        <v>77628.103522508012</v>
      </c>
      <c r="AY32">
        <v>97781.455899672146</v>
      </c>
      <c r="AZ32">
        <v>107395.65148389144</v>
      </c>
      <c r="BA32">
        <v>110268.56240126383</v>
      </c>
      <c r="BB32">
        <v>104711.71242035711</v>
      </c>
      <c r="BC32">
        <v>104111.82424480189</v>
      </c>
      <c r="BD32">
        <v>99049.016992766701</v>
      </c>
      <c r="BE32">
        <v>100213.49338528737</v>
      </c>
      <c r="BF32">
        <v>101704.40746217007</v>
      </c>
      <c r="BG32">
        <v>100961.57660281131</v>
      </c>
      <c r="BH32">
        <v>104855.36682213539</v>
      </c>
      <c r="BI32">
        <v>108747.35614430488</v>
      </c>
      <c r="BJ32">
        <v>112339.42558746737</v>
      </c>
      <c r="BK32">
        <v>113204.82210837994</v>
      </c>
      <c r="BL32">
        <v>115798.04077557832</v>
      </c>
      <c r="BM32">
        <v>106976.5462396322</v>
      </c>
      <c r="BN32">
        <v>112765.08167306027</v>
      </c>
      <c r="BO32">
        <v>121613.9399836291</v>
      </c>
      <c r="BP32">
        <v>132604.43908621595</v>
      </c>
      <c r="BQ32">
        <v>142855.37471378178</v>
      </c>
    </row>
    <row r="33" spans="1:69" x14ac:dyDescent="0.2">
      <c r="A33" t="s">
        <v>212</v>
      </c>
      <c r="B33" t="s">
        <v>213</v>
      </c>
      <c r="C33" t="s">
        <v>750</v>
      </c>
      <c r="D33" t="s">
        <v>751</v>
      </c>
      <c r="E33">
        <v>101.8334170249873</v>
      </c>
      <c r="F33">
        <v>108.52876537149908</v>
      </c>
      <c r="G33">
        <v>116.24147429448955</v>
      </c>
      <c r="H33">
        <v>122.57906758242257</v>
      </c>
      <c r="I33">
        <v>135.22846381740598</v>
      </c>
      <c r="J33">
        <v>147.05768957318182</v>
      </c>
      <c r="K33">
        <v>159.34848238309323</v>
      </c>
      <c r="L33">
        <v>176.07347781425233</v>
      </c>
      <c r="M33">
        <v>195.47127006233345</v>
      </c>
      <c r="N33">
        <v>207.12601969542342</v>
      </c>
      <c r="O33">
        <v>221.56887828204449</v>
      </c>
      <c r="P33">
        <v>233.39221889306228</v>
      </c>
      <c r="Q33">
        <v>261.94988708119791</v>
      </c>
      <c r="R33">
        <v>257.213253175457</v>
      </c>
      <c r="S33">
        <v>418.1702995161686</v>
      </c>
      <c r="T33">
        <v>468.06411614090183</v>
      </c>
      <c r="U33">
        <v>519.73482106635333</v>
      </c>
      <c r="V33">
        <v>599.98822900410028</v>
      </c>
      <c r="W33">
        <v>682.80103652393348</v>
      </c>
      <c r="X33">
        <v>785.1988897134288</v>
      </c>
      <c r="Y33">
        <v>787.90734488927933</v>
      </c>
      <c r="Z33">
        <v>1000.5926681966831</v>
      </c>
      <c r="AA33">
        <v>929.55210507221102</v>
      </c>
      <c r="AB33">
        <v>881.86760633041774</v>
      </c>
      <c r="AC33">
        <v>982.10965677074819</v>
      </c>
      <c r="AD33">
        <v>838.08003586713301</v>
      </c>
      <c r="AE33">
        <v>604.25723350423766</v>
      </c>
      <c r="AF33">
        <v>649.70876944285101</v>
      </c>
      <c r="AG33">
        <v>672.60726814668283</v>
      </c>
      <c r="AH33">
        <v>675.4699939007877</v>
      </c>
      <c r="AI33">
        <v>682.67681029537982</v>
      </c>
      <c r="AJ33">
        <v>733.93548760251929</v>
      </c>
      <c r="AK33">
        <v>759.57113496364968</v>
      </c>
      <c r="AL33">
        <v>756.63701604845085</v>
      </c>
      <c r="AM33">
        <v>774.03566964431786</v>
      </c>
      <c r="AN33">
        <v>852.75403486144444</v>
      </c>
      <c r="AO33">
        <v>922.1132590697141</v>
      </c>
      <c r="AP33">
        <v>970.35184336859356</v>
      </c>
      <c r="AQ33">
        <v>1022.1450651954493</v>
      </c>
      <c r="AR33">
        <v>979.34449496457194</v>
      </c>
      <c r="AS33">
        <v>975.77706035875065</v>
      </c>
      <c r="AT33">
        <v>930.16822721431254</v>
      </c>
      <c r="AU33">
        <v>888.22132897435154</v>
      </c>
      <c r="AV33">
        <v>893.01376021114913</v>
      </c>
      <c r="AW33">
        <v>953.19189324627712</v>
      </c>
      <c r="AX33">
        <v>1020.1232620073686</v>
      </c>
      <c r="AY33">
        <v>1202.7115044632694</v>
      </c>
      <c r="AZ33">
        <v>1354.5490594992878</v>
      </c>
      <c r="BA33">
        <v>1692.6724845587646</v>
      </c>
      <c r="BB33">
        <v>1731.181721122093</v>
      </c>
      <c r="BC33">
        <v>1929.783730771584</v>
      </c>
      <c r="BD33">
        <v>2315.5212193060715</v>
      </c>
      <c r="BE33">
        <v>2575.598570980836</v>
      </c>
      <c r="BF33">
        <v>2870.0237700075613</v>
      </c>
      <c r="BG33">
        <v>3041.435031624083</v>
      </c>
      <c r="BH33">
        <v>2996.0128981134417</v>
      </c>
      <c r="BI33">
        <v>3035.8734773213155</v>
      </c>
      <c r="BJ33">
        <v>4048.4011973983856</v>
      </c>
      <c r="BK33">
        <v>4206.8552936661044</v>
      </c>
      <c r="BL33">
        <v>4203.1549285578803</v>
      </c>
      <c r="BM33">
        <v>3580.9676177830274</v>
      </c>
      <c r="BN33">
        <v>4010.7605368620434</v>
      </c>
      <c r="BO33">
        <v>4219.4611374244541</v>
      </c>
      <c r="BP33">
        <v>4274.7082054761304</v>
      </c>
      <c r="BQ33">
        <v>4421.1660988999884</v>
      </c>
    </row>
    <row r="34" spans="1:69" x14ac:dyDescent="0.2">
      <c r="A34" t="s">
        <v>214</v>
      </c>
      <c r="B34" t="s">
        <v>215</v>
      </c>
      <c r="C34" t="s">
        <v>750</v>
      </c>
      <c r="D34" t="s">
        <v>751</v>
      </c>
      <c r="E34">
        <v>235.26600950258907</v>
      </c>
      <c r="F34">
        <v>231.56406326985405</v>
      </c>
      <c r="G34">
        <v>250.20057291027305</v>
      </c>
      <c r="H34">
        <v>294.16961937673278</v>
      </c>
      <c r="I34">
        <v>257.2597268976707</v>
      </c>
      <c r="J34">
        <v>268.02876055372286</v>
      </c>
      <c r="K34">
        <v>328.34379151940698</v>
      </c>
      <c r="L34">
        <v>351.47260037037893</v>
      </c>
      <c r="M34">
        <v>373.92543263968275</v>
      </c>
      <c r="N34">
        <v>399.49841913390998</v>
      </c>
      <c r="O34">
        <v>443.79948498273831</v>
      </c>
      <c r="P34">
        <v>500.00198898336146</v>
      </c>
      <c r="Q34">
        <v>583.49203494615608</v>
      </c>
      <c r="R34">
        <v>814.73178055341498</v>
      </c>
      <c r="S34">
        <v>1044.7698094749871</v>
      </c>
      <c r="T34">
        <v>1200.5582371460723</v>
      </c>
      <c r="U34">
        <v>1389.7495230655491</v>
      </c>
      <c r="V34">
        <v>1562.2914304570832</v>
      </c>
      <c r="W34">
        <v>1732.5001220455565</v>
      </c>
      <c r="X34">
        <v>1869.7133759548979</v>
      </c>
      <c r="Y34">
        <v>1958.5715923266223</v>
      </c>
      <c r="Z34">
        <v>2079.7090837748356</v>
      </c>
      <c r="AA34">
        <v>2137.6250359393994</v>
      </c>
      <c r="AB34">
        <v>1461.2558271417836</v>
      </c>
      <c r="AC34">
        <v>1419.7315460697753</v>
      </c>
      <c r="AD34">
        <v>1556.1297180511021</v>
      </c>
      <c r="AE34">
        <v>1854.0377521191908</v>
      </c>
      <c r="AF34">
        <v>2006.0022623575703</v>
      </c>
      <c r="AG34">
        <v>2140.6502756116365</v>
      </c>
      <c r="AH34">
        <v>2818.9927798012186</v>
      </c>
      <c r="AI34">
        <v>2619.8014106404667</v>
      </c>
      <c r="AJ34">
        <v>2258.1045402706286</v>
      </c>
      <c r="AK34">
        <v>2127.2908301148923</v>
      </c>
      <c r="AL34">
        <v>2348.9063543638385</v>
      </c>
      <c r="AM34">
        <v>3298.7149189178581</v>
      </c>
      <c r="AN34">
        <v>4756.7501355230188</v>
      </c>
      <c r="AO34">
        <v>5179.130520099764</v>
      </c>
      <c r="AP34">
        <v>5299.397942481326</v>
      </c>
      <c r="AQ34">
        <v>5105.8924619200288</v>
      </c>
      <c r="AR34">
        <v>3493.571920432285</v>
      </c>
      <c r="AS34">
        <v>3766.5478633983453</v>
      </c>
      <c r="AT34">
        <v>3176.2897505252413</v>
      </c>
      <c r="AU34">
        <v>2855.9401713704933</v>
      </c>
      <c r="AV34">
        <v>3090.6068907839021</v>
      </c>
      <c r="AW34">
        <v>3663.8226249781133</v>
      </c>
      <c r="AX34">
        <v>4827.7816589029053</v>
      </c>
      <c r="AY34">
        <v>5934.1456185745365</v>
      </c>
      <c r="AZ34">
        <v>7409.6900382286085</v>
      </c>
      <c r="BA34">
        <v>8908.3333846794831</v>
      </c>
      <c r="BB34">
        <v>8678.6584730652958</v>
      </c>
      <c r="BC34">
        <v>11403.284003869394</v>
      </c>
      <c r="BD34">
        <v>13396.626315804127</v>
      </c>
      <c r="BE34">
        <v>12521.723845443394</v>
      </c>
      <c r="BF34">
        <v>12458.890339662463</v>
      </c>
      <c r="BG34">
        <v>12274.994163021336</v>
      </c>
      <c r="BH34">
        <v>8936.1955889444016</v>
      </c>
      <c r="BI34">
        <v>8836.2854602569423</v>
      </c>
      <c r="BJ34">
        <v>10080.507872282147</v>
      </c>
      <c r="BK34">
        <v>9300.660729040037</v>
      </c>
      <c r="BL34">
        <v>9029.8330440107893</v>
      </c>
      <c r="BM34">
        <v>7074.1940749570749</v>
      </c>
      <c r="BN34">
        <v>7972.5369608069468</v>
      </c>
      <c r="BO34">
        <v>9281.3328213686418</v>
      </c>
      <c r="BP34">
        <v>10377.58977191948</v>
      </c>
      <c r="BQ34">
        <v>10310.548877816553</v>
      </c>
    </row>
    <row r="35" spans="1:69" x14ac:dyDescent="0.2">
      <c r="A35" t="s">
        <v>216</v>
      </c>
      <c r="B35" t="s">
        <v>217</v>
      </c>
      <c r="C35" t="s">
        <v>750</v>
      </c>
      <c r="D35" t="s">
        <v>751</v>
      </c>
      <c r="E35">
        <v>346.57545679333123</v>
      </c>
      <c r="F35">
        <v>366.13549908470861</v>
      </c>
      <c r="G35">
        <v>377.43845636588111</v>
      </c>
      <c r="H35">
        <v>420.50438953849743</v>
      </c>
      <c r="I35">
        <v>413.62543216523181</v>
      </c>
      <c r="J35">
        <v>433.22867976121518</v>
      </c>
      <c r="K35">
        <v>462.02845255511551</v>
      </c>
      <c r="L35">
        <v>508.12861949128398</v>
      </c>
      <c r="M35">
        <v>505.88906614629434</v>
      </c>
      <c r="N35">
        <v>566.8332050480268</v>
      </c>
      <c r="O35">
        <v>666.47500872138482</v>
      </c>
      <c r="P35">
        <v>749.80135102050167</v>
      </c>
      <c r="Q35">
        <v>856.07197312058668</v>
      </c>
      <c r="R35">
        <v>1041.7295628082395</v>
      </c>
      <c r="S35">
        <v>1243.3541747193692</v>
      </c>
      <c r="T35">
        <v>1601.188832565158</v>
      </c>
      <c r="U35">
        <v>1733.6454076474081</v>
      </c>
      <c r="V35">
        <v>1967.5934439566706</v>
      </c>
      <c r="W35">
        <v>2197.8990624371936</v>
      </c>
      <c r="X35">
        <v>2667.9075100604482</v>
      </c>
      <c r="Y35">
        <v>4024.5885662120409</v>
      </c>
      <c r="Z35">
        <v>4416.7151987985681</v>
      </c>
      <c r="AA35">
        <v>4598.7626399513019</v>
      </c>
      <c r="AB35">
        <v>4866.3599906175641</v>
      </c>
      <c r="AC35">
        <v>5283.5794409944092</v>
      </c>
      <c r="AD35">
        <v>5509.8746029115009</v>
      </c>
      <c r="AE35">
        <v>6031.3586077938271</v>
      </c>
      <c r="AF35">
        <v>6624.5993950580869</v>
      </c>
      <c r="AG35">
        <v>7032.6537081141596</v>
      </c>
      <c r="AH35">
        <v>7772.5502280336505</v>
      </c>
      <c r="AI35">
        <v>7781.4057330612522</v>
      </c>
      <c r="AJ35">
        <v>7790.2622943915894</v>
      </c>
      <c r="AK35">
        <v>7519.2014354489811</v>
      </c>
      <c r="AL35">
        <v>7904.7076242638932</v>
      </c>
      <c r="AM35">
        <v>8223.1668118171856</v>
      </c>
      <c r="AN35">
        <v>8460.4738086910402</v>
      </c>
      <c r="AO35">
        <v>9011.7788483872155</v>
      </c>
      <c r="AP35">
        <v>9521.5712737712256</v>
      </c>
      <c r="AQ35">
        <v>10734.363724288351</v>
      </c>
      <c r="AR35">
        <v>11244.308766839195</v>
      </c>
      <c r="AS35">
        <v>11674.673647176442</v>
      </c>
      <c r="AT35">
        <v>11639.516052205392</v>
      </c>
      <c r="AU35">
        <v>11760.452473613277</v>
      </c>
      <c r="AV35">
        <v>12075.958702064896</v>
      </c>
      <c r="AW35">
        <v>12886.366527246744</v>
      </c>
      <c r="AX35">
        <v>14214.420221357172</v>
      </c>
      <c r="AY35">
        <v>15619.600595551145</v>
      </c>
      <c r="AZ35">
        <v>17235.439643478516</v>
      </c>
      <c r="BA35">
        <v>17565.692997059192</v>
      </c>
      <c r="BB35">
        <v>16294.909949183395</v>
      </c>
      <c r="BC35">
        <v>20610.515072136259</v>
      </c>
      <c r="BD35">
        <v>20508.149881038174</v>
      </c>
      <c r="BE35">
        <v>20804.115000469421</v>
      </c>
      <c r="BF35">
        <v>20410.206543856806</v>
      </c>
      <c r="BG35">
        <v>20192.708408179689</v>
      </c>
      <c r="BH35">
        <v>20424.208753001898</v>
      </c>
      <c r="BI35">
        <v>20295.567207204629</v>
      </c>
      <c r="BJ35">
        <v>20284.576205246081</v>
      </c>
      <c r="BK35">
        <v>21381.242630320863</v>
      </c>
      <c r="BL35">
        <v>21912.150124285668</v>
      </c>
      <c r="BM35">
        <v>19194.491973673936</v>
      </c>
      <c r="BN35">
        <v>21079.614527179096</v>
      </c>
      <c r="BO35">
        <v>24387.038729376094</v>
      </c>
      <c r="BP35">
        <v>25583.878782726963</v>
      </c>
      <c r="BQ35">
        <v>26544.870728262063</v>
      </c>
    </row>
    <row r="36" spans="1:69" x14ac:dyDescent="0.2">
      <c r="A36" t="s">
        <v>218</v>
      </c>
      <c r="B36" t="s">
        <v>219</v>
      </c>
      <c r="C36" t="s">
        <v>750</v>
      </c>
      <c r="D36" t="s">
        <v>751</v>
      </c>
      <c r="J36">
        <v>1028.8845034308408</v>
      </c>
      <c r="K36">
        <v>1145.7059223326585</v>
      </c>
      <c r="L36">
        <v>1148.8430323286918</v>
      </c>
      <c r="M36">
        <v>1274.0903793850989</v>
      </c>
      <c r="N36">
        <v>1226.4369888903436</v>
      </c>
      <c r="O36">
        <v>1325.1559836297931</v>
      </c>
      <c r="P36">
        <v>1432.1660065670542</v>
      </c>
      <c r="Q36">
        <v>1904.6676045733054</v>
      </c>
      <c r="R36">
        <v>2938.8509570271622</v>
      </c>
      <c r="S36">
        <v>15194.792305662973</v>
      </c>
      <c r="T36">
        <v>15793.131255395814</v>
      </c>
      <c r="U36">
        <v>18671.362412929368</v>
      </c>
      <c r="V36">
        <v>21746.855912645806</v>
      </c>
      <c r="W36">
        <v>23446.534123119298</v>
      </c>
      <c r="X36">
        <v>33501.278271414514</v>
      </c>
      <c r="Y36">
        <v>58005.342476328238</v>
      </c>
      <c r="Z36">
        <v>48793.442257723247</v>
      </c>
      <c r="AA36">
        <v>45074.549924198334</v>
      </c>
      <c r="AB36">
        <v>38720.093925471796</v>
      </c>
      <c r="AC36">
        <v>36061.381525940538</v>
      </c>
      <c r="AD36">
        <v>31827.405955734434</v>
      </c>
      <c r="AE36">
        <v>18500.540862596572</v>
      </c>
      <c r="AF36">
        <v>21029.718977296096</v>
      </c>
      <c r="AG36">
        <v>18824.763730935887</v>
      </c>
      <c r="AH36">
        <v>20090.069018476603</v>
      </c>
      <c r="AI36">
        <v>23658.716633038115</v>
      </c>
      <c r="AJ36">
        <v>23932.189728158311</v>
      </c>
      <c r="AK36">
        <v>23450.896405524272</v>
      </c>
      <c r="AL36">
        <v>22397.073744740355</v>
      </c>
      <c r="AM36">
        <v>22766.587177075009</v>
      </c>
      <c r="AN36">
        <v>26443.256474671267</v>
      </c>
      <c r="AO36">
        <v>25692.235734856189</v>
      </c>
      <c r="AP36">
        <v>25522.397503800898</v>
      </c>
      <c r="AQ36">
        <v>17769.246345194151</v>
      </c>
      <c r="AR36">
        <v>19752.201325554222</v>
      </c>
      <c r="AS36">
        <v>20130.257234662356</v>
      </c>
      <c r="AT36">
        <v>18287.827228191374</v>
      </c>
      <c r="AU36">
        <v>18621.292257752495</v>
      </c>
      <c r="AV36">
        <v>20677.900114318822</v>
      </c>
      <c r="AW36">
        <v>24423.094699554782</v>
      </c>
      <c r="AX36">
        <v>29386.270382286209</v>
      </c>
      <c r="AY36">
        <v>34674.799523645212</v>
      </c>
      <c r="AZ36">
        <v>36217.329070601496</v>
      </c>
      <c r="BA36">
        <v>42156.568583867185</v>
      </c>
      <c r="BB36">
        <v>30946.467377382753</v>
      </c>
      <c r="BC36">
        <v>34937.555535715474</v>
      </c>
      <c r="BD36">
        <v>46382.827425534895</v>
      </c>
      <c r="BE36">
        <v>46968.597116492238</v>
      </c>
      <c r="BF36">
        <v>44003.064427346115</v>
      </c>
      <c r="BG36">
        <v>41026.508424795655</v>
      </c>
      <c r="BH36">
        <v>30625.128774465637</v>
      </c>
      <c r="BI36">
        <v>26663.297295060151</v>
      </c>
      <c r="BJ36">
        <v>28024.382458025215</v>
      </c>
      <c r="BK36">
        <v>30988.119026722685</v>
      </c>
      <c r="BL36">
        <v>30426.573065652785</v>
      </c>
      <c r="BM36">
        <v>26834.359223394298</v>
      </c>
      <c r="BN36">
        <v>31006.963628978527</v>
      </c>
      <c r="BO36">
        <v>36632.928095215539</v>
      </c>
      <c r="BP36">
        <v>32890.549181201932</v>
      </c>
      <c r="BQ36">
        <v>33153.473891351328</v>
      </c>
    </row>
    <row r="37" spans="1:69" x14ac:dyDescent="0.2">
      <c r="A37" t="s">
        <v>220</v>
      </c>
      <c r="B37" t="s">
        <v>221</v>
      </c>
      <c r="C37" t="s">
        <v>750</v>
      </c>
      <c r="D37" t="s">
        <v>751</v>
      </c>
      <c r="O37">
        <v>200.34522982246887</v>
      </c>
      <c r="P37">
        <v>207.666560128876</v>
      </c>
      <c r="Q37">
        <v>212.37515081363281</v>
      </c>
      <c r="R37">
        <v>230.90176999619044</v>
      </c>
      <c r="S37">
        <v>262.77736622003107</v>
      </c>
      <c r="T37">
        <v>237.35073441696804</v>
      </c>
      <c r="U37">
        <v>233.72153234919642</v>
      </c>
      <c r="V37">
        <v>249.93535833378905</v>
      </c>
      <c r="W37">
        <v>232.17236968558908</v>
      </c>
      <c r="X37">
        <v>251.37880534521327</v>
      </c>
      <c r="Y37">
        <v>296.88051083158098</v>
      </c>
      <c r="Z37">
        <v>310.7704116913095</v>
      </c>
      <c r="AA37">
        <v>305.82465896033506</v>
      </c>
      <c r="AB37">
        <v>328.20401690950524</v>
      </c>
      <c r="AC37">
        <v>325.54525702172538</v>
      </c>
      <c r="AD37">
        <v>321.18683095189061</v>
      </c>
      <c r="AE37">
        <v>364.69456955715395</v>
      </c>
      <c r="AF37">
        <v>449.06044385048699</v>
      </c>
      <c r="AG37">
        <v>488.87775735125268</v>
      </c>
      <c r="AH37">
        <v>461.65461879273244</v>
      </c>
      <c r="AI37">
        <v>488.32743147712944</v>
      </c>
      <c r="AJ37">
        <v>400.63470518707487</v>
      </c>
      <c r="AK37">
        <v>415.79152256845117</v>
      </c>
      <c r="AL37">
        <v>407.3998424965701</v>
      </c>
      <c r="AM37">
        <v>467.00831212528306</v>
      </c>
      <c r="AN37">
        <v>530.10367692741727</v>
      </c>
      <c r="AO37">
        <v>552.87389140368077</v>
      </c>
      <c r="AP37">
        <v>630.44741014830413</v>
      </c>
      <c r="AQ37">
        <v>638.27896231060879</v>
      </c>
      <c r="AR37">
        <v>685.4198306285673</v>
      </c>
      <c r="AS37">
        <v>771.92491141061862</v>
      </c>
      <c r="AT37">
        <v>812.23821077205616</v>
      </c>
      <c r="AU37">
        <v>895.79948993097241</v>
      </c>
      <c r="AV37">
        <v>1022.3824031101774</v>
      </c>
      <c r="AW37">
        <v>1130.3593460679604</v>
      </c>
      <c r="AX37">
        <v>1299.9493857835896</v>
      </c>
      <c r="AY37">
        <v>1405.6071618158026</v>
      </c>
      <c r="AZ37">
        <v>1850.4157043339765</v>
      </c>
      <c r="BA37">
        <v>1919.5977489639495</v>
      </c>
      <c r="BB37">
        <v>1918.3959921109315</v>
      </c>
      <c r="BC37">
        <v>2435.579805667197</v>
      </c>
      <c r="BD37">
        <v>2787.9796760856188</v>
      </c>
      <c r="BE37">
        <v>2751.2128864293954</v>
      </c>
      <c r="BF37">
        <v>2679.9521720153784</v>
      </c>
      <c r="BG37">
        <v>2849.4999864730285</v>
      </c>
      <c r="BH37">
        <v>2954.0408191109696</v>
      </c>
      <c r="BI37">
        <v>3152.3090510678649</v>
      </c>
      <c r="BJ37">
        <v>3435.2880473566224</v>
      </c>
      <c r="BK37">
        <v>3400.2041724534229</v>
      </c>
      <c r="BL37">
        <v>3576.8798710050314</v>
      </c>
      <c r="BM37">
        <v>3191.6690699933065</v>
      </c>
      <c r="BN37">
        <v>3570.6125798087241</v>
      </c>
      <c r="BO37">
        <v>3711.3276798159091</v>
      </c>
      <c r="BP37">
        <v>3831.3253549460869</v>
      </c>
    </row>
    <row r="38" spans="1:69" x14ac:dyDescent="0.2">
      <c r="A38" t="s">
        <v>222</v>
      </c>
      <c r="B38" t="s">
        <v>223</v>
      </c>
      <c r="C38" t="s">
        <v>750</v>
      </c>
      <c r="D38" t="s">
        <v>751</v>
      </c>
      <c r="E38">
        <v>58.918008108420416</v>
      </c>
      <c r="F38">
        <v>62.322400692662285</v>
      </c>
      <c r="G38">
        <v>65.986450302382707</v>
      </c>
      <c r="H38">
        <v>68.88641047494113</v>
      </c>
      <c r="I38">
        <v>73.492577323530796</v>
      </c>
      <c r="J38">
        <v>79.679075658804948</v>
      </c>
      <c r="K38">
        <v>89.061573776806938</v>
      </c>
      <c r="L38">
        <v>100.94512463515237</v>
      </c>
      <c r="M38">
        <v>113.44571673393079</v>
      </c>
      <c r="N38">
        <v>131.77657453634455</v>
      </c>
      <c r="O38">
        <v>163.03183225256166</v>
      </c>
      <c r="P38">
        <v>212.24420673603572</v>
      </c>
      <c r="Q38">
        <v>264.23371680781327</v>
      </c>
      <c r="R38">
        <v>374.1894091461445</v>
      </c>
      <c r="S38">
        <v>446.48785543207276</v>
      </c>
      <c r="T38">
        <v>493.02947269045694</v>
      </c>
      <c r="U38">
        <v>490.46957053356488</v>
      </c>
      <c r="V38">
        <v>564.83174824918933</v>
      </c>
      <c r="W38">
        <v>695.21933689705213</v>
      </c>
      <c r="X38">
        <v>909.20713328541137</v>
      </c>
      <c r="Y38">
        <v>1131.6337901446309</v>
      </c>
      <c r="Z38">
        <v>1107.028101456629</v>
      </c>
      <c r="AA38">
        <v>1005.6245616572696</v>
      </c>
      <c r="AB38">
        <v>1120.5323935402255</v>
      </c>
      <c r="AC38">
        <v>1145.0290381076225</v>
      </c>
      <c r="AD38">
        <v>993.61674833917391</v>
      </c>
      <c r="AE38">
        <v>1199.8467785622643</v>
      </c>
      <c r="AF38">
        <v>1638.8266939013251</v>
      </c>
      <c r="AG38">
        <v>2140.5143918035933</v>
      </c>
      <c r="AH38">
        <v>2427.682619671215</v>
      </c>
      <c r="AI38">
        <v>2903.1538156261072</v>
      </c>
      <c r="AJ38">
        <v>2938.5944265960757</v>
      </c>
      <c r="AK38">
        <v>3004.6126336230645</v>
      </c>
      <c r="AL38">
        <v>2929.4311902245204</v>
      </c>
      <c r="AM38">
        <v>2917.2551419780571</v>
      </c>
      <c r="AN38">
        <v>3156.1819451407905</v>
      </c>
      <c r="AO38">
        <v>3156.2686568116146</v>
      </c>
      <c r="AP38">
        <v>3194.181061458577</v>
      </c>
      <c r="AQ38">
        <v>2981.1963970210863</v>
      </c>
      <c r="AR38">
        <v>3339.9959603343077</v>
      </c>
      <c r="AS38">
        <v>3450.8118062299181</v>
      </c>
      <c r="AT38">
        <v>3206.0712368985282</v>
      </c>
      <c r="AU38">
        <v>3117.2508718301119</v>
      </c>
      <c r="AV38">
        <v>4230.1232690992574</v>
      </c>
      <c r="AW38">
        <v>4956.6928773521367</v>
      </c>
      <c r="AX38">
        <v>5391.0707661963352</v>
      </c>
      <c r="AY38">
        <v>5291.5837914484873</v>
      </c>
      <c r="AZ38">
        <v>5529.1257463253232</v>
      </c>
      <c r="BA38">
        <v>5503.0739531431291</v>
      </c>
      <c r="BB38">
        <v>5082.9338833240427</v>
      </c>
      <c r="BC38">
        <v>6215.7321607791864</v>
      </c>
      <c r="BD38">
        <v>7287.3829533491889</v>
      </c>
      <c r="BE38">
        <v>6595.5384501542367</v>
      </c>
      <c r="BF38">
        <v>6666.912195834866</v>
      </c>
      <c r="BG38">
        <v>7122.3642342150342</v>
      </c>
      <c r="BH38">
        <v>6141.2039472661627</v>
      </c>
      <c r="BI38">
        <v>6749.0599433901298</v>
      </c>
      <c r="BJ38">
        <v>7104.9640108802723</v>
      </c>
      <c r="BK38">
        <v>7407.9594014178601</v>
      </c>
      <c r="BL38">
        <v>7172.0895648002816</v>
      </c>
      <c r="BM38">
        <v>6323.2974967658965</v>
      </c>
      <c r="BN38">
        <v>7807.8879457047133</v>
      </c>
      <c r="BO38">
        <v>8328.7090572666002</v>
      </c>
      <c r="BP38">
        <v>7826.353764832983</v>
      </c>
      <c r="BQ38">
        <v>7695.7531944516504</v>
      </c>
    </row>
    <row r="39" spans="1:69" x14ac:dyDescent="0.2">
      <c r="A39" t="s">
        <v>224</v>
      </c>
      <c r="B39" t="s">
        <v>225</v>
      </c>
      <c r="C39" t="s">
        <v>750</v>
      </c>
      <c r="D39" t="s">
        <v>751</v>
      </c>
      <c r="E39">
        <v>65.882962977066626</v>
      </c>
      <c r="F39">
        <v>70.988125923024029</v>
      </c>
      <c r="G39">
        <v>70.404229268492017</v>
      </c>
      <c r="H39">
        <v>71.755187568626511</v>
      </c>
      <c r="I39">
        <v>77.205039802908402</v>
      </c>
      <c r="J39">
        <v>80.184506042462957</v>
      </c>
      <c r="K39">
        <v>82.337469457034217</v>
      </c>
      <c r="L39">
        <v>83.562965105063967</v>
      </c>
      <c r="M39">
        <v>95.63983921229719</v>
      </c>
      <c r="N39">
        <v>91.658705946765792</v>
      </c>
      <c r="O39">
        <v>90.157844299303761</v>
      </c>
      <c r="P39">
        <v>94.072147295687586</v>
      </c>
      <c r="Q39">
        <v>105.46806157813842</v>
      </c>
      <c r="R39">
        <v>121.82484611154216</v>
      </c>
      <c r="S39">
        <v>124.00034969255164</v>
      </c>
      <c r="T39">
        <v>163.64466828784467</v>
      </c>
      <c r="U39">
        <v>192.09699080748018</v>
      </c>
      <c r="V39">
        <v>213.78555099667471</v>
      </c>
      <c r="W39">
        <v>254.6240877115944</v>
      </c>
      <c r="X39">
        <v>289.11893822513895</v>
      </c>
      <c r="Y39">
        <v>325.25477029908768</v>
      </c>
      <c r="Z39">
        <v>280.34339178993787</v>
      </c>
      <c r="AA39">
        <v>298.44454489520143</v>
      </c>
      <c r="AB39">
        <v>259.58839452578445</v>
      </c>
      <c r="AC39">
        <v>248.31355102549767</v>
      </c>
      <c r="AD39">
        <v>332.51535845081418</v>
      </c>
      <c r="AE39">
        <v>426.02699258009</v>
      </c>
      <c r="AF39">
        <v>449.95213009660785</v>
      </c>
      <c r="AG39">
        <v>466.07059689885858</v>
      </c>
      <c r="AH39">
        <v>443.22685981430726</v>
      </c>
      <c r="AI39">
        <v>501.65620063639415</v>
      </c>
      <c r="AJ39">
        <v>464.82828362636383</v>
      </c>
      <c r="AK39">
        <v>461.58730349089564</v>
      </c>
      <c r="AL39">
        <v>404.9545469415263</v>
      </c>
      <c r="AM39">
        <v>261.26039740945924</v>
      </c>
      <c r="AN39">
        <v>333.14586323389517</v>
      </c>
      <c r="AO39">
        <v>293.30657532865797</v>
      </c>
      <c r="AP39">
        <v>265.52128238960034</v>
      </c>
      <c r="AQ39">
        <v>266.57054460038404</v>
      </c>
      <c r="AR39">
        <v>267.99595401108269</v>
      </c>
      <c r="AS39">
        <v>239.1541337260706</v>
      </c>
      <c r="AT39">
        <v>237.95170254473459</v>
      </c>
      <c r="AU39">
        <v>248.63929097840338</v>
      </c>
      <c r="AV39">
        <v>278.40399215094101</v>
      </c>
      <c r="AW39">
        <v>303.46132115278198</v>
      </c>
      <c r="AX39">
        <v>311.95002313868673</v>
      </c>
      <c r="AY39">
        <v>333.94251990303104</v>
      </c>
      <c r="AZ39">
        <v>380.88704883947543</v>
      </c>
      <c r="BA39">
        <v>437.24827472489</v>
      </c>
      <c r="BB39">
        <v>456.47167389840394</v>
      </c>
      <c r="BC39">
        <v>476.87378695072772</v>
      </c>
      <c r="BD39">
        <v>534.05728147163552</v>
      </c>
      <c r="BE39">
        <v>544.39584914278532</v>
      </c>
      <c r="BF39">
        <v>364.36696260838005</v>
      </c>
      <c r="BG39">
        <v>409.8504859646996</v>
      </c>
      <c r="BH39">
        <v>366.3228539381206</v>
      </c>
      <c r="BI39">
        <v>387.17620344431776</v>
      </c>
      <c r="BJ39">
        <v>432.32402568426261</v>
      </c>
      <c r="BK39">
        <v>455.24396285953395</v>
      </c>
      <c r="BL39">
        <v>449.2284676024388</v>
      </c>
      <c r="BM39">
        <v>462.87907129401145</v>
      </c>
      <c r="BN39">
        <v>492.26314283050743</v>
      </c>
      <c r="BO39">
        <v>467.35982502623835</v>
      </c>
      <c r="BP39">
        <v>495.97889728872059</v>
      </c>
      <c r="BQ39">
        <v>516.16099999603625</v>
      </c>
    </row>
    <row r="40" spans="1:69" x14ac:dyDescent="0.2">
      <c r="A40" t="s">
        <v>226</v>
      </c>
      <c r="B40" t="s">
        <v>227</v>
      </c>
      <c r="C40" t="s">
        <v>750</v>
      </c>
      <c r="D40" t="s">
        <v>751</v>
      </c>
      <c r="E40">
        <v>2264.9484965819133</v>
      </c>
      <c r="F40">
        <v>2246.0835661925203</v>
      </c>
      <c r="G40">
        <v>2274.4284708191039</v>
      </c>
      <c r="H40">
        <v>2380.3173289910806</v>
      </c>
      <c r="I40">
        <v>2561.6384908857181</v>
      </c>
      <c r="J40">
        <v>2777.1831730116155</v>
      </c>
      <c r="K40">
        <v>3055.2880788450734</v>
      </c>
      <c r="L40">
        <v>3226.3827368201105</v>
      </c>
      <c r="M40">
        <v>3473.2372255187133</v>
      </c>
      <c r="N40">
        <v>3776.156131102377</v>
      </c>
      <c r="O40">
        <v>4135.8214984200577</v>
      </c>
      <c r="P40">
        <v>4535.3933890777307</v>
      </c>
      <c r="Q40">
        <v>5106.7370804912835</v>
      </c>
      <c r="R40">
        <v>5858.334073187877</v>
      </c>
      <c r="S40">
        <v>7056.7084749658898</v>
      </c>
      <c r="T40">
        <v>7536.5200982386077</v>
      </c>
      <c r="U40">
        <v>8838.9471067765207</v>
      </c>
      <c r="V40">
        <v>8949.1098927298171</v>
      </c>
      <c r="W40">
        <v>9154.4332527773549</v>
      </c>
      <c r="X40">
        <v>10077.502670726899</v>
      </c>
      <c r="Y40">
        <v>11208.202739417751</v>
      </c>
      <c r="Z40">
        <v>12379.036864383279</v>
      </c>
      <c r="AA40">
        <v>12527.313532380187</v>
      </c>
      <c r="AB40">
        <v>13477.103169959917</v>
      </c>
      <c r="AC40">
        <v>13930.474550255454</v>
      </c>
      <c r="AD40">
        <v>14170.124940606727</v>
      </c>
      <c r="AE40">
        <v>14521.180080600046</v>
      </c>
      <c r="AF40">
        <v>16377.690210954099</v>
      </c>
      <c r="AG40">
        <v>19012.572327834911</v>
      </c>
      <c r="AH40">
        <v>20794.682233334031</v>
      </c>
      <c r="AI40">
        <v>21525.86113871475</v>
      </c>
      <c r="AJ40">
        <v>21846.793047135401</v>
      </c>
      <c r="AK40">
        <v>20950.33052876512</v>
      </c>
      <c r="AL40">
        <v>20186.798878296508</v>
      </c>
      <c r="AM40">
        <v>19997.623737335394</v>
      </c>
      <c r="AN40">
        <v>20679.63479266897</v>
      </c>
      <c r="AO40">
        <v>21296.972353690424</v>
      </c>
      <c r="AP40">
        <v>21901.562854839241</v>
      </c>
      <c r="AQ40">
        <v>21024.585068704466</v>
      </c>
      <c r="AR40">
        <v>22315.246673154485</v>
      </c>
      <c r="AS40">
        <v>24271.002056382138</v>
      </c>
      <c r="AT40">
        <v>23822.096210932032</v>
      </c>
      <c r="AU40">
        <v>24256.019233718485</v>
      </c>
      <c r="AV40">
        <v>28301.864593742786</v>
      </c>
      <c r="AW40">
        <v>32145.541262021703</v>
      </c>
      <c r="AX40">
        <v>36383.660006809478</v>
      </c>
      <c r="AY40">
        <v>40504.037097780638</v>
      </c>
      <c r="AZ40">
        <v>44660.083889228117</v>
      </c>
      <c r="BA40">
        <v>46710.252686448373</v>
      </c>
      <c r="BB40">
        <v>40874.883193290254</v>
      </c>
      <c r="BC40">
        <v>47560.666600940582</v>
      </c>
      <c r="BD40">
        <v>52223.858839853077</v>
      </c>
      <c r="BE40">
        <v>52670.344733541482</v>
      </c>
      <c r="BF40">
        <v>52638.11872352365</v>
      </c>
      <c r="BG40">
        <v>50960.843117466145</v>
      </c>
      <c r="BH40">
        <v>43594.194104539434</v>
      </c>
      <c r="BI40">
        <v>42314.06158172182</v>
      </c>
      <c r="BJ40">
        <v>45129.628116622967</v>
      </c>
      <c r="BK40">
        <v>46539.176157040529</v>
      </c>
      <c r="BL40">
        <v>46352.869344521125</v>
      </c>
      <c r="BM40">
        <v>43537.839298903986</v>
      </c>
      <c r="BN40">
        <v>52886.661637270321</v>
      </c>
      <c r="BO40">
        <v>56256.800726401452</v>
      </c>
      <c r="BP40">
        <v>54220.328503987526</v>
      </c>
      <c r="BQ40">
        <v>54340.347722473263</v>
      </c>
    </row>
    <row r="41" spans="1:69" x14ac:dyDescent="0.2">
      <c r="A41" t="s">
        <v>228</v>
      </c>
      <c r="B41" t="s">
        <v>229</v>
      </c>
      <c r="C41" t="s">
        <v>750</v>
      </c>
      <c r="D41" t="s">
        <v>751</v>
      </c>
      <c r="AI41">
        <v>2457.1745492770224</v>
      </c>
      <c r="AJ41">
        <v>2233.2925196050937</v>
      </c>
      <c r="AK41">
        <v>2316.7149698109774</v>
      </c>
      <c r="AL41">
        <v>2457.0148854482209</v>
      </c>
      <c r="AM41">
        <v>2805.5944832198534</v>
      </c>
      <c r="AN41">
        <v>3593.1835228758405</v>
      </c>
      <c r="AO41">
        <v>3808.5614631226208</v>
      </c>
      <c r="AP41">
        <v>3757.4074097721209</v>
      </c>
      <c r="AQ41">
        <v>4117.999901441719</v>
      </c>
      <c r="AR41">
        <v>3998.0179900233165</v>
      </c>
      <c r="AS41">
        <v>3959.6249489664501</v>
      </c>
      <c r="AT41">
        <v>4360.9626352208988</v>
      </c>
      <c r="AU41">
        <v>4941.3425140764784</v>
      </c>
      <c r="AV41">
        <v>5948.8496104853648</v>
      </c>
      <c r="AW41">
        <v>7180.2703702965791</v>
      </c>
      <c r="AX41">
        <v>8352.5071320829829</v>
      </c>
      <c r="AY41">
        <v>9466.6852616219621</v>
      </c>
      <c r="AZ41">
        <v>11997.274382835851</v>
      </c>
      <c r="BA41">
        <v>14573.689270779145</v>
      </c>
      <c r="BB41">
        <v>12302.039157410374</v>
      </c>
      <c r="BC41">
        <v>12635.754120986856</v>
      </c>
      <c r="BD41">
        <v>13997.300077148786</v>
      </c>
      <c r="BE41">
        <v>13104.066588243008</v>
      </c>
      <c r="BF41">
        <v>13712.674403081131</v>
      </c>
      <c r="BG41">
        <v>14208.409078657454</v>
      </c>
      <c r="BH41">
        <v>12596.886254746794</v>
      </c>
      <c r="BI41">
        <v>12874.69995616595</v>
      </c>
      <c r="BJ41">
        <v>14339.82430593893</v>
      </c>
      <c r="BK41">
        <v>16227.248471948944</v>
      </c>
      <c r="BL41">
        <v>16534.92648704071</v>
      </c>
      <c r="BM41">
        <v>16581.352611502771</v>
      </c>
      <c r="BN41">
        <v>19223.927403065121</v>
      </c>
      <c r="BO41">
        <v>19530.155323217219</v>
      </c>
      <c r="BP41">
        <v>22690.373617421632</v>
      </c>
      <c r="BQ41">
        <v>24604.806859560391</v>
      </c>
    </row>
    <row r="42" spans="1:69" x14ac:dyDescent="0.2">
      <c r="A42" t="s">
        <v>230</v>
      </c>
      <c r="B42" t="s">
        <v>231</v>
      </c>
      <c r="C42" t="s">
        <v>750</v>
      </c>
      <c r="D42" t="s">
        <v>751</v>
      </c>
      <c r="E42">
        <v>1954.3113206427008</v>
      </c>
      <c r="F42">
        <v>2155.4499690864841</v>
      </c>
      <c r="G42">
        <v>2330.4773650150146</v>
      </c>
      <c r="H42">
        <v>2508.4743073220311</v>
      </c>
      <c r="I42">
        <v>2734.9300904417742</v>
      </c>
      <c r="J42">
        <v>2865.2448479366008</v>
      </c>
      <c r="K42">
        <v>3044.8456038944937</v>
      </c>
      <c r="L42">
        <v>3237.2731521735618</v>
      </c>
      <c r="M42">
        <v>3413.4935815700319</v>
      </c>
      <c r="N42">
        <v>3657.2079424055296</v>
      </c>
      <c r="O42">
        <v>4044.4206822724532</v>
      </c>
      <c r="P42">
        <v>4834.7404939948474</v>
      </c>
      <c r="Q42">
        <v>5884.7752410718595</v>
      </c>
      <c r="R42">
        <v>7855.9188704085354</v>
      </c>
      <c r="S42">
        <v>9004.7885989999995</v>
      </c>
      <c r="T42">
        <v>10328.108938843328</v>
      </c>
      <c r="U42">
        <v>10864.971231107989</v>
      </c>
      <c r="V42">
        <v>11643.646739773178</v>
      </c>
      <c r="W42">
        <v>16282.193245849186</v>
      </c>
      <c r="X42">
        <v>18265.558864910257</v>
      </c>
      <c r="Y42">
        <v>19393.880548009744</v>
      </c>
      <c r="Z42">
        <v>17665.013897978883</v>
      </c>
      <c r="AA42">
        <v>17999.969257077984</v>
      </c>
      <c r="AB42">
        <v>17859.232369583733</v>
      </c>
      <c r="AC42">
        <v>16991.245884151678</v>
      </c>
      <c r="AD42">
        <v>17152.094849599147</v>
      </c>
      <c r="AE42">
        <v>24459.853634843334</v>
      </c>
      <c r="AF42">
        <v>30440.510824049856</v>
      </c>
      <c r="AG42">
        <v>32690.430273456121</v>
      </c>
      <c r="AH42">
        <v>31308.650834313619</v>
      </c>
      <c r="AI42">
        <v>39574.539808378795</v>
      </c>
      <c r="AJ42">
        <v>39544.494682676828</v>
      </c>
      <c r="AK42">
        <v>40713.688152143499</v>
      </c>
      <c r="AL42">
        <v>39237.118655878061</v>
      </c>
      <c r="AM42">
        <v>43091.777097007311</v>
      </c>
      <c r="AN42">
        <v>50113.832122134489</v>
      </c>
      <c r="AO42">
        <v>48092.643303651181</v>
      </c>
      <c r="AP42">
        <v>41584.441782159032</v>
      </c>
      <c r="AQ42">
        <v>42680.586732239062</v>
      </c>
      <c r="AR42">
        <v>41695.691291202085</v>
      </c>
      <c r="AS42">
        <v>38865.02193968802</v>
      </c>
      <c r="AT42">
        <v>39638.791106186392</v>
      </c>
      <c r="AU42">
        <v>42458.738467918709</v>
      </c>
      <c r="AV42">
        <v>49335.745629106699</v>
      </c>
      <c r="AW42">
        <v>54659.45714882332</v>
      </c>
      <c r="AX42">
        <v>56242.893364563861</v>
      </c>
      <c r="AY42">
        <v>59011.032459201619</v>
      </c>
      <c r="AZ42">
        <v>64989.155325603053</v>
      </c>
      <c r="BA42">
        <v>74175.192789855471</v>
      </c>
      <c r="BB42">
        <v>71568.312388567225</v>
      </c>
      <c r="BC42">
        <v>76531.37294076907</v>
      </c>
      <c r="BD42">
        <v>90476.7589651577</v>
      </c>
      <c r="BE42">
        <v>85836.207676735896</v>
      </c>
      <c r="BF42">
        <v>87304.330581355709</v>
      </c>
      <c r="BG42">
        <v>88724.99094026383</v>
      </c>
      <c r="BH42">
        <v>83806.447600383734</v>
      </c>
      <c r="BI42">
        <v>82153.074544788862</v>
      </c>
      <c r="BJ42">
        <v>82254.376926976722</v>
      </c>
      <c r="BK42">
        <v>85217.369151227409</v>
      </c>
      <c r="BL42">
        <v>84121.931030441439</v>
      </c>
      <c r="BM42">
        <v>85897.7843338323</v>
      </c>
      <c r="BN42">
        <v>93664.773669611081</v>
      </c>
      <c r="BO42">
        <v>94394.510680352454</v>
      </c>
      <c r="BP42">
        <v>100623.54962729648</v>
      </c>
      <c r="BQ42">
        <v>103998.18668560409</v>
      </c>
    </row>
    <row r="43" spans="1:69" x14ac:dyDescent="0.2">
      <c r="A43" t="s">
        <v>232</v>
      </c>
      <c r="B43" t="s">
        <v>233</v>
      </c>
      <c r="C43" t="s">
        <v>750</v>
      </c>
      <c r="D43" t="s">
        <v>751</v>
      </c>
      <c r="AQ43">
        <v>40472.665354817182</v>
      </c>
      <c r="AR43">
        <v>42443.719972699095</v>
      </c>
      <c r="AS43">
        <v>43479.194076768908</v>
      </c>
      <c r="AT43">
        <v>41873.74061461271</v>
      </c>
      <c r="AU43">
        <v>44459.731818897671</v>
      </c>
      <c r="AV43">
        <v>48570.779663216628</v>
      </c>
      <c r="AW43">
        <v>56259.534422633362</v>
      </c>
      <c r="AX43">
        <v>57647.118890800557</v>
      </c>
      <c r="AY43">
        <v>62745.100659355681</v>
      </c>
      <c r="AZ43">
        <v>74139.977994430039</v>
      </c>
      <c r="BB43">
        <v>57778.540706305212</v>
      </c>
      <c r="BC43">
        <v>56123.459796345145</v>
      </c>
      <c r="BD43">
        <v>60415.26320756576</v>
      </c>
      <c r="BE43">
        <v>58809.569894541266</v>
      </c>
      <c r="BF43">
        <v>59308.466658867386</v>
      </c>
      <c r="BG43">
        <v>64697.54850243251</v>
      </c>
      <c r="BH43">
        <v>61847.821223885658</v>
      </c>
      <c r="BI43">
        <v>55947.579811974014</v>
      </c>
      <c r="BJ43">
        <v>55806.355425742833</v>
      </c>
      <c r="BK43">
        <v>60784.812539716164</v>
      </c>
      <c r="BL43">
        <v>60564.629399368139</v>
      </c>
      <c r="BM43">
        <v>56785.940200503916</v>
      </c>
      <c r="BN43">
        <v>66915.396392572249</v>
      </c>
      <c r="BO43">
        <v>67627.141734790697</v>
      </c>
      <c r="BP43">
        <v>74585.522409629426</v>
      </c>
    </row>
    <row r="44" spans="1:69" x14ac:dyDescent="0.2">
      <c r="A44" t="s">
        <v>234</v>
      </c>
      <c r="B44" t="s">
        <v>235</v>
      </c>
      <c r="C44" t="s">
        <v>750</v>
      </c>
      <c r="D44" t="s">
        <v>751</v>
      </c>
      <c r="E44">
        <v>516.48753907783589</v>
      </c>
      <c r="F44">
        <v>594.43630622211288</v>
      </c>
      <c r="G44">
        <v>678.5843365888619</v>
      </c>
      <c r="H44">
        <v>657.71919659369735</v>
      </c>
      <c r="I44">
        <v>685.97020289197394</v>
      </c>
      <c r="J44">
        <v>686.12354199552419</v>
      </c>
      <c r="K44">
        <v>790.36177377139552</v>
      </c>
      <c r="L44">
        <v>764.26512865699283</v>
      </c>
      <c r="M44">
        <v>765.8474016486274</v>
      </c>
      <c r="N44">
        <v>873.58188990591725</v>
      </c>
      <c r="O44">
        <v>940.64834506128693</v>
      </c>
      <c r="P44">
        <v>1098.9146995623059</v>
      </c>
      <c r="Q44">
        <v>1185.0499480159449</v>
      </c>
      <c r="R44">
        <v>1666.9954275089938</v>
      </c>
      <c r="S44">
        <v>1578.5836760852019</v>
      </c>
      <c r="T44">
        <v>732.05440677596494</v>
      </c>
      <c r="U44">
        <v>970.95731486634759</v>
      </c>
      <c r="V44">
        <v>1296.868547203225</v>
      </c>
      <c r="W44">
        <v>1465.4560563691648</v>
      </c>
      <c r="X44">
        <v>1962.0818560653722</v>
      </c>
      <c r="Y44">
        <v>2570.8431189068237</v>
      </c>
      <c r="Z44">
        <v>3012.3447816476983</v>
      </c>
      <c r="AA44">
        <v>1663.2804325125644</v>
      </c>
      <c r="AB44">
        <v>1715.4034565434399</v>
      </c>
      <c r="AC44">
        <v>1636.2247624647605</v>
      </c>
      <c r="AD44">
        <v>1446.8060455786267</v>
      </c>
      <c r="AE44">
        <v>1524.9780945898676</v>
      </c>
      <c r="AF44">
        <v>1767.4138967016117</v>
      </c>
      <c r="AG44">
        <v>2013.5398779088644</v>
      </c>
      <c r="AH44">
        <v>2277.8476429720199</v>
      </c>
      <c r="AI44">
        <v>2487.76829657299</v>
      </c>
      <c r="AJ44">
        <v>2798.3426241379475</v>
      </c>
      <c r="AK44">
        <v>3351.8410885552248</v>
      </c>
      <c r="AL44">
        <v>3540.9137731301548</v>
      </c>
      <c r="AM44">
        <v>4012.1015991228487</v>
      </c>
      <c r="AN44">
        <v>5081.4682771561002</v>
      </c>
      <c r="AO44">
        <v>5333.50438729711</v>
      </c>
      <c r="AP44">
        <v>5741.9584298959562</v>
      </c>
      <c r="AQ44">
        <v>5419.8241729719057</v>
      </c>
      <c r="AR44">
        <v>4933.5558151675523</v>
      </c>
      <c r="AS44">
        <v>5052.9924576632529</v>
      </c>
      <c r="AT44">
        <v>4563.5952986688962</v>
      </c>
      <c r="AU44">
        <v>4430.8474115798408</v>
      </c>
      <c r="AV44">
        <v>4773.401775207537</v>
      </c>
      <c r="AW44">
        <v>6120.5915205534402</v>
      </c>
      <c r="AX44">
        <v>7480.3233099863555</v>
      </c>
      <c r="AY44">
        <v>9318.6565529612053</v>
      </c>
      <c r="AZ44">
        <v>10346.413818453251</v>
      </c>
      <c r="BA44">
        <v>10683.218877251113</v>
      </c>
      <c r="BB44">
        <v>10098.801716728622</v>
      </c>
      <c r="BC44">
        <v>12632.870472419238</v>
      </c>
      <c r="BD44">
        <v>14487.392783203195</v>
      </c>
      <c r="BE44">
        <v>15241.906998111876</v>
      </c>
      <c r="BF44">
        <v>15683.548636915513</v>
      </c>
      <c r="BG44">
        <v>14529.676720633584</v>
      </c>
      <c r="BH44">
        <v>13433.920298703233</v>
      </c>
      <c r="BI44">
        <v>13649.85204528032</v>
      </c>
      <c r="BJ44">
        <v>14879.908622718651</v>
      </c>
      <c r="BK44">
        <v>15659.480867562766</v>
      </c>
      <c r="BL44">
        <v>14495.716721686993</v>
      </c>
      <c r="BM44">
        <v>13114.815470545014</v>
      </c>
      <c r="BN44">
        <v>16206.832549342107</v>
      </c>
      <c r="BO44">
        <v>15405.616577407298</v>
      </c>
      <c r="BP44">
        <v>17067.036479915365</v>
      </c>
      <c r="BQ44">
        <v>16709.889397230672</v>
      </c>
    </row>
    <row r="45" spans="1:69" x14ac:dyDescent="0.2">
      <c r="A45" t="s">
        <v>236</v>
      </c>
      <c r="B45" t="s">
        <v>237</v>
      </c>
      <c r="C45" t="s">
        <v>750</v>
      </c>
      <c r="D45" t="s">
        <v>751</v>
      </c>
      <c r="E45">
        <v>89.715074916773077</v>
      </c>
      <c r="F45">
        <v>75.965501112757394</v>
      </c>
      <c r="G45">
        <v>71.061684597126188</v>
      </c>
      <c r="H45">
        <v>74.46815408644629</v>
      </c>
      <c r="I45">
        <v>85.661107464544898</v>
      </c>
      <c r="J45">
        <v>98.668168874043474</v>
      </c>
      <c r="K45">
        <v>104.50646350177995</v>
      </c>
      <c r="L45">
        <v>96.761448010401594</v>
      </c>
      <c r="M45">
        <v>91.645458184897933</v>
      </c>
      <c r="N45">
        <v>100.30813947952613</v>
      </c>
      <c r="O45">
        <v>113.34624303989443</v>
      </c>
      <c r="P45">
        <v>118.84249157909035</v>
      </c>
      <c r="Q45">
        <v>132.09741043100695</v>
      </c>
      <c r="R45">
        <v>157.33988807855462</v>
      </c>
      <c r="S45">
        <v>160.4025468523036</v>
      </c>
      <c r="T45">
        <v>178.62124928208533</v>
      </c>
      <c r="U45">
        <v>165.68098772263741</v>
      </c>
      <c r="V45">
        <v>185.72862071829371</v>
      </c>
      <c r="W45">
        <v>156.65561685083523</v>
      </c>
      <c r="X45">
        <v>184.28585305904332</v>
      </c>
      <c r="Y45">
        <v>195.14947999205083</v>
      </c>
      <c r="Z45">
        <v>197.42551096782219</v>
      </c>
      <c r="AA45">
        <v>203.72278836692774</v>
      </c>
      <c r="AB45">
        <v>225.86534696155977</v>
      </c>
      <c r="AC45">
        <v>251.19268646382673</v>
      </c>
      <c r="AD45">
        <v>295.0074458158968</v>
      </c>
      <c r="AE45">
        <v>282.44560309670715</v>
      </c>
      <c r="AF45">
        <v>252.25676011445447</v>
      </c>
      <c r="AG45">
        <v>284.02357314968623</v>
      </c>
      <c r="AH45">
        <v>311.42946122703205</v>
      </c>
      <c r="AI45">
        <v>318.50335359038979</v>
      </c>
      <c r="AJ45">
        <v>334.13028811907793</v>
      </c>
      <c r="AK45">
        <v>367.82265190354178</v>
      </c>
      <c r="AL45">
        <v>378.93935305331422</v>
      </c>
      <c r="AM45">
        <v>475.6778744483691</v>
      </c>
      <c r="AN45">
        <v>612.6802778986272</v>
      </c>
      <c r="AO45">
        <v>713.33738781165675</v>
      </c>
      <c r="AP45">
        <v>786.74354851099906</v>
      </c>
      <c r="AQ45">
        <v>835.09534859743223</v>
      </c>
      <c r="AR45">
        <v>881.14661406892515</v>
      </c>
      <c r="AS45">
        <v>969.19951369628666</v>
      </c>
      <c r="AT45">
        <v>1065.4059757451932</v>
      </c>
      <c r="AU45">
        <v>1163.5595767342556</v>
      </c>
      <c r="AV45">
        <v>1306.9724540855702</v>
      </c>
      <c r="AW45">
        <v>1530.9272621572329</v>
      </c>
      <c r="AX45">
        <v>1777.644968284641</v>
      </c>
      <c r="AY45">
        <v>2129.2569699961318</v>
      </c>
      <c r="AZ45">
        <v>2734.7270987769271</v>
      </c>
      <c r="BA45">
        <v>3523.4430206521301</v>
      </c>
      <c r="BB45">
        <v>3898.2445915881062</v>
      </c>
      <c r="BC45">
        <v>4629.2455171007732</v>
      </c>
      <c r="BD45">
        <v>5703.7602797334557</v>
      </c>
      <c r="BE45">
        <v>6405.0574241349032</v>
      </c>
      <c r="BF45">
        <v>7147.0351862234411</v>
      </c>
      <c r="BG45">
        <v>7781.0659748497383</v>
      </c>
      <c r="BH45">
        <v>8175.3328507739288</v>
      </c>
      <c r="BI45">
        <v>8254.8685932035678</v>
      </c>
      <c r="BJ45">
        <v>8979.6765270985634</v>
      </c>
      <c r="BK45">
        <v>10085.663814881918</v>
      </c>
      <c r="BL45">
        <v>10342.90095243346</v>
      </c>
      <c r="BM45">
        <v>10627.463798961868</v>
      </c>
      <c r="BN45">
        <v>12887.435724294062</v>
      </c>
      <c r="BO45">
        <v>12970.605641432652</v>
      </c>
      <c r="BP45">
        <v>12951.178239704273</v>
      </c>
      <c r="BQ45">
        <v>13303.148154386816</v>
      </c>
    </row>
    <row r="46" spans="1:69" x14ac:dyDescent="0.2">
      <c r="A46" t="s">
        <v>238</v>
      </c>
      <c r="B46" t="s">
        <v>239</v>
      </c>
      <c r="C46" t="s">
        <v>750</v>
      </c>
      <c r="D46" t="s">
        <v>751</v>
      </c>
      <c r="E46">
        <v>148.68078898418111</v>
      </c>
      <c r="F46">
        <v>162.26276443632574</v>
      </c>
      <c r="G46">
        <v>163.07667965912316</v>
      </c>
      <c r="H46">
        <v>185.07682595896637</v>
      </c>
      <c r="I46">
        <v>215.50624026426087</v>
      </c>
      <c r="J46">
        <v>207.04483856640152</v>
      </c>
      <c r="K46">
        <v>221.78639222894785</v>
      </c>
      <c r="L46">
        <v>225.62093413146337</v>
      </c>
      <c r="M46">
        <v>256.76871434480341</v>
      </c>
      <c r="N46">
        <v>262.19228600374458</v>
      </c>
      <c r="O46">
        <v>268.95773357456591</v>
      </c>
      <c r="P46">
        <v>280.33366015074648</v>
      </c>
      <c r="Q46">
        <v>312.9423481005241</v>
      </c>
      <c r="R46">
        <v>405.56897947268646</v>
      </c>
      <c r="S46">
        <v>474.22386136220769</v>
      </c>
      <c r="T46">
        <v>574.62640587743738</v>
      </c>
      <c r="U46">
        <v>660.53861822917474</v>
      </c>
      <c r="V46">
        <v>855.65569136334204</v>
      </c>
      <c r="W46">
        <v>1039.1149826873839</v>
      </c>
      <c r="X46">
        <v>1157.0013980538311</v>
      </c>
      <c r="Y46">
        <v>1237.8021676822909</v>
      </c>
      <c r="Z46">
        <v>985.50754790740848</v>
      </c>
      <c r="AA46">
        <v>849.47970539104483</v>
      </c>
      <c r="AB46">
        <v>737.44996869541899</v>
      </c>
      <c r="AC46">
        <v>708.94025219994455</v>
      </c>
      <c r="AD46">
        <v>694.95169146692285</v>
      </c>
      <c r="AE46">
        <v>877.15495675136265</v>
      </c>
      <c r="AF46">
        <v>929.61136295451354</v>
      </c>
      <c r="AG46">
        <v>909.53418215868896</v>
      </c>
      <c r="AH46">
        <v>832.55983795825864</v>
      </c>
      <c r="AI46">
        <v>885.64784221492755</v>
      </c>
      <c r="AJ46">
        <v>827.24188916698483</v>
      </c>
      <c r="AK46">
        <v>844.90222380673833</v>
      </c>
      <c r="AL46">
        <v>804.14965721125225</v>
      </c>
      <c r="AM46">
        <v>581.88846857740521</v>
      </c>
      <c r="AN46">
        <v>740.47309991329996</v>
      </c>
      <c r="AO46">
        <v>1170.2362204966555</v>
      </c>
      <c r="AP46">
        <v>1124.6567486792735</v>
      </c>
      <c r="AQ46">
        <v>1177.3713381534178</v>
      </c>
      <c r="AR46">
        <v>1096.1352058757184</v>
      </c>
      <c r="AS46">
        <v>936.63654134879835</v>
      </c>
      <c r="AT46">
        <v>924.72729496206637</v>
      </c>
      <c r="AU46">
        <v>967.81586441599109</v>
      </c>
      <c r="AV46">
        <v>1111.1713508788687</v>
      </c>
      <c r="AW46">
        <v>1199.8252452854629</v>
      </c>
      <c r="AX46">
        <v>1197.746169794149</v>
      </c>
      <c r="AY46">
        <v>1230.4305683858356</v>
      </c>
      <c r="AZ46">
        <v>1367.5381772232606</v>
      </c>
      <c r="BA46">
        <v>1583.9706670137175</v>
      </c>
      <c r="BB46">
        <v>1540.4539356959599</v>
      </c>
      <c r="BC46">
        <v>1553.5488704814325</v>
      </c>
      <c r="BD46">
        <v>1596.6282656599792</v>
      </c>
      <c r="BE46">
        <v>1546.9460184731029</v>
      </c>
      <c r="BF46">
        <v>1786.1586203132365</v>
      </c>
      <c r="BG46">
        <v>1991.3653942340416</v>
      </c>
      <c r="BH46">
        <v>1814.7185508801674</v>
      </c>
      <c r="BI46">
        <v>1862.5959708128676</v>
      </c>
      <c r="BJ46">
        <v>1964.299303383425</v>
      </c>
      <c r="BK46">
        <v>2130.8661938114374</v>
      </c>
      <c r="BL46">
        <v>2141.7683617011467</v>
      </c>
      <c r="BM46">
        <v>2179.7293483293465</v>
      </c>
      <c r="BN46">
        <v>2455.9812764114818</v>
      </c>
      <c r="BO46">
        <v>2333.3712830125887</v>
      </c>
      <c r="BP46">
        <v>2591.9659048118979</v>
      </c>
      <c r="BQ46">
        <v>2727.8935220697044</v>
      </c>
    </row>
    <row r="47" spans="1:69" x14ac:dyDescent="0.2">
      <c r="A47" t="s">
        <v>240</v>
      </c>
      <c r="B47" t="s">
        <v>241</v>
      </c>
      <c r="C47" t="s">
        <v>750</v>
      </c>
      <c r="D47" t="s">
        <v>751</v>
      </c>
      <c r="E47">
        <v>119.05394115577049</v>
      </c>
      <c r="F47">
        <v>124.59316556333148</v>
      </c>
      <c r="G47">
        <v>130.04256987365648</v>
      </c>
      <c r="H47">
        <v>131.6420146754389</v>
      </c>
      <c r="I47">
        <v>139.22810958771765</v>
      </c>
      <c r="J47">
        <v>142.70430756599501</v>
      </c>
      <c r="K47">
        <v>145.80598283154021</v>
      </c>
      <c r="L47">
        <v>156.62129069106228</v>
      </c>
      <c r="M47">
        <v>170.78266650746465</v>
      </c>
      <c r="N47">
        <v>175.15049643443166</v>
      </c>
      <c r="O47">
        <v>178.4889829613052</v>
      </c>
      <c r="P47">
        <v>186.72482040877705</v>
      </c>
      <c r="Q47">
        <v>220.10872096065185</v>
      </c>
      <c r="R47">
        <v>271.75729005308511</v>
      </c>
      <c r="S47">
        <v>299.90833949479145</v>
      </c>
      <c r="T47">
        <v>386.23645027508786</v>
      </c>
      <c r="U47">
        <v>381.42991526625173</v>
      </c>
      <c r="V47">
        <v>435.40865627478644</v>
      </c>
      <c r="W47">
        <v>581.98933603221542</v>
      </c>
      <c r="X47">
        <v>718.35690203031857</v>
      </c>
      <c r="Y47">
        <v>784.11622711812242</v>
      </c>
      <c r="Z47">
        <v>749.84754130458566</v>
      </c>
      <c r="AA47">
        <v>732.25071974389209</v>
      </c>
      <c r="AB47">
        <v>745.51318949152665</v>
      </c>
      <c r="AC47">
        <v>771.70214602635747</v>
      </c>
      <c r="AD47">
        <v>875.33772169368569</v>
      </c>
      <c r="AE47">
        <v>1178.5937495043931</v>
      </c>
      <c r="AF47">
        <v>1258.314127662075</v>
      </c>
      <c r="AG47">
        <v>1145.1655599241601</v>
      </c>
      <c r="AH47">
        <v>1000.892613163855</v>
      </c>
      <c r="AI47">
        <v>1086.7170093708116</v>
      </c>
      <c r="AJ47">
        <v>1014.8289729299892</v>
      </c>
      <c r="AK47">
        <v>1005.4489764746497</v>
      </c>
      <c r="AL47">
        <v>1309.9362997550591</v>
      </c>
      <c r="AM47">
        <v>700.70950185009031</v>
      </c>
      <c r="AN47">
        <v>832.00667448768877</v>
      </c>
      <c r="AO47">
        <v>826.9653223273632</v>
      </c>
      <c r="AP47">
        <v>783.25160194546186</v>
      </c>
      <c r="AQ47">
        <v>798.74562140667661</v>
      </c>
      <c r="AR47">
        <v>796.26264978459051</v>
      </c>
      <c r="AS47">
        <v>708.56573162596533</v>
      </c>
      <c r="AT47">
        <v>715.47029647058537</v>
      </c>
      <c r="AU47">
        <v>789.6238110725543</v>
      </c>
      <c r="AV47">
        <v>988.24127679184619</v>
      </c>
      <c r="AW47">
        <v>1133.3932674967289</v>
      </c>
      <c r="AX47">
        <v>1142.6246625210579</v>
      </c>
      <c r="AY47">
        <v>1191.4545899096834</v>
      </c>
      <c r="AZ47">
        <v>1325.672482159333</v>
      </c>
      <c r="BA47">
        <v>1492.1426980145291</v>
      </c>
      <c r="BB47">
        <v>1461.3899923233657</v>
      </c>
      <c r="BC47">
        <v>1398.5870202504714</v>
      </c>
      <c r="BD47">
        <v>1513.9605699487818</v>
      </c>
      <c r="BE47">
        <v>1449.0987436227924</v>
      </c>
      <c r="BF47">
        <v>1575.9288211889684</v>
      </c>
      <c r="BG47">
        <v>1649.4433905948961</v>
      </c>
      <c r="BH47">
        <v>1415.0000971056854</v>
      </c>
      <c r="BI47">
        <v>1441.7201725688024</v>
      </c>
      <c r="BJ47">
        <v>1496.0895177124221</v>
      </c>
      <c r="BK47">
        <v>1610.6964159101708</v>
      </c>
      <c r="BL47">
        <v>1555.2266047647743</v>
      </c>
      <c r="BM47">
        <v>1555.6037066074864</v>
      </c>
      <c r="BN47">
        <v>1672.3265734087217</v>
      </c>
      <c r="BO47">
        <v>1604.8772695489472</v>
      </c>
      <c r="BP47">
        <v>1720.4751015450624</v>
      </c>
      <c r="BQ47">
        <v>1830.0083368472697</v>
      </c>
    </row>
    <row r="48" spans="1:69" x14ac:dyDescent="0.2">
      <c r="A48" t="s">
        <v>242</v>
      </c>
      <c r="B48" t="s">
        <v>243</v>
      </c>
      <c r="C48" t="s">
        <v>750</v>
      </c>
      <c r="D48" t="s">
        <v>751</v>
      </c>
      <c r="E48">
        <v>220.07455022127698</v>
      </c>
      <c r="F48">
        <v>197.08039516505335</v>
      </c>
      <c r="G48">
        <v>235.12729060112184</v>
      </c>
      <c r="H48">
        <v>376.38337002093749</v>
      </c>
      <c r="I48">
        <v>169.94925976522146</v>
      </c>
      <c r="J48">
        <v>232.03739738274618</v>
      </c>
      <c r="K48">
        <v>252.77036183994383</v>
      </c>
      <c r="L48">
        <v>183.29108645478863</v>
      </c>
      <c r="M48">
        <v>205.64599578313448</v>
      </c>
      <c r="N48">
        <v>257.14463672440155</v>
      </c>
      <c r="O48">
        <v>242.21975976383695</v>
      </c>
      <c r="P48">
        <v>270.33662902824454</v>
      </c>
      <c r="Q48">
        <v>290.51180332608936</v>
      </c>
      <c r="R48">
        <v>360.5625916046377</v>
      </c>
      <c r="S48">
        <v>428.07495449329446</v>
      </c>
      <c r="T48">
        <v>444.69389946435206</v>
      </c>
      <c r="U48">
        <v>408.42239095402994</v>
      </c>
      <c r="V48">
        <v>509.48836868142268</v>
      </c>
      <c r="W48">
        <v>615.0841953177719</v>
      </c>
      <c r="X48">
        <v>582.08943221935715</v>
      </c>
      <c r="Y48">
        <v>538.91183941419638</v>
      </c>
      <c r="Z48">
        <v>455.91222703357454</v>
      </c>
      <c r="AA48">
        <v>481.74097820529988</v>
      </c>
      <c r="AB48">
        <v>376.28547991558918</v>
      </c>
      <c r="AC48">
        <v>259.80188954373853</v>
      </c>
      <c r="AD48">
        <v>230.13225524842687</v>
      </c>
      <c r="AE48">
        <v>250.90091404427508</v>
      </c>
      <c r="AF48">
        <v>230.08641583449864</v>
      </c>
      <c r="AG48">
        <v>257.72515174880635</v>
      </c>
      <c r="AH48">
        <v>254.23103790515387</v>
      </c>
      <c r="AI48">
        <v>254.87265629250865</v>
      </c>
      <c r="AJ48">
        <v>253.79642770808988</v>
      </c>
      <c r="AK48">
        <v>209.72654879441691</v>
      </c>
      <c r="AL48">
        <v>263.33558284107386</v>
      </c>
      <c r="AM48">
        <v>136.5425476706765</v>
      </c>
      <c r="AN48">
        <v>127.00807873466758</v>
      </c>
      <c r="AO48">
        <v>127.41613282829231</v>
      </c>
      <c r="AP48">
        <v>132.32352076855281</v>
      </c>
      <c r="AQ48">
        <v>131.46133885801902</v>
      </c>
      <c r="AR48">
        <v>96.319224347928625</v>
      </c>
      <c r="AS48">
        <v>377.92542148139478</v>
      </c>
      <c r="AT48">
        <v>142.67814260441207</v>
      </c>
      <c r="AU48">
        <v>162.38052907429022</v>
      </c>
      <c r="AV48">
        <v>161.49155352439581</v>
      </c>
      <c r="AW48">
        <v>180.66476496363273</v>
      </c>
      <c r="AX48">
        <v>214.53974047351861</v>
      </c>
      <c r="AY48">
        <v>255.44522956875124</v>
      </c>
      <c r="AZ48">
        <v>294.10161512441931</v>
      </c>
      <c r="BA48">
        <v>352.9003633719953</v>
      </c>
      <c r="BB48">
        <v>280.17899103579248</v>
      </c>
      <c r="BC48">
        <v>352.40039875469211</v>
      </c>
      <c r="BD48">
        <v>372.51427387578917</v>
      </c>
      <c r="BE48">
        <v>409.93142478378354</v>
      </c>
      <c r="BF48">
        <v>460.37033493010705</v>
      </c>
      <c r="BG48">
        <v>489.17595209731945</v>
      </c>
      <c r="BH48">
        <v>495.82663301488333</v>
      </c>
      <c r="BI48">
        <v>459.76503659038764</v>
      </c>
      <c r="BJ48">
        <v>431.05255912878806</v>
      </c>
      <c r="BK48">
        <v>518.16962687537091</v>
      </c>
      <c r="BL48">
        <v>504.00419142285995</v>
      </c>
      <c r="BM48">
        <v>486.42557268225579</v>
      </c>
      <c r="BN48">
        <v>595.74307440356699</v>
      </c>
      <c r="BO48">
        <v>687.73858755468507</v>
      </c>
      <c r="BP48">
        <v>660.21205238997027</v>
      </c>
      <c r="BQ48">
        <v>649.38333855672454</v>
      </c>
    </row>
    <row r="49" spans="1:69" x14ac:dyDescent="0.2">
      <c r="A49" t="s">
        <v>244</v>
      </c>
      <c r="B49" t="s">
        <v>245</v>
      </c>
      <c r="C49" t="s">
        <v>750</v>
      </c>
      <c r="D49" t="s">
        <v>751</v>
      </c>
      <c r="E49">
        <v>124.65967036393052</v>
      </c>
      <c r="F49">
        <v>139.87207443670306</v>
      </c>
      <c r="G49">
        <v>149.59124993845828</v>
      </c>
      <c r="H49">
        <v>150.65075197733017</v>
      </c>
      <c r="I49">
        <v>158.06196451634415</v>
      </c>
      <c r="J49">
        <v>164.18689276163553</v>
      </c>
      <c r="K49">
        <v>177.55134424699929</v>
      </c>
      <c r="L49">
        <v>185.65660361651859</v>
      </c>
      <c r="M49">
        <v>190.84225732064976</v>
      </c>
      <c r="N49">
        <v>195.43102357737718</v>
      </c>
      <c r="O49">
        <v>196.73241560780039</v>
      </c>
      <c r="P49">
        <v>223.5387237648977</v>
      </c>
      <c r="Q49">
        <v>276.27184954657486</v>
      </c>
      <c r="R49">
        <v>353.38099382558511</v>
      </c>
      <c r="S49">
        <v>369.94518392769584</v>
      </c>
      <c r="T49">
        <v>471.47362820151471</v>
      </c>
      <c r="U49">
        <v>452.57814715559789</v>
      </c>
      <c r="V49">
        <v>448.13678242187507</v>
      </c>
      <c r="W49">
        <v>502.70425144380459</v>
      </c>
      <c r="X49">
        <v>670.24522311651083</v>
      </c>
      <c r="Y49">
        <v>932.64671547045759</v>
      </c>
      <c r="Z49">
        <v>1066.1867773461236</v>
      </c>
      <c r="AA49">
        <v>1130.9708100063374</v>
      </c>
      <c r="AB49">
        <v>1075.3482579281367</v>
      </c>
      <c r="AC49">
        <v>1097.0495863738784</v>
      </c>
      <c r="AD49">
        <v>1049.3182137286451</v>
      </c>
      <c r="AE49">
        <v>872.0486976353144</v>
      </c>
      <c r="AF49">
        <v>1052.3389354250287</v>
      </c>
      <c r="AG49">
        <v>984.37628583824562</v>
      </c>
      <c r="AH49">
        <v>1032.864974901596</v>
      </c>
      <c r="AI49">
        <v>1175.6670909842805</v>
      </c>
      <c r="AJ49">
        <v>1112.535212429447</v>
      </c>
      <c r="AK49">
        <v>1164.2244298029163</v>
      </c>
      <c r="AL49">
        <v>1034.3720080981566</v>
      </c>
      <c r="AM49">
        <v>661.90427368971211</v>
      </c>
      <c r="AN49">
        <v>769.60679484282912</v>
      </c>
      <c r="AO49">
        <v>898.79405015157727</v>
      </c>
      <c r="AP49">
        <v>804.30405008649939</v>
      </c>
      <c r="AQ49">
        <v>660.37977508578365</v>
      </c>
      <c r="AR49">
        <v>776.41634973393695</v>
      </c>
      <c r="AS49">
        <v>1024.3015910918073</v>
      </c>
      <c r="AT49">
        <v>854.59831440809478</v>
      </c>
      <c r="AU49">
        <v>905.53813554470446</v>
      </c>
      <c r="AV49">
        <v>1016.8236341214334</v>
      </c>
      <c r="AW49">
        <v>1306.1013632459944</v>
      </c>
      <c r="AX49">
        <v>1799.0515836615414</v>
      </c>
      <c r="AY49">
        <v>2103.5821381210976</v>
      </c>
      <c r="AZ49">
        <v>2206.4710186341385</v>
      </c>
      <c r="BA49">
        <v>2832.0917777764325</v>
      </c>
      <c r="BB49">
        <v>2271.1521917596647</v>
      </c>
      <c r="BC49">
        <v>2946.5579806770779</v>
      </c>
      <c r="BD49">
        <v>3396.1650581795202</v>
      </c>
      <c r="BE49">
        <v>3732.3273732038911</v>
      </c>
      <c r="BF49">
        <v>3697.417058842495</v>
      </c>
      <c r="BG49">
        <v>3601.2365808717959</v>
      </c>
      <c r="BH49">
        <v>2439.3518940369559</v>
      </c>
      <c r="BI49">
        <v>2093.1072855884281</v>
      </c>
      <c r="BJ49">
        <v>2211.633098747971</v>
      </c>
      <c r="BK49">
        <v>2694.4341319142677</v>
      </c>
      <c r="BL49">
        <v>2488.4246672491581</v>
      </c>
      <c r="BM49">
        <v>1993.5866719310018</v>
      </c>
      <c r="BN49">
        <v>2516.1625514543157</v>
      </c>
      <c r="BO49">
        <v>2620.8380426740187</v>
      </c>
      <c r="BP49">
        <v>2477.9784554486619</v>
      </c>
      <c r="BQ49">
        <v>2482.2489948455991</v>
      </c>
    </row>
    <row r="50" spans="1:69" x14ac:dyDescent="0.2">
      <c r="A50" t="s">
        <v>246</v>
      </c>
      <c r="B50" t="s">
        <v>247</v>
      </c>
      <c r="C50" t="s">
        <v>750</v>
      </c>
      <c r="D50" t="s">
        <v>751</v>
      </c>
      <c r="E50">
        <v>258.30443361607138</v>
      </c>
      <c r="F50">
        <v>282.09944050994756</v>
      </c>
      <c r="G50">
        <v>298.54420781894464</v>
      </c>
      <c r="H50">
        <v>282.58833030274224</v>
      </c>
      <c r="I50">
        <v>338.67593529836478</v>
      </c>
      <c r="J50">
        <v>317.06456335151836</v>
      </c>
      <c r="K50">
        <v>290.25338595813173</v>
      </c>
      <c r="L50">
        <v>302.83250782413353</v>
      </c>
      <c r="M50">
        <v>301.52650278424886</v>
      </c>
      <c r="N50">
        <v>317.86879805536739</v>
      </c>
      <c r="O50">
        <v>345.87910156847073</v>
      </c>
      <c r="P50">
        <v>366.82516794036388</v>
      </c>
      <c r="Q50">
        <v>397.41211740514046</v>
      </c>
      <c r="R50">
        <v>462.0643757340589</v>
      </c>
      <c r="S50">
        <v>541.74990158709113</v>
      </c>
      <c r="T50">
        <v>561.09803610058361</v>
      </c>
      <c r="U50">
        <v>643.00791449656583</v>
      </c>
      <c r="V50">
        <v>798.20302163887288</v>
      </c>
      <c r="W50">
        <v>932.39269505862399</v>
      </c>
      <c r="X50">
        <v>1095.0313839163978</v>
      </c>
      <c r="Y50">
        <v>1279.5011665824072</v>
      </c>
      <c r="Z50">
        <v>1362.1833252005804</v>
      </c>
      <c r="AA50">
        <v>1425.3993677137069</v>
      </c>
      <c r="AB50">
        <v>1383.7924605368032</v>
      </c>
      <c r="AC50">
        <v>1335.5282181236162</v>
      </c>
      <c r="AD50">
        <v>1192.2184983356838</v>
      </c>
      <c r="AE50">
        <v>1169.4621206939228</v>
      </c>
      <c r="AF50">
        <v>1192.588286381816</v>
      </c>
      <c r="AG50">
        <v>1259.6174112077997</v>
      </c>
      <c r="AH50">
        <v>1244.3269459081039</v>
      </c>
      <c r="AI50">
        <v>1474.8455285341977</v>
      </c>
      <c r="AJ50">
        <v>1485.7397188920797</v>
      </c>
      <c r="AK50">
        <v>1730.390917953288</v>
      </c>
      <c r="AL50">
        <v>1929.2672181173755</v>
      </c>
      <c r="AM50">
        <v>2325.918729733743</v>
      </c>
      <c r="AN50">
        <v>2583.6657634985836</v>
      </c>
      <c r="AO50">
        <v>2664.6405605998307</v>
      </c>
      <c r="AP50">
        <v>2873.2814350993003</v>
      </c>
      <c r="AQ50">
        <v>2604.8716695951766</v>
      </c>
      <c r="AR50">
        <v>2241.2291180121611</v>
      </c>
      <c r="AS50">
        <v>2555.0075103996796</v>
      </c>
      <c r="AT50">
        <v>2472.9908403583336</v>
      </c>
      <c r="AU50">
        <v>2428.9296977158447</v>
      </c>
      <c r="AV50">
        <v>2311.9421876029073</v>
      </c>
      <c r="AW50">
        <v>2818.5719541304416</v>
      </c>
      <c r="AX50">
        <v>3456.066108745124</v>
      </c>
      <c r="AY50">
        <v>3789.8536121702714</v>
      </c>
      <c r="AZ50">
        <v>4769.9261471940026</v>
      </c>
      <c r="BA50">
        <v>5541.8362966589784</v>
      </c>
      <c r="BB50">
        <v>5250.9729243351767</v>
      </c>
      <c r="BC50">
        <v>6398.2958447102037</v>
      </c>
      <c r="BD50">
        <v>7400.9940695668993</v>
      </c>
      <c r="BE50">
        <v>8108.5983824422929</v>
      </c>
      <c r="BF50">
        <v>8279.102556429807</v>
      </c>
      <c r="BG50">
        <v>8187.2082489008444</v>
      </c>
      <c r="BH50">
        <v>6248.5149053451223</v>
      </c>
      <c r="BI50">
        <v>5959.8425036757444</v>
      </c>
      <c r="BJ50">
        <v>6479.5323129242861</v>
      </c>
      <c r="BK50">
        <v>6816.9681830954387</v>
      </c>
      <c r="BL50">
        <v>6472.545449247049</v>
      </c>
      <c r="BM50">
        <v>5339.6871135794336</v>
      </c>
      <c r="BN50">
        <v>6222.621643976142</v>
      </c>
      <c r="BO50">
        <v>6680.4450685448091</v>
      </c>
      <c r="BP50">
        <v>7000.8366050104623</v>
      </c>
      <c r="BQ50">
        <v>7919.2088682534495</v>
      </c>
    </row>
    <row r="51" spans="1:69" x14ac:dyDescent="0.2">
      <c r="A51" t="s">
        <v>248</v>
      </c>
      <c r="B51" t="s">
        <v>249</v>
      </c>
      <c r="C51" t="s">
        <v>750</v>
      </c>
      <c r="D51" t="s">
        <v>751</v>
      </c>
      <c r="Y51">
        <v>720.68510965845303</v>
      </c>
      <c r="Z51">
        <v>613.03804323608313</v>
      </c>
      <c r="AA51">
        <v>566.03300609236135</v>
      </c>
      <c r="AB51">
        <v>534.24768401485676</v>
      </c>
      <c r="AC51">
        <v>500.75266500374494</v>
      </c>
      <c r="AD51">
        <v>494.25493264572469</v>
      </c>
      <c r="AE51">
        <v>646.46197489179576</v>
      </c>
      <c r="AF51">
        <v>763.31031640807532</v>
      </c>
      <c r="AG51">
        <v>797.80150302739764</v>
      </c>
      <c r="AH51">
        <v>758.86124281532489</v>
      </c>
      <c r="AI51">
        <v>903.20430581841049</v>
      </c>
      <c r="AJ51">
        <v>879.34888929186695</v>
      </c>
      <c r="AK51">
        <v>938.59539965921294</v>
      </c>
      <c r="AL51">
        <v>903.03372911250665</v>
      </c>
      <c r="AM51">
        <v>652.89801768855693</v>
      </c>
      <c r="AN51">
        <v>800.62356780295886</v>
      </c>
      <c r="AO51">
        <v>786.38077351186598</v>
      </c>
      <c r="AP51">
        <v>714.51996867611524</v>
      </c>
      <c r="AQ51">
        <v>704.47981740848559</v>
      </c>
      <c r="AR51">
        <v>707.22877668262288</v>
      </c>
      <c r="AS51">
        <v>633.30903277624407</v>
      </c>
      <c r="AT51">
        <v>681.16385761996276</v>
      </c>
      <c r="AU51">
        <v>764.61349832543021</v>
      </c>
      <c r="AV51">
        <v>959.69104935481187</v>
      </c>
      <c r="AW51">
        <v>1072.2840902962093</v>
      </c>
      <c r="AX51">
        <v>1105.7879686678848</v>
      </c>
      <c r="AY51">
        <v>1138.4790840434505</v>
      </c>
      <c r="AZ51">
        <v>1289.7363105636107</v>
      </c>
      <c r="BA51">
        <v>1455.0276859558574</v>
      </c>
      <c r="BB51">
        <v>1410.3051695947322</v>
      </c>
      <c r="BC51">
        <v>1386.5742428452991</v>
      </c>
      <c r="BD51">
        <v>1531.4378937295123</v>
      </c>
      <c r="BE51">
        <v>1490.3151135128121</v>
      </c>
      <c r="BF51">
        <v>1603.3279710730321</v>
      </c>
      <c r="BG51">
        <v>1615.7172366201219</v>
      </c>
      <c r="BH51">
        <v>1329.3704823598596</v>
      </c>
      <c r="BI51">
        <v>1365.4840344449694</v>
      </c>
      <c r="BJ51">
        <v>1423.9248027796975</v>
      </c>
      <c r="BK51">
        <v>1527.4052712528483</v>
      </c>
      <c r="BL51">
        <v>1510.2321815159219</v>
      </c>
      <c r="BM51">
        <v>1519.3466555620607</v>
      </c>
      <c r="BN51">
        <v>1554.9728919015288</v>
      </c>
      <c r="BO51">
        <v>1465.4796428619959</v>
      </c>
      <c r="BP51">
        <v>1560.2737847685466</v>
      </c>
      <c r="BQ51">
        <v>1662.7566331250366</v>
      </c>
    </row>
    <row r="52" spans="1:69" x14ac:dyDescent="0.2">
      <c r="A52" t="s">
        <v>250</v>
      </c>
      <c r="B52" t="s">
        <v>251</v>
      </c>
      <c r="C52" t="s">
        <v>750</v>
      </c>
      <c r="D52" t="s">
        <v>751</v>
      </c>
      <c r="Y52">
        <v>439.98260242005875</v>
      </c>
      <c r="Z52">
        <v>425.40768872033107</v>
      </c>
      <c r="AA52">
        <v>422.66466796347208</v>
      </c>
      <c r="AB52">
        <v>410.1126467341208</v>
      </c>
      <c r="AC52">
        <v>385.45141995482703</v>
      </c>
      <c r="AD52">
        <v>396.49419145203296</v>
      </c>
      <c r="AE52">
        <v>541.14298564733804</v>
      </c>
      <c r="AF52">
        <v>658.4151913782174</v>
      </c>
      <c r="AG52">
        <v>729.47001284785199</v>
      </c>
      <c r="AH52">
        <v>727.15168558878383</v>
      </c>
      <c r="AI52">
        <v>817.44292553973821</v>
      </c>
      <c r="AJ52">
        <v>831.61388764249023</v>
      </c>
      <c r="AK52">
        <v>907.84790952915705</v>
      </c>
      <c r="AL52">
        <v>1220.0499786861276</v>
      </c>
      <c r="AM52">
        <v>991.10897435215747</v>
      </c>
      <c r="AN52">
        <v>1165.1383233193385</v>
      </c>
      <c r="AO52">
        <v>1179.5152270518226</v>
      </c>
      <c r="AP52">
        <v>1133.5742261400842</v>
      </c>
      <c r="AQ52">
        <v>1186.742947730859</v>
      </c>
      <c r="AR52">
        <v>1326.7446694516427</v>
      </c>
      <c r="AS52">
        <v>1189.5147934589058</v>
      </c>
      <c r="AT52">
        <v>1223.3305533157543</v>
      </c>
      <c r="AU52">
        <v>1328.5787427066587</v>
      </c>
      <c r="AV52">
        <v>1717.9756536965494</v>
      </c>
      <c r="AW52">
        <v>1929.4908146878122</v>
      </c>
      <c r="AX52">
        <v>2004.1468041756325</v>
      </c>
      <c r="AY52">
        <v>2256.9966619107527</v>
      </c>
      <c r="AZ52">
        <v>3324.5767521249763</v>
      </c>
      <c r="BA52">
        <v>3908.648858225763</v>
      </c>
      <c r="BB52">
        <v>3659.720463616276</v>
      </c>
      <c r="BC52">
        <v>3579.4600613780899</v>
      </c>
      <c r="BD52">
        <v>4002.0138688878533</v>
      </c>
      <c r="BE52">
        <v>3736.8151701108713</v>
      </c>
      <c r="BF52">
        <v>3960.9759679134459</v>
      </c>
      <c r="BG52">
        <v>3985.607065481337</v>
      </c>
      <c r="BH52">
        <v>3415.0626673093116</v>
      </c>
      <c r="BI52">
        <v>3608.9660523490647</v>
      </c>
      <c r="BJ52">
        <v>3893.0957138250619</v>
      </c>
      <c r="BK52">
        <v>4294.9651003572944</v>
      </c>
      <c r="BL52">
        <v>4380.781173311284</v>
      </c>
      <c r="BM52">
        <v>3539.2266124829862</v>
      </c>
      <c r="BN52">
        <v>3971.4440920342254</v>
      </c>
      <c r="BO52">
        <v>4323.3136203270869</v>
      </c>
      <c r="BP52">
        <v>4794.901219172586</v>
      </c>
      <c r="BQ52">
        <v>5192.4815732587813</v>
      </c>
    </row>
    <row r="53" spans="1:69" x14ac:dyDescent="0.2">
      <c r="A53" t="s">
        <v>252</v>
      </c>
      <c r="B53" t="s">
        <v>253</v>
      </c>
      <c r="C53" t="s">
        <v>750</v>
      </c>
      <c r="D53" t="s">
        <v>751</v>
      </c>
      <c r="E53">
        <v>382.30912183151946</v>
      </c>
      <c r="F53">
        <v>355.84444787380596</v>
      </c>
      <c r="G53">
        <v>335.22158904225489</v>
      </c>
      <c r="H53">
        <v>345.50536905271093</v>
      </c>
      <c r="I53">
        <v>353.71089679170109</v>
      </c>
      <c r="J53">
        <v>373.83569006344123</v>
      </c>
      <c r="K53">
        <v>395.15249847305029</v>
      </c>
      <c r="L53">
        <v>413.99650603627447</v>
      </c>
      <c r="M53">
        <v>444.80525686995441</v>
      </c>
      <c r="N53">
        <v>477.08134674224937</v>
      </c>
      <c r="O53">
        <v>535.53967972497662</v>
      </c>
      <c r="P53">
        <v>570.36022953442614</v>
      </c>
      <c r="Q53">
        <v>638.85101161145576</v>
      </c>
      <c r="R53">
        <v>768.9447174127755</v>
      </c>
      <c r="S53">
        <v>817.07669141038934</v>
      </c>
      <c r="T53">
        <v>936.99319668698786</v>
      </c>
      <c r="U53">
        <v>1123.2817912426156</v>
      </c>
      <c r="V53">
        <v>1393.3751376222367</v>
      </c>
      <c r="W53">
        <v>1555.837161152582</v>
      </c>
      <c r="X53">
        <v>1734.5956024829406</v>
      </c>
      <c r="Y53">
        <v>2020.990675342832</v>
      </c>
      <c r="Z53">
        <v>1068.0467223220228</v>
      </c>
      <c r="AA53">
        <v>1032.4054816749569</v>
      </c>
      <c r="AB53">
        <v>1212.5576529679117</v>
      </c>
      <c r="AC53">
        <v>1372.20149843952</v>
      </c>
      <c r="AD53">
        <v>1429.378364151218</v>
      </c>
      <c r="AE53">
        <v>1568.5640969552005</v>
      </c>
      <c r="AF53">
        <v>1567.032051090101</v>
      </c>
      <c r="AG53">
        <v>1554.7404852201839</v>
      </c>
      <c r="AH53">
        <v>1725.1393615590725</v>
      </c>
      <c r="AI53">
        <v>1829.6687089558998</v>
      </c>
      <c r="AJ53">
        <v>2253.3819150807099</v>
      </c>
      <c r="AK53">
        <v>2612.3875645373691</v>
      </c>
      <c r="AL53">
        <v>2840.3870647939739</v>
      </c>
      <c r="AM53">
        <v>3039.5632855063318</v>
      </c>
      <c r="AN53">
        <v>3275.2525644741609</v>
      </c>
      <c r="AO53">
        <v>3226.963955986253</v>
      </c>
      <c r="AP53">
        <v>3407.7761289850027</v>
      </c>
      <c r="AQ53">
        <v>3617.4575666672645</v>
      </c>
      <c r="AR53">
        <v>3690.9615477829702</v>
      </c>
      <c r="AS53">
        <v>3812.7538828492393</v>
      </c>
      <c r="AT53">
        <v>3985.1298450620711</v>
      </c>
      <c r="AU53">
        <v>4067.7185142909238</v>
      </c>
      <c r="AV53">
        <v>4173.1485641551426</v>
      </c>
      <c r="AW53">
        <v>4431.0117207843041</v>
      </c>
      <c r="AX53">
        <v>4703.0072178477794</v>
      </c>
      <c r="AY53">
        <v>5256.5964085915894</v>
      </c>
      <c r="AZ53">
        <v>6137.7119992554244</v>
      </c>
      <c r="BA53">
        <v>6937.2426159605548</v>
      </c>
      <c r="BB53">
        <v>6832.6982992413796</v>
      </c>
      <c r="BC53">
        <v>8265.7882027558153</v>
      </c>
      <c r="BD53">
        <v>9276.3910751134717</v>
      </c>
      <c r="BE53">
        <v>10126.999102417712</v>
      </c>
      <c r="BF53">
        <v>10803.240196217295</v>
      </c>
      <c r="BG53">
        <v>10911.497878334028</v>
      </c>
      <c r="BH53">
        <v>11714.710598073205</v>
      </c>
      <c r="BI53">
        <v>12091.030160615413</v>
      </c>
      <c r="BJ53">
        <v>12317.090277130377</v>
      </c>
      <c r="BK53">
        <v>12590.24937816141</v>
      </c>
      <c r="BL53">
        <v>12884.685995198872</v>
      </c>
      <c r="BM53">
        <v>12394.049396949189</v>
      </c>
      <c r="BN53">
        <v>12838.11853589308</v>
      </c>
      <c r="BO53">
        <v>13625.900849132848</v>
      </c>
      <c r="BP53">
        <v>16942.026811937547</v>
      </c>
      <c r="BQ53">
        <v>18587.153220348158</v>
      </c>
    </row>
    <row r="54" spans="1:69" x14ac:dyDescent="0.2">
      <c r="A54" t="s">
        <v>254</v>
      </c>
      <c r="B54" t="s">
        <v>255</v>
      </c>
      <c r="C54" t="s">
        <v>750</v>
      </c>
      <c r="D54" t="s">
        <v>751</v>
      </c>
      <c r="E54">
        <v>455.49044160016206</v>
      </c>
      <c r="F54">
        <v>486.57112997493653</v>
      </c>
      <c r="G54">
        <v>507.84733410219661</v>
      </c>
      <c r="H54">
        <v>530.73358066903393</v>
      </c>
      <c r="I54">
        <v>555.23593672218874</v>
      </c>
      <c r="J54">
        <v>584.03263691752409</v>
      </c>
      <c r="K54">
        <v>609.20493469944472</v>
      </c>
      <c r="L54">
        <v>654.51174181316719</v>
      </c>
      <c r="M54">
        <v>659.55711985824746</v>
      </c>
      <c r="N54">
        <v>704.37193496872135</v>
      </c>
      <c r="O54">
        <v>730.7040868179372</v>
      </c>
      <c r="P54">
        <v>780.66421954599741</v>
      </c>
      <c r="Q54">
        <v>858.37605232847966</v>
      </c>
      <c r="R54">
        <v>987.04990434016656</v>
      </c>
      <c r="S54">
        <v>1295.5799704231272</v>
      </c>
      <c r="T54">
        <v>1474.0731372681946</v>
      </c>
      <c r="U54">
        <v>1497.9227441347482</v>
      </c>
      <c r="V54">
        <v>1786.946330816204</v>
      </c>
      <c r="W54">
        <v>2023.7859370182418</v>
      </c>
      <c r="X54">
        <v>2491.9011210554704</v>
      </c>
      <c r="Y54">
        <v>3199.7830238951615</v>
      </c>
      <c r="Z54">
        <v>3496.7081519628596</v>
      </c>
      <c r="AA54">
        <v>3851.960974479126</v>
      </c>
      <c r="AB54">
        <v>3793.6409263999094</v>
      </c>
      <c r="AC54">
        <v>3908.4627759890591</v>
      </c>
      <c r="AD54">
        <v>3907.1954601983075</v>
      </c>
      <c r="AE54">
        <v>3307.3390469652231</v>
      </c>
      <c r="AF54">
        <v>3439.600463335531</v>
      </c>
      <c r="AG54">
        <v>3530.0768972101964</v>
      </c>
      <c r="AH54">
        <v>3468.5893983614656</v>
      </c>
      <c r="AI54">
        <v>3713.6953482833078</v>
      </c>
      <c r="AJ54">
        <v>3792.2207488002355</v>
      </c>
      <c r="AK54">
        <v>3842.6813853217659</v>
      </c>
      <c r="AL54">
        <v>3698.8638068956743</v>
      </c>
      <c r="AM54">
        <v>3929.1609048778387</v>
      </c>
      <c r="AN54">
        <v>4144.5061958334118</v>
      </c>
      <c r="AO54">
        <v>4424.4395776772717</v>
      </c>
      <c r="AP54">
        <v>5198.5063262239037</v>
      </c>
      <c r="AQ54">
        <v>5558.824228993265</v>
      </c>
      <c r="AR54">
        <v>5959.8847328531265</v>
      </c>
      <c r="AS54">
        <v>6477.2648212339536</v>
      </c>
      <c r="AT54">
        <v>6647.6254784907169</v>
      </c>
      <c r="AU54">
        <v>6903.0741857619832</v>
      </c>
      <c r="AV54">
        <v>7551.0898338176112</v>
      </c>
      <c r="AW54">
        <v>8233.6108254387491</v>
      </c>
      <c r="AX54">
        <v>9439.3372064498562</v>
      </c>
      <c r="AY54">
        <v>10883.047552074238</v>
      </c>
      <c r="AZ54">
        <v>12134.906697874114</v>
      </c>
      <c r="BA54">
        <v>13890.130309420845</v>
      </c>
      <c r="BB54">
        <v>11554.058919475834</v>
      </c>
      <c r="BC54">
        <v>12711.08749286296</v>
      </c>
      <c r="BD54">
        <v>13526.946756199948</v>
      </c>
      <c r="BE54">
        <v>14290.634932010247</v>
      </c>
      <c r="BF54">
        <v>14577.168927244593</v>
      </c>
      <c r="BG54">
        <v>14947.942696311587</v>
      </c>
      <c r="BH54">
        <v>14497.539323601684</v>
      </c>
      <c r="BI54">
        <v>13376.805775901223</v>
      </c>
      <c r="BJ54">
        <v>13671.137763413171</v>
      </c>
      <c r="BK54">
        <v>13896.74090409629</v>
      </c>
      <c r="BL54">
        <v>13995.854836407416</v>
      </c>
      <c r="BM54">
        <v>11957.223222537046</v>
      </c>
      <c r="BN54">
        <v>13995.269492172776</v>
      </c>
      <c r="BO54">
        <v>17456.308484567646</v>
      </c>
      <c r="BP54">
        <v>17596.54042496124</v>
      </c>
      <c r="BQ54">
        <v>19903.811231190757</v>
      </c>
    </row>
    <row r="55" spans="1:69" x14ac:dyDescent="0.2">
      <c r="A55" t="s">
        <v>256</v>
      </c>
      <c r="B55" t="s">
        <v>257</v>
      </c>
      <c r="C55" t="s">
        <v>750</v>
      </c>
      <c r="D55" t="s">
        <v>751</v>
      </c>
      <c r="O55">
        <v>645.14491779707635</v>
      </c>
      <c r="P55">
        <v>770.08496968232282</v>
      </c>
      <c r="Q55">
        <v>891.63174920878078</v>
      </c>
      <c r="R55">
        <v>1079.1308152645634</v>
      </c>
      <c r="S55">
        <v>1216.7414821188333</v>
      </c>
      <c r="T55">
        <v>1374.2396398274</v>
      </c>
      <c r="U55">
        <v>1440.7304613714559</v>
      </c>
      <c r="V55">
        <v>1472.3788171661736</v>
      </c>
      <c r="W55">
        <v>1837.3910700676199</v>
      </c>
      <c r="X55">
        <v>2005.9132631837349</v>
      </c>
      <c r="Y55">
        <v>2030.9336228016484</v>
      </c>
      <c r="Z55">
        <v>2045.8523122799888</v>
      </c>
      <c r="AA55">
        <v>2113.8085887454781</v>
      </c>
      <c r="AB55">
        <v>2222.4885124133912</v>
      </c>
      <c r="AC55">
        <v>2386.4459506685398</v>
      </c>
      <c r="AD55">
        <v>2256.5694866849472</v>
      </c>
      <c r="AE55">
        <v>2364.895597893069</v>
      </c>
      <c r="AF55">
        <v>2439.5840033239251</v>
      </c>
      <c r="AG55">
        <v>2632.0417683915839</v>
      </c>
      <c r="AH55">
        <v>2565.5411790934409</v>
      </c>
      <c r="AI55">
        <v>2694.3169795769218</v>
      </c>
      <c r="AJ55">
        <v>2268.8349324719361</v>
      </c>
      <c r="AK55">
        <v>2047.6790034642067</v>
      </c>
      <c r="AL55">
        <v>2063.2036625358664</v>
      </c>
      <c r="AM55">
        <v>2613.2897186912237</v>
      </c>
      <c r="AN55">
        <v>2785.244429541026</v>
      </c>
      <c r="AO55">
        <v>2282.188093242024</v>
      </c>
      <c r="AP55">
        <v>2306.4248339733626</v>
      </c>
      <c r="AQ55">
        <v>2332.3065613311883</v>
      </c>
      <c r="AR55">
        <v>2561.7798040683765</v>
      </c>
      <c r="AS55">
        <v>2751.3817714814031</v>
      </c>
      <c r="AT55">
        <v>2842.9670431039403</v>
      </c>
      <c r="AU55">
        <v>3005.2110424786833</v>
      </c>
      <c r="AV55">
        <v>3202.7810986563668</v>
      </c>
      <c r="AW55">
        <v>3399.2196289340209</v>
      </c>
      <c r="AX55">
        <v>3786.3379922529116</v>
      </c>
      <c r="AY55">
        <v>4329.9826596438306</v>
      </c>
      <c r="AZ55">
        <v>4807.4388896068394</v>
      </c>
      <c r="BA55">
        <v>4986.1243647917499</v>
      </c>
      <c r="BB55">
        <v>5089.2351975716683</v>
      </c>
      <c r="BC55">
        <v>5272.2675582483525</v>
      </c>
      <c r="BD55">
        <v>6104.4610523616584</v>
      </c>
      <c r="BE55">
        <v>6470.8367339265296</v>
      </c>
      <c r="BF55">
        <v>6828.3642824539593</v>
      </c>
      <c r="BG55">
        <v>7146.7045905132791</v>
      </c>
      <c r="BH55">
        <v>7727.9199720799834</v>
      </c>
      <c r="BI55">
        <v>8110.5587428361641</v>
      </c>
      <c r="BJ55">
        <v>8610.6082960542881</v>
      </c>
      <c r="BK55">
        <v>8911.462059987256</v>
      </c>
      <c r="BL55">
        <v>9232.2611593518286</v>
      </c>
      <c r="BM55">
        <v>9605.2791455961396</v>
      </c>
    </row>
    <row r="56" spans="1:69" x14ac:dyDescent="0.2">
      <c r="A56" t="s">
        <v>258</v>
      </c>
      <c r="B56" t="s">
        <v>259</v>
      </c>
      <c r="C56" t="s">
        <v>750</v>
      </c>
      <c r="D56" t="s">
        <v>751</v>
      </c>
      <c r="AS56">
        <v>15841.261235994916</v>
      </c>
      <c r="AT56">
        <v>16609.845453648541</v>
      </c>
      <c r="AU56">
        <v>16723.692525346774</v>
      </c>
      <c r="AV56">
        <v>16695.735113775718</v>
      </c>
      <c r="AW56">
        <v>16671.340339165494</v>
      </c>
      <c r="AX56">
        <v>17032.335662074362</v>
      </c>
      <c r="AY56">
        <v>17400.163778018647</v>
      </c>
      <c r="AZ56">
        <v>18005.716585077247</v>
      </c>
      <c r="BA56">
        <v>19423.335243017525</v>
      </c>
      <c r="BB56">
        <v>19540.247657934811</v>
      </c>
      <c r="BC56">
        <v>19847.231012797922</v>
      </c>
      <c r="BD56">
        <v>19426.326400220172</v>
      </c>
      <c r="BE56">
        <v>19809.822317048216</v>
      </c>
      <c r="BF56">
        <v>19721.292182955029</v>
      </c>
      <c r="BG56">
        <v>19623.030071366404</v>
      </c>
      <c r="BH56">
        <v>19361.812963022618</v>
      </c>
      <c r="BI56">
        <v>18944.09627728747</v>
      </c>
      <c r="BJ56">
        <v>18938.244096518698</v>
      </c>
      <c r="BK56">
        <v>19119.124488702942</v>
      </c>
      <c r="BL56">
        <v>19220.686579307476</v>
      </c>
      <c r="BM56">
        <v>16299.813434990157</v>
      </c>
      <c r="BN56">
        <v>17795.582661618202</v>
      </c>
      <c r="BO56">
        <v>20057.140474717537</v>
      </c>
      <c r="BP56">
        <v>21217.811032178481</v>
      </c>
      <c r="BQ56">
        <v>22832.895395866653</v>
      </c>
    </row>
    <row r="57" spans="1:69" x14ac:dyDescent="0.2">
      <c r="A57" t="s">
        <v>260</v>
      </c>
      <c r="B57" t="s">
        <v>261</v>
      </c>
      <c r="C57" t="s">
        <v>750</v>
      </c>
      <c r="D57" t="s">
        <v>751</v>
      </c>
      <c r="AY57">
        <v>87085.094586614054</v>
      </c>
      <c r="AZ57">
        <v>89888.261126485275</v>
      </c>
      <c r="BA57">
        <v>89655.118557452122</v>
      </c>
      <c r="BB57">
        <v>81373.572124223196</v>
      </c>
      <c r="BC57">
        <v>76837.671006444245</v>
      </c>
      <c r="BD57">
        <v>75280.961769998641</v>
      </c>
      <c r="BE57">
        <v>75101.590688323209</v>
      </c>
      <c r="BF57">
        <v>75113.734228281319</v>
      </c>
      <c r="BG57">
        <v>75845.305557257729</v>
      </c>
      <c r="BH57">
        <v>76379.209877798712</v>
      </c>
      <c r="BI57">
        <v>77802.253565802283</v>
      </c>
      <c r="BJ57">
        <v>80053.944265703147</v>
      </c>
      <c r="BK57">
        <v>83865.554039335577</v>
      </c>
      <c r="BL57">
        <v>88254.290248686651</v>
      </c>
      <c r="BM57">
        <v>82338.79774390228</v>
      </c>
      <c r="BN57">
        <v>86449.674903730236</v>
      </c>
      <c r="BO57">
        <v>93030.705144780324</v>
      </c>
      <c r="BP57">
        <v>99143.518024312303</v>
      </c>
    </row>
    <row r="58" spans="1:69" x14ac:dyDescent="0.2">
      <c r="A58" t="s">
        <v>262</v>
      </c>
      <c r="B58" t="s">
        <v>263</v>
      </c>
      <c r="C58" t="s">
        <v>750</v>
      </c>
      <c r="D58" t="s">
        <v>751</v>
      </c>
      <c r="T58">
        <v>976.32989501953102</v>
      </c>
      <c r="U58">
        <v>1157.41162109375</v>
      </c>
      <c r="V58">
        <v>1476.24755859375</v>
      </c>
      <c r="W58">
        <v>1929.39929199219</v>
      </c>
      <c r="X58">
        <v>2559.22900390625</v>
      </c>
      <c r="Y58">
        <v>4232.02294921875</v>
      </c>
      <c r="Z58">
        <v>4033.24047851563</v>
      </c>
      <c r="AA58">
        <v>4122.78466796875</v>
      </c>
      <c r="AB58">
        <v>4091.04858398438</v>
      </c>
      <c r="AC58">
        <v>4258.74365234375</v>
      </c>
      <c r="AD58">
        <v>4488.287109375</v>
      </c>
      <c r="AE58">
        <v>5642.63134765625</v>
      </c>
      <c r="AF58">
        <v>6690.578125</v>
      </c>
      <c r="AG58">
        <v>7645.6298828125</v>
      </c>
      <c r="AH58">
        <v>8038.9140625</v>
      </c>
      <c r="AI58">
        <v>9641.5751953125</v>
      </c>
      <c r="AJ58">
        <v>9696.099609375</v>
      </c>
      <c r="AK58">
        <v>11310.072265625</v>
      </c>
      <c r="AL58">
        <v>10526.1416015625</v>
      </c>
      <c r="AM58">
        <v>11617.6923828125</v>
      </c>
      <c r="AN58">
        <v>15261.4169921875</v>
      </c>
      <c r="AO58">
        <v>15139.220703125</v>
      </c>
      <c r="AP58">
        <v>14234.2412109375</v>
      </c>
      <c r="AQ58">
        <v>15092.828125</v>
      </c>
      <c r="AR58">
        <v>15287.91796875</v>
      </c>
      <c r="AS58">
        <v>14388.3525390625</v>
      </c>
      <c r="AT58">
        <v>14821.44921875</v>
      </c>
      <c r="AU58">
        <v>16093.2158203125</v>
      </c>
      <c r="AV58">
        <v>20252.24609375</v>
      </c>
      <c r="AW58">
        <v>23792.619140625</v>
      </c>
      <c r="AX58">
        <v>24959.26171875</v>
      </c>
      <c r="AY58">
        <v>26729.28125</v>
      </c>
      <c r="AZ58">
        <v>31244.87890625</v>
      </c>
      <c r="BA58">
        <v>35397.296875</v>
      </c>
      <c r="BB58">
        <v>32236.44921875</v>
      </c>
      <c r="BC58">
        <v>31105.02734375</v>
      </c>
      <c r="BD58">
        <v>32485.798828125</v>
      </c>
      <c r="BE58">
        <v>28991.935546875</v>
      </c>
      <c r="BF58">
        <v>27764.73046875</v>
      </c>
      <c r="BG58">
        <v>26993.103515625</v>
      </c>
      <c r="BH58">
        <v>23088.44140625</v>
      </c>
      <c r="BI58">
        <v>24280.056640625</v>
      </c>
      <c r="BJ58">
        <v>26247.44921875</v>
      </c>
      <c r="BK58">
        <v>29120.375</v>
      </c>
      <c r="BL58">
        <v>29227.173828125</v>
      </c>
      <c r="BM58">
        <v>28130.341796875</v>
      </c>
      <c r="BN58">
        <v>32937.83984375</v>
      </c>
      <c r="BO58">
        <v>33231.04296875</v>
      </c>
      <c r="BP58">
        <v>36623.69140625</v>
      </c>
      <c r="BQ58">
        <v>38674.29296875</v>
      </c>
    </row>
    <row r="59" spans="1:69" x14ac:dyDescent="0.2">
      <c r="A59" t="s">
        <v>264</v>
      </c>
      <c r="B59" t="s">
        <v>265</v>
      </c>
      <c r="C59" t="s">
        <v>750</v>
      </c>
      <c r="D59" t="s">
        <v>751</v>
      </c>
      <c r="AI59">
        <v>3969.3673354379357</v>
      </c>
      <c r="AJ59">
        <v>2917.0865547432259</v>
      </c>
      <c r="AK59">
        <v>3396.7097243046892</v>
      </c>
      <c r="AL59">
        <v>3984.1463439878953</v>
      </c>
      <c r="AM59">
        <v>4663.2866534546902</v>
      </c>
      <c r="AN59">
        <v>5865.2946055672637</v>
      </c>
      <c r="AO59">
        <v>6573.1964313636245</v>
      </c>
      <c r="AP59">
        <v>6069.3876235783719</v>
      </c>
      <c r="AQ59">
        <v>6526.5963578095088</v>
      </c>
      <c r="AR59">
        <v>6377.6211077224043</v>
      </c>
      <c r="AS59">
        <v>6062.9215284279335</v>
      </c>
      <c r="AT59">
        <v>6669.0749484749695</v>
      </c>
      <c r="AU59">
        <v>8101.2601858811058</v>
      </c>
      <c r="AV59">
        <v>9852.4567794580125</v>
      </c>
      <c r="AW59">
        <v>11782.554667611654</v>
      </c>
      <c r="AX59">
        <v>13442.491628430909</v>
      </c>
      <c r="AY59">
        <v>15259.078816200417</v>
      </c>
      <c r="AZ59">
        <v>18452.653281219631</v>
      </c>
      <c r="BA59">
        <v>22774.704507620514</v>
      </c>
      <c r="BB59">
        <v>19817.421583655429</v>
      </c>
      <c r="BC59">
        <v>20160.435507705894</v>
      </c>
      <c r="BD59">
        <v>22049.108078868234</v>
      </c>
      <c r="BE59">
        <v>20014.035401516467</v>
      </c>
      <c r="BF59">
        <v>20260.495499937479</v>
      </c>
      <c r="BG59">
        <v>20038.416318025691</v>
      </c>
      <c r="BH59">
        <v>17931.598767076761</v>
      </c>
      <c r="BI59">
        <v>18753.968671809569</v>
      </c>
      <c r="BJ59">
        <v>20913.197632212043</v>
      </c>
      <c r="BK59">
        <v>23705.932981129885</v>
      </c>
      <c r="BL59">
        <v>24062.719001334306</v>
      </c>
      <c r="BM59">
        <v>23472.891545441667</v>
      </c>
      <c r="BN59">
        <v>27696.461952754424</v>
      </c>
      <c r="BO59">
        <v>28282.223671585671</v>
      </c>
      <c r="BP59">
        <v>31761.594410249065</v>
      </c>
      <c r="BQ59">
        <v>31823.307829056383</v>
      </c>
    </row>
    <row r="60" spans="1:69" x14ac:dyDescent="0.2">
      <c r="A60" t="s">
        <v>266</v>
      </c>
      <c r="B60" t="s">
        <v>267</v>
      </c>
      <c r="C60" t="s">
        <v>750</v>
      </c>
      <c r="D60" t="s">
        <v>751</v>
      </c>
      <c r="E60">
        <v>1162.1226683173466</v>
      </c>
      <c r="F60">
        <v>1315.9078783450359</v>
      </c>
      <c r="G60">
        <v>1430.5209551626344</v>
      </c>
      <c r="H60">
        <v>1502.1545290514607</v>
      </c>
      <c r="I60">
        <v>1637.4552277367175</v>
      </c>
      <c r="J60">
        <v>1774.1986904555008</v>
      </c>
      <c r="K60">
        <v>1870.805402917744</v>
      </c>
      <c r="L60">
        <v>1885.6159660787448</v>
      </c>
      <c r="M60">
        <v>2025.0815946585283</v>
      </c>
      <c r="N60">
        <v>2281.2759821822933</v>
      </c>
      <c r="O60">
        <v>2771.2831051475423</v>
      </c>
      <c r="P60">
        <v>3203.8288483605133</v>
      </c>
      <c r="Q60">
        <v>3823.9403260269551</v>
      </c>
      <c r="R60">
        <v>5065.2452330228316</v>
      </c>
      <c r="S60">
        <v>5659.7378777333579</v>
      </c>
      <c r="T60">
        <v>6259.2074449834172</v>
      </c>
      <c r="U60">
        <v>6659.1654657601703</v>
      </c>
      <c r="V60">
        <v>7711.1023202536462</v>
      </c>
      <c r="W60">
        <v>9516.7828322890728</v>
      </c>
      <c r="X60">
        <v>11322.354344381318</v>
      </c>
      <c r="Y60">
        <v>12182.780019680247</v>
      </c>
      <c r="Z60">
        <v>10246.476762318765</v>
      </c>
      <c r="AA60">
        <v>9950.059260253649</v>
      </c>
      <c r="AB60">
        <v>9900.4855923352588</v>
      </c>
      <c r="AC60">
        <v>9347.2906841237673</v>
      </c>
      <c r="AD60">
        <v>9464.116947108565</v>
      </c>
      <c r="AE60">
        <v>13511.152002748628</v>
      </c>
      <c r="AF60">
        <v>16738.613282552316</v>
      </c>
      <c r="AG60">
        <v>17996.978350761856</v>
      </c>
      <c r="AH60">
        <v>17829.460952470461</v>
      </c>
      <c r="AI60">
        <v>22385.677825027487</v>
      </c>
      <c r="AJ60">
        <v>23443.33508185362</v>
      </c>
      <c r="AK60">
        <v>26559.854387963151</v>
      </c>
      <c r="AL60">
        <v>25616.65087724047</v>
      </c>
      <c r="AM60">
        <v>27201.959355520405</v>
      </c>
      <c r="AN60">
        <v>31747.244939844706</v>
      </c>
      <c r="AO60">
        <v>30599.78910483628</v>
      </c>
      <c r="AP60">
        <v>27046.956546423731</v>
      </c>
      <c r="AQ60">
        <v>27395.944060805079</v>
      </c>
      <c r="AR60">
        <v>26965.492277372156</v>
      </c>
      <c r="AS60">
        <v>23925.855990199114</v>
      </c>
      <c r="AT60">
        <v>23878.364147165095</v>
      </c>
      <c r="AU60">
        <v>25486.594200874752</v>
      </c>
      <c r="AV60">
        <v>30711.102251133085</v>
      </c>
      <c r="AW60">
        <v>34566.73591437353</v>
      </c>
      <c r="AX60">
        <v>35084.436354626887</v>
      </c>
      <c r="AY60">
        <v>36980.334994895376</v>
      </c>
      <c r="AZ60">
        <v>42350.921721148872</v>
      </c>
      <c r="BA60">
        <v>46379.164795347875</v>
      </c>
      <c r="BB60">
        <v>42471.88686252258</v>
      </c>
      <c r="BC60">
        <v>42396.966597629347</v>
      </c>
      <c r="BD60">
        <v>47630.976188357236</v>
      </c>
      <c r="BE60">
        <v>44718.01592140687</v>
      </c>
      <c r="BF60">
        <v>47206.83535142419</v>
      </c>
      <c r="BG60">
        <v>48959.599120313287</v>
      </c>
      <c r="BH60">
        <v>41929.754911072167</v>
      </c>
      <c r="BI60">
        <v>42948.938193269365</v>
      </c>
      <c r="BJ60">
        <v>45553.934149533859</v>
      </c>
      <c r="BK60">
        <v>48916.16866121543</v>
      </c>
      <c r="BL60">
        <v>47656.199739747026</v>
      </c>
      <c r="BM60">
        <v>47394.873450446918</v>
      </c>
      <c r="BN60">
        <v>52349.245999442217</v>
      </c>
      <c r="BO60">
        <v>50506.517963854327</v>
      </c>
      <c r="BP60">
        <v>54776.766823549093</v>
      </c>
      <c r="BQ60">
        <v>56103.732318255446</v>
      </c>
    </row>
    <row r="61" spans="1:69" x14ac:dyDescent="0.2">
      <c r="A61" t="s">
        <v>268</v>
      </c>
      <c r="B61" t="s">
        <v>269</v>
      </c>
      <c r="C61" t="s">
        <v>750</v>
      </c>
      <c r="D61" t="s">
        <v>751</v>
      </c>
      <c r="AD61">
        <v>846.78553806801494</v>
      </c>
      <c r="AF61">
        <v>821.68257035428167</v>
      </c>
      <c r="AG61">
        <v>816.87461406532861</v>
      </c>
      <c r="AH61">
        <v>781.91683867130041</v>
      </c>
      <c r="AI61">
        <v>780.49771936072523</v>
      </c>
      <c r="AJ61">
        <v>732.73310155378169</v>
      </c>
      <c r="AK61">
        <v>763.65921450315204</v>
      </c>
      <c r="AL61">
        <v>758.7338427335352</v>
      </c>
      <c r="AM61">
        <v>784.55620740833137</v>
      </c>
      <c r="AN61">
        <v>786.20186674845809</v>
      </c>
      <c r="AO61">
        <v>761.94365947665483</v>
      </c>
      <c r="AP61">
        <v>748.23284019491405</v>
      </c>
      <c r="AQ61">
        <v>735.34910788952914</v>
      </c>
      <c r="AR61">
        <v>740.21930978972989</v>
      </c>
      <c r="AS61">
        <v>737.6121836440517</v>
      </c>
      <c r="AT61">
        <v>742.13379110706285</v>
      </c>
      <c r="AU61">
        <v>743.01327042034757</v>
      </c>
      <c r="AV61">
        <v>764.63446522459697</v>
      </c>
      <c r="AW61">
        <v>806.26165294496366</v>
      </c>
      <c r="AX61">
        <v>844.44835739080042</v>
      </c>
      <c r="AY61">
        <v>898.46462813677363</v>
      </c>
      <c r="AZ61">
        <v>969.57322019190212</v>
      </c>
      <c r="BA61">
        <v>1119.1523334696881</v>
      </c>
      <c r="BB61">
        <v>1150.937585748896</v>
      </c>
      <c r="BC61">
        <v>1213.2335255342946</v>
      </c>
      <c r="BD61">
        <v>1306.3455284497675</v>
      </c>
      <c r="BE61">
        <v>1400.1935785895359</v>
      </c>
      <c r="BF61">
        <v>2075.944984247476</v>
      </c>
      <c r="BG61">
        <v>2214.620841424321</v>
      </c>
      <c r="BH61">
        <v>2376.1255471987265</v>
      </c>
      <c r="BI61">
        <v>2510.4300076240961</v>
      </c>
      <c r="BJ61">
        <v>2618.9552114736898</v>
      </c>
      <c r="BK61">
        <v>2718.0833879920333</v>
      </c>
      <c r="BL61">
        <v>2837.1690234093239</v>
      </c>
      <c r="BM61">
        <v>2844.8881064785328</v>
      </c>
      <c r="BN61">
        <v>3025.9112641354923</v>
      </c>
      <c r="BO61">
        <v>3133.2577977246297</v>
      </c>
      <c r="BP61">
        <v>3381.2977971072178</v>
      </c>
      <c r="BQ61">
        <v>3552.7233507922178</v>
      </c>
    </row>
    <row r="62" spans="1:69" x14ac:dyDescent="0.2">
      <c r="A62" t="s">
        <v>270</v>
      </c>
      <c r="B62" t="s">
        <v>271</v>
      </c>
      <c r="C62" t="s">
        <v>750</v>
      </c>
      <c r="D62" t="s">
        <v>751</v>
      </c>
      <c r="V62">
        <v>633.55174167068208</v>
      </c>
      <c r="W62">
        <v>785.57581480055489</v>
      </c>
      <c r="X62">
        <v>754.09146080523158</v>
      </c>
      <c r="Y62">
        <v>996.1913623323253</v>
      </c>
      <c r="Z62">
        <v>1124.9745308841573</v>
      </c>
      <c r="AA62">
        <v>1231.6692805781788</v>
      </c>
      <c r="AB62">
        <v>1363.4380084499614</v>
      </c>
      <c r="AC62">
        <v>1514.8921774833564</v>
      </c>
      <c r="AD62">
        <v>1665.5320718521821</v>
      </c>
      <c r="AE62">
        <v>1892.8655647777289</v>
      </c>
      <c r="AF62">
        <v>2138.3038514909881</v>
      </c>
      <c r="AG62">
        <v>2423.325743174627</v>
      </c>
      <c r="AH62">
        <v>2639.0495483152959</v>
      </c>
      <c r="AI62">
        <v>2892.9815966454048</v>
      </c>
      <c r="AJ62">
        <v>3171.3657781540487</v>
      </c>
      <c r="AK62">
        <v>3376.2605013957341</v>
      </c>
      <c r="AL62">
        <v>3536.1560918572713</v>
      </c>
      <c r="AM62">
        <v>3805.2027875998397</v>
      </c>
      <c r="AN62">
        <v>3951.7226708635826</v>
      </c>
      <c r="AO62">
        <v>4210.995320345558</v>
      </c>
      <c r="AP62">
        <v>4372.1971296683778</v>
      </c>
      <c r="AQ62">
        <v>4664.2426814291866</v>
      </c>
      <c r="AR62">
        <v>4817.1810550204618</v>
      </c>
      <c r="AS62">
        <v>4867.3989632375869</v>
      </c>
      <c r="AT62">
        <v>5527.5152730049631</v>
      </c>
      <c r="AU62">
        <v>5488.0278496935653</v>
      </c>
      <c r="AV62">
        <v>5447.440114962842</v>
      </c>
      <c r="AW62">
        <v>5778.8330654650617</v>
      </c>
      <c r="AX62">
        <v>5695.2244239467454</v>
      </c>
      <c r="AY62">
        <v>6055.7810957485399</v>
      </c>
      <c r="AZ62">
        <v>6459.0350368960908</v>
      </c>
      <c r="BA62">
        <v>6971.3263383928852</v>
      </c>
      <c r="BB62">
        <v>7487.4901039515353</v>
      </c>
      <c r="BC62">
        <v>7549.6196468037469</v>
      </c>
      <c r="BD62">
        <v>7705.4071724831856</v>
      </c>
      <c r="BE62">
        <v>7528.5100199015524</v>
      </c>
      <c r="BF62">
        <v>7822.2179721139764</v>
      </c>
      <c r="BG62">
        <v>8131.7487609673517</v>
      </c>
      <c r="BH62">
        <v>8282.598747021415</v>
      </c>
      <c r="BI62">
        <v>8802.5617204136288</v>
      </c>
      <c r="BJ62">
        <v>8224.6489657141356</v>
      </c>
      <c r="BK62">
        <v>9215.3085405645033</v>
      </c>
      <c r="BL62">
        <v>9491.1499596237372</v>
      </c>
      <c r="BM62">
        <v>7827.7484268042626</v>
      </c>
      <c r="BN62">
        <v>8376.4041414111343</v>
      </c>
      <c r="BO62">
        <v>9323.660894905619</v>
      </c>
      <c r="BP62">
        <v>9912.9621276666821</v>
      </c>
      <c r="BQ62">
        <v>10405.278777758196</v>
      </c>
    </row>
    <row r="63" spans="1:69" x14ac:dyDescent="0.2">
      <c r="A63" t="s">
        <v>272</v>
      </c>
      <c r="B63" t="s">
        <v>273</v>
      </c>
      <c r="C63" t="s">
        <v>750</v>
      </c>
      <c r="D63" t="s">
        <v>751</v>
      </c>
      <c r="E63">
        <v>1389.0213943224974</v>
      </c>
      <c r="F63">
        <v>1530.5377900438939</v>
      </c>
      <c r="G63">
        <v>1711.2181376602011</v>
      </c>
      <c r="H63">
        <v>1807.2527917979342</v>
      </c>
      <c r="I63">
        <v>2049.3972428148268</v>
      </c>
      <c r="J63">
        <v>2284.2285048495564</v>
      </c>
      <c r="K63">
        <v>2487.1362714443167</v>
      </c>
      <c r="L63">
        <v>2700.7463788333639</v>
      </c>
      <c r="M63">
        <v>2776.1354452580531</v>
      </c>
      <c r="N63">
        <v>3151.1332431154337</v>
      </c>
      <c r="O63">
        <v>3464.4551827840842</v>
      </c>
      <c r="P63">
        <v>3845.5990681007193</v>
      </c>
      <c r="Q63">
        <v>4653.9558788911536</v>
      </c>
      <c r="R63">
        <v>6116.8919922914238</v>
      </c>
      <c r="S63">
        <v>6763.8659291864633</v>
      </c>
      <c r="T63">
        <v>7988.1561326351766</v>
      </c>
      <c r="U63">
        <v>8773.339616277095</v>
      </c>
      <c r="V63">
        <v>9769.578642839675</v>
      </c>
      <c r="W63">
        <v>11817.625087517883</v>
      </c>
      <c r="X63">
        <v>13757.234374083933</v>
      </c>
      <c r="Y63">
        <v>13822.157840591244</v>
      </c>
      <c r="Z63">
        <v>12000.210376919138</v>
      </c>
      <c r="AA63">
        <v>11740.219912827102</v>
      </c>
      <c r="AB63">
        <v>11796.569195578382</v>
      </c>
      <c r="AC63">
        <v>11516.682157843554</v>
      </c>
      <c r="AD63">
        <v>12212.787399729348</v>
      </c>
      <c r="AE63">
        <v>17136.629737622618</v>
      </c>
      <c r="AF63">
        <v>21295.67685660781</v>
      </c>
      <c r="AG63">
        <v>22524.579259547634</v>
      </c>
      <c r="AH63">
        <v>21882.151746384206</v>
      </c>
      <c r="AI63">
        <v>26885.699418819087</v>
      </c>
      <c r="AJ63">
        <v>27002.80577058038</v>
      </c>
      <c r="AK63">
        <v>29579.491364868198</v>
      </c>
      <c r="AL63">
        <v>27581.724109745868</v>
      </c>
      <c r="AM63">
        <v>29967.830390316332</v>
      </c>
      <c r="AN63">
        <v>35321.098077308721</v>
      </c>
      <c r="AO63">
        <v>35621.987805173179</v>
      </c>
      <c r="AP63">
        <v>32779.879045297028</v>
      </c>
      <c r="AQ63">
        <v>33346.488429895668</v>
      </c>
      <c r="AR63">
        <v>33426.238107740464</v>
      </c>
      <c r="AS63">
        <v>30722.025183756654</v>
      </c>
      <c r="AT63">
        <v>30768.477547111157</v>
      </c>
      <c r="AU63">
        <v>33257.162258650882</v>
      </c>
      <c r="AV63">
        <v>40519.097490592358</v>
      </c>
      <c r="AW63">
        <v>46625.05009801095</v>
      </c>
      <c r="AX63">
        <v>48925.807669878413</v>
      </c>
      <c r="AY63">
        <v>52119.178798428213</v>
      </c>
      <c r="AZ63">
        <v>58631.656643363545</v>
      </c>
      <c r="BA63">
        <v>64616.665758366296</v>
      </c>
      <c r="BB63">
        <v>58412.747235851304</v>
      </c>
      <c r="BC63">
        <v>58104.544559498107</v>
      </c>
      <c r="BD63">
        <v>61809.73789822204</v>
      </c>
      <c r="BE63">
        <v>58443.77471039677</v>
      </c>
      <c r="BF63">
        <v>61377.594059041185</v>
      </c>
      <c r="BG63">
        <v>62520.450974701147</v>
      </c>
      <c r="BH63">
        <v>53094.013360757359</v>
      </c>
      <c r="BI63">
        <v>54500.926041021747</v>
      </c>
      <c r="BJ63">
        <v>57521.551499222522</v>
      </c>
      <c r="BK63">
        <v>61324.766504556508</v>
      </c>
      <c r="BL63">
        <v>59404.266324772296</v>
      </c>
      <c r="BM63">
        <v>60985.488560151389</v>
      </c>
      <c r="BN63">
        <v>69340.73349221384</v>
      </c>
      <c r="BO63">
        <v>67781.094093951397</v>
      </c>
      <c r="BP63">
        <v>68043.546697124315</v>
      </c>
      <c r="BQ63">
        <v>71026.483227189703</v>
      </c>
    </row>
    <row r="64" spans="1:69" x14ac:dyDescent="0.2">
      <c r="A64" t="s">
        <v>274</v>
      </c>
      <c r="B64" t="s">
        <v>275</v>
      </c>
      <c r="C64" t="s">
        <v>750</v>
      </c>
      <c r="D64" t="s">
        <v>751</v>
      </c>
      <c r="E64">
        <v>205.73150985700369</v>
      </c>
      <c r="F64">
        <v>193.90898879502245</v>
      </c>
      <c r="G64">
        <v>236.81470004046051</v>
      </c>
      <c r="H64">
        <v>262.18635800313632</v>
      </c>
      <c r="I64">
        <v>277.29715816349011</v>
      </c>
      <c r="J64">
        <v>233.16057415102222</v>
      </c>
      <c r="K64">
        <v>250.87669151805258</v>
      </c>
      <c r="L64">
        <v>256.20659739416004</v>
      </c>
      <c r="M64">
        <v>259.57443840056345</v>
      </c>
      <c r="N64">
        <v>287.69930571061496</v>
      </c>
      <c r="O64">
        <v>337.66812371996389</v>
      </c>
      <c r="P64">
        <v>368.34964769726764</v>
      </c>
      <c r="Q64">
        <v>427.22484636866403</v>
      </c>
      <c r="R64">
        <v>490.31549527029978</v>
      </c>
      <c r="S64">
        <v>595.35667780514291</v>
      </c>
      <c r="T64">
        <v>713.16816914402386</v>
      </c>
      <c r="U64">
        <v>762.77834701695076</v>
      </c>
      <c r="V64">
        <v>862.97604922110918</v>
      </c>
      <c r="W64">
        <v>868.39737176996857</v>
      </c>
      <c r="X64">
        <v>983.73970649535124</v>
      </c>
      <c r="Y64">
        <v>1180.1808925304549</v>
      </c>
      <c r="Z64">
        <v>1288.4656314023475</v>
      </c>
      <c r="AA64">
        <v>1376.2682046653351</v>
      </c>
      <c r="AB64">
        <v>1499.9557525578925</v>
      </c>
      <c r="AC64">
        <v>1843.5246078892803</v>
      </c>
      <c r="AD64">
        <v>784.48880960400766</v>
      </c>
      <c r="AE64">
        <v>931.65953011568467</v>
      </c>
      <c r="AF64">
        <v>868.08755783180709</v>
      </c>
      <c r="AG64">
        <v>783.91314212263535</v>
      </c>
      <c r="AH64">
        <v>954.91450444988516</v>
      </c>
      <c r="AI64">
        <v>989.16394120765938</v>
      </c>
      <c r="AJ64">
        <v>1345.846736906233</v>
      </c>
      <c r="AK64">
        <v>1558.2978207107537</v>
      </c>
      <c r="AL64">
        <v>1722.4199599398096</v>
      </c>
      <c r="AM64">
        <v>1891.6705567900046</v>
      </c>
      <c r="AN64">
        <v>2109.1694072868918</v>
      </c>
      <c r="AO64">
        <v>2270.865586872028</v>
      </c>
      <c r="AP64">
        <v>2448.8939353536302</v>
      </c>
      <c r="AQ64">
        <v>2607.8545732140451</v>
      </c>
      <c r="AR64">
        <v>2620.8896817272048</v>
      </c>
      <c r="AS64">
        <v>2831.4588363803341</v>
      </c>
      <c r="AT64">
        <v>2935.8936731266808</v>
      </c>
      <c r="AU64">
        <v>3065.6032952419596</v>
      </c>
      <c r="AV64">
        <v>2383.2617178039336</v>
      </c>
      <c r="AW64">
        <v>2451.6916161656859</v>
      </c>
      <c r="AX64">
        <v>3878.3120673524431</v>
      </c>
      <c r="AY64">
        <v>4055.1427034737112</v>
      </c>
      <c r="AZ64">
        <v>4649.6455887581378</v>
      </c>
      <c r="BA64">
        <v>5023.5851340351546</v>
      </c>
      <c r="BB64">
        <v>4973.951869999516</v>
      </c>
      <c r="BC64">
        <v>5478.6247039895425</v>
      </c>
      <c r="BD64">
        <v>5826.5101410919451</v>
      </c>
      <c r="BE64">
        <v>6013.819650026031</v>
      </c>
      <c r="BF64">
        <v>6136.5942932930147</v>
      </c>
      <c r="BG64">
        <v>6496.4516697114186</v>
      </c>
      <c r="BH64">
        <v>6800.9530939547358</v>
      </c>
      <c r="BI64">
        <v>7160.4420098230748</v>
      </c>
      <c r="BJ64">
        <v>7412.7157157151169</v>
      </c>
      <c r="BK64">
        <v>7882.9822158494371</v>
      </c>
      <c r="BL64">
        <v>8183.0162360037493</v>
      </c>
      <c r="BM64">
        <v>7135.2227325589856</v>
      </c>
      <c r="BN64">
        <v>8527.0754858205019</v>
      </c>
      <c r="BO64">
        <v>10104.244934908073</v>
      </c>
      <c r="BP64">
        <v>10630.431743829022</v>
      </c>
      <c r="BQ64">
        <v>10875.661844309196</v>
      </c>
    </row>
    <row r="65" spans="1:69" x14ac:dyDescent="0.2">
      <c r="A65" t="s">
        <v>276</v>
      </c>
      <c r="B65" t="s">
        <v>277</v>
      </c>
      <c r="C65" t="s">
        <v>750</v>
      </c>
      <c r="D65" t="s">
        <v>751</v>
      </c>
      <c r="E65">
        <v>238.39247666644698</v>
      </c>
      <c r="F65">
        <v>209.37067265533372</v>
      </c>
      <c r="G65">
        <v>169.60286272132987</v>
      </c>
      <c r="H65">
        <v>225.58466021099338</v>
      </c>
      <c r="I65">
        <v>238.86380154501535</v>
      </c>
      <c r="J65">
        <v>253.62205998577764</v>
      </c>
      <c r="K65">
        <v>241.44896961657966</v>
      </c>
      <c r="L65">
        <v>261.79244212400226</v>
      </c>
      <c r="M65">
        <v>292.43603636856125</v>
      </c>
      <c r="N65">
        <v>315.9146557342367</v>
      </c>
      <c r="O65">
        <v>352.84576655792785</v>
      </c>
      <c r="P65">
        <v>360.11108170784507</v>
      </c>
      <c r="Q65">
        <v>469.03099651051065</v>
      </c>
      <c r="R65">
        <v>589.51812693522106</v>
      </c>
      <c r="S65">
        <v>872.88927743918384</v>
      </c>
      <c r="T65">
        <v>992.30203737841123</v>
      </c>
      <c r="U65">
        <v>1080.3862067560906</v>
      </c>
      <c r="V65">
        <v>1232.4941866432143</v>
      </c>
      <c r="W65">
        <v>1505.9422212797674</v>
      </c>
      <c r="X65">
        <v>1843.1192956598443</v>
      </c>
      <c r="Y65">
        <v>2275.7797115889948</v>
      </c>
      <c r="Z65">
        <v>2307.33434430543</v>
      </c>
      <c r="AA65">
        <v>2274.8780099034934</v>
      </c>
      <c r="AB65">
        <v>2373.8251196847341</v>
      </c>
      <c r="AC65">
        <v>2524.3807140314311</v>
      </c>
      <c r="AD65">
        <v>2632.5171110907531</v>
      </c>
      <c r="AE65">
        <v>2800.202708121873</v>
      </c>
      <c r="AF65">
        <v>2847.0776691987967</v>
      </c>
      <c r="AG65">
        <v>2450.8724207896089</v>
      </c>
      <c r="AH65">
        <v>2247.460271249201</v>
      </c>
      <c r="AI65">
        <v>2445.1833274025821</v>
      </c>
      <c r="AJ65">
        <v>1759.1120164822912</v>
      </c>
      <c r="AK65">
        <v>1802.6930080128882</v>
      </c>
      <c r="AL65">
        <v>1831.0480097644941</v>
      </c>
      <c r="AM65">
        <v>1525.5406176028771</v>
      </c>
      <c r="AN65">
        <v>1466.9480676041517</v>
      </c>
      <c r="AO65">
        <v>1616.8319872128511</v>
      </c>
      <c r="AP65">
        <v>1628.7610056150634</v>
      </c>
      <c r="AQ65">
        <v>1603.3662320083581</v>
      </c>
      <c r="AR65">
        <v>1596.118222390247</v>
      </c>
      <c r="AS65">
        <v>1772.9286912276141</v>
      </c>
      <c r="AT65">
        <v>1896.3002087801287</v>
      </c>
      <c r="AU65">
        <v>1937.4641141301884</v>
      </c>
      <c r="AV65">
        <v>2283.7729934612553</v>
      </c>
      <c r="AW65">
        <v>2816.9938496055483</v>
      </c>
      <c r="AX65">
        <v>3233.1333963421216</v>
      </c>
      <c r="AY65">
        <v>3660.6610474532231</v>
      </c>
      <c r="AZ65">
        <v>4167.4516993753059</v>
      </c>
      <c r="BA65">
        <v>5180.9188151468643</v>
      </c>
      <c r="BB65">
        <v>4235.4299045661201</v>
      </c>
      <c r="BC65">
        <v>4912.7858550367173</v>
      </c>
      <c r="BD65">
        <v>5916.3136436434315</v>
      </c>
      <c r="BE65">
        <v>6033.6488468954321</v>
      </c>
      <c r="BF65">
        <v>5979.6013896058457</v>
      </c>
      <c r="BG65">
        <v>6094.6939231495571</v>
      </c>
      <c r="BH65">
        <v>4685.0590272900172</v>
      </c>
      <c r="BI65">
        <v>4424.9852902755574</v>
      </c>
      <c r="BJ65">
        <v>4554.6675395782813</v>
      </c>
      <c r="BK65">
        <v>4577.2102918049059</v>
      </c>
      <c r="BL65">
        <v>4468.4534188365624</v>
      </c>
      <c r="BM65">
        <v>3743.5419522928983</v>
      </c>
      <c r="BN65">
        <v>4160.5592673692481</v>
      </c>
      <c r="BO65">
        <v>4960.3033433288756</v>
      </c>
      <c r="BP65">
        <v>5370.4772350780049</v>
      </c>
      <c r="BQ65">
        <v>5752.9907665146548</v>
      </c>
    </row>
    <row r="66" spans="1:69" x14ac:dyDescent="0.2">
      <c r="A66" t="s">
        <v>278</v>
      </c>
      <c r="B66" t="s">
        <v>279</v>
      </c>
      <c r="C66" t="s">
        <v>750</v>
      </c>
      <c r="D66" t="s">
        <v>751</v>
      </c>
      <c r="E66">
        <v>90.278501867253908</v>
      </c>
      <c r="F66">
        <v>79.558508230374017</v>
      </c>
      <c r="G66">
        <v>71.615529053760469</v>
      </c>
      <c r="H66">
        <v>75.513121964795303</v>
      </c>
      <c r="I66">
        <v>85.118184629144963</v>
      </c>
      <c r="J66">
        <v>96.785439623505269</v>
      </c>
      <c r="K66">
        <v>103.04290527464073</v>
      </c>
      <c r="L66">
        <v>97.503809968584761</v>
      </c>
      <c r="M66">
        <v>96.039557310790769</v>
      </c>
      <c r="N66">
        <v>105.10897726585335</v>
      </c>
      <c r="O66">
        <v>113.92251731722349</v>
      </c>
      <c r="P66">
        <v>119.11248249318946</v>
      </c>
      <c r="Q66">
        <v>132.33628458893841</v>
      </c>
      <c r="R66">
        <v>162.64572508994027</v>
      </c>
      <c r="S66">
        <v>180.40828103171989</v>
      </c>
      <c r="T66">
        <v>198.67251029429886</v>
      </c>
      <c r="U66">
        <v>198.55446796761584</v>
      </c>
      <c r="V66">
        <v>225.24301375680645</v>
      </c>
      <c r="W66">
        <v>215.18431261870882</v>
      </c>
      <c r="X66">
        <v>245.26788670804794</v>
      </c>
      <c r="Y66">
        <v>278.67555180157785</v>
      </c>
      <c r="Z66">
        <v>292.96487135569856</v>
      </c>
      <c r="AA66">
        <v>302.5166855843741</v>
      </c>
      <c r="AB66">
        <v>311.4727943924895</v>
      </c>
      <c r="AC66">
        <v>332.15325840147415</v>
      </c>
      <c r="AD66">
        <v>357.90546744819608</v>
      </c>
      <c r="AE66">
        <v>351.02881605644529</v>
      </c>
      <c r="AF66">
        <v>340.93676652902531</v>
      </c>
      <c r="AG66">
        <v>371.92543932039962</v>
      </c>
      <c r="AH66">
        <v>395.4260299992211</v>
      </c>
      <c r="AI66">
        <v>416.93878226111087</v>
      </c>
      <c r="AJ66">
        <v>445.80475322126205</v>
      </c>
      <c r="AK66">
        <v>493.06088369419041</v>
      </c>
      <c r="AL66">
        <v>533.88606173131075</v>
      </c>
      <c r="AM66">
        <v>634.19522295268484</v>
      </c>
      <c r="AN66">
        <v>772.3046020574044</v>
      </c>
      <c r="AO66">
        <v>876.03802147849387</v>
      </c>
      <c r="AP66">
        <v>895.62886078146096</v>
      </c>
      <c r="AQ66">
        <v>809.0075804934794</v>
      </c>
      <c r="AR66">
        <v>881.63575015645506</v>
      </c>
      <c r="AS66">
        <v>961.30142236996289</v>
      </c>
      <c r="AT66">
        <v>1014.5246700361782</v>
      </c>
      <c r="AU66">
        <v>1113.9991524989609</v>
      </c>
      <c r="AV66">
        <v>1251.2777153581592</v>
      </c>
      <c r="AW66">
        <v>1439.9321454339106</v>
      </c>
      <c r="AX66">
        <v>1653.6791360518043</v>
      </c>
      <c r="AY66">
        <v>1976.6313065145459</v>
      </c>
      <c r="AZ66">
        <v>2481.3870449206329</v>
      </c>
      <c r="BA66">
        <v>3117.8313110535523</v>
      </c>
      <c r="BB66">
        <v>3359.5172158487476</v>
      </c>
      <c r="BC66">
        <v>4057.8652147283324</v>
      </c>
      <c r="BD66">
        <v>4913.8939494290598</v>
      </c>
      <c r="BE66">
        <v>5434.8252712028871</v>
      </c>
      <c r="BF66">
        <v>5952.768929721401</v>
      </c>
      <c r="BG66">
        <v>6373.6484698479908</v>
      </c>
      <c r="BH66">
        <v>6589.7707642746136</v>
      </c>
      <c r="BI66">
        <v>6683.1838670035258</v>
      </c>
      <c r="BJ66">
        <v>7241.9253386436121</v>
      </c>
      <c r="BK66">
        <v>8045.9463045850716</v>
      </c>
      <c r="BL66">
        <v>8286.3981179291968</v>
      </c>
      <c r="BM66">
        <v>8391.2763464549334</v>
      </c>
      <c r="BN66">
        <v>9974.5782969017509</v>
      </c>
      <c r="BO66">
        <v>10106.993597781371</v>
      </c>
      <c r="BP66">
        <v>10125.909520864456</v>
      </c>
      <c r="BQ66">
        <v>10396.795740505122</v>
      </c>
    </row>
    <row r="67" spans="1:69" x14ac:dyDescent="0.2">
      <c r="A67" t="s">
        <v>280</v>
      </c>
      <c r="B67" t="s">
        <v>281</v>
      </c>
      <c r="C67" t="s">
        <v>750</v>
      </c>
      <c r="D67" t="s">
        <v>751</v>
      </c>
      <c r="E67">
        <v>149.36554887601383</v>
      </c>
      <c r="F67">
        <v>158.51627477496638</v>
      </c>
      <c r="G67">
        <v>156.28967171743437</v>
      </c>
      <c r="H67">
        <v>168.14219336734703</v>
      </c>
      <c r="I67">
        <v>187.91284456302705</v>
      </c>
      <c r="J67">
        <v>198.81833176201491</v>
      </c>
      <c r="K67">
        <v>192.18673394374028</v>
      </c>
      <c r="L67">
        <v>197.94178358927783</v>
      </c>
      <c r="M67">
        <v>210.49633220959089</v>
      </c>
      <c r="N67">
        <v>229.48385608486535</v>
      </c>
      <c r="O67">
        <v>238.29160864277185</v>
      </c>
      <c r="P67">
        <v>250.49453071000895</v>
      </c>
      <c r="Q67">
        <v>269.85996906175643</v>
      </c>
      <c r="R67">
        <v>336.8960599737606</v>
      </c>
      <c r="S67">
        <v>460.72591342528443</v>
      </c>
      <c r="T67">
        <v>481.17966623585278</v>
      </c>
      <c r="U67">
        <v>512.90776093177647</v>
      </c>
      <c r="V67">
        <v>559.65036322813296</v>
      </c>
      <c r="W67">
        <v>623.75720175004801</v>
      </c>
      <c r="X67">
        <v>716.2994642336447</v>
      </c>
      <c r="Y67">
        <v>868.42658787980133</v>
      </c>
      <c r="Z67">
        <v>937.45987335886525</v>
      </c>
      <c r="AA67">
        <v>870.64760894432641</v>
      </c>
      <c r="AB67">
        <v>856.43076850295301</v>
      </c>
      <c r="AC67">
        <v>846.73364680673956</v>
      </c>
      <c r="AD67">
        <v>823.46288279190549</v>
      </c>
      <c r="AE67">
        <v>807.39572441282428</v>
      </c>
      <c r="AF67">
        <v>800.41414293659716</v>
      </c>
      <c r="AG67">
        <v>824.7604739188771</v>
      </c>
      <c r="AH67">
        <v>819.31229712162872</v>
      </c>
      <c r="AI67">
        <v>936.98987963028583</v>
      </c>
      <c r="AJ67">
        <v>971.32173731010596</v>
      </c>
      <c r="AK67">
        <v>1032.3129895535783</v>
      </c>
      <c r="AL67">
        <v>1090.3103344222102</v>
      </c>
      <c r="AM67">
        <v>1122.6661630365891</v>
      </c>
      <c r="AN67">
        <v>1150.9145219058123</v>
      </c>
      <c r="AO67">
        <v>1221.8845949968452</v>
      </c>
      <c r="AP67">
        <v>1278.9837791440652</v>
      </c>
      <c r="AQ67">
        <v>1209.0797103610039</v>
      </c>
      <c r="AR67">
        <v>1255.0657265800835</v>
      </c>
      <c r="AS67">
        <v>1346.2395395695992</v>
      </c>
      <c r="AT67">
        <v>1311.1827082939521</v>
      </c>
      <c r="AU67">
        <v>1251.3029659853157</v>
      </c>
      <c r="AV67">
        <v>1368.4791121955852</v>
      </c>
      <c r="AW67">
        <v>1563.1059113116803</v>
      </c>
      <c r="AX67">
        <v>1788.2835098084213</v>
      </c>
      <c r="AY67">
        <v>2011.1090345287128</v>
      </c>
      <c r="AZ67">
        <v>2342.6881067814211</v>
      </c>
      <c r="BA67">
        <v>2594.5563279799248</v>
      </c>
      <c r="BB67">
        <v>2457.2865796637211</v>
      </c>
      <c r="BC67">
        <v>2938.7985941537945</v>
      </c>
      <c r="BD67">
        <v>3262.9099913496834</v>
      </c>
      <c r="BE67">
        <v>3359.1308653836868</v>
      </c>
      <c r="BF67">
        <v>3328.4175223225943</v>
      </c>
      <c r="BG67">
        <v>3347.3255579255583</v>
      </c>
      <c r="BH67">
        <v>3174.369620209286</v>
      </c>
      <c r="BI67">
        <v>3223.980544606899</v>
      </c>
      <c r="BJ67">
        <v>3457.6494315718637</v>
      </c>
      <c r="BK67">
        <v>3463.5088226337471</v>
      </c>
      <c r="BL67">
        <v>3483.3154546961532</v>
      </c>
      <c r="BM67">
        <v>3187.0378123480082</v>
      </c>
      <c r="BN67">
        <v>3698.9836318784673</v>
      </c>
      <c r="BO67">
        <v>4043.8277633156822</v>
      </c>
      <c r="BP67">
        <v>4252.5973341578556</v>
      </c>
      <c r="BQ67">
        <v>4450.1871193738525</v>
      </c>
    </row>
    <row r="68" spans="1:69" x14ac:dyDescent="0.2">
      <c r="A68" t="s">
        <v>282</v>
      </c>
      <c r="B68" t="s">
        <v>283</v>
      </c>
      <c r="C68" t="s">
        <v>750</v>
      </c>
      <c r="D68" t="s">
        <v>751</v>
      </c>
      <c r="E68">
        <v>150.85945744581426</v>
      </c>
      <c r="F68">
        <v>151.75943181060242</v>
      </c>
      <c r="G68">
        <v>153.20462879735089</v>
      </c>
      <c r="H68">
        <v>166.9070938545419</v>
      </c>
      <c r="I68">
        <v>187.21284849195331</v>
      </c>
      <c r="J68">
        <v>203.57774321936483</v>
      </c>
      <c r="K68">
        <v>222.05146073158755</v>
      </c>
      <c r="L68">
        <v>235.57697881923337</v>
      </c>
      <c r="M68">
        <v>253.93578310972919</v>
      </c>
      <c r="N68">
        <v>285.40843639800198</v>
      </c>
      <c r="O68">
        <v>320.40396913941879</v>
      </c>
      <c r="P68">
        <v>346.8715569731994</v>
      </c>
      <c r="Q68">
        <v>421.26476305671065</v>
      </c>
      <c r="R68">
        <v>543.11117800115687</v>
      </c>
      <c r="S68">
        <v>613.86567746336823</v>
      </c>
      <c r="T68">
        <v>659.61281301063207</v>
      </c>
      <c r="U68">
        <v>713.63798689186683</v>
      </c>
      <c r="V68">
        <v>837.48490815821015</v>
      </c>
      <c r="W68">
        <v>1042.0080022817876</v>
      </c>
      <c r="X68">
        <v>1114.6516151177061</v>
      </c>
      <c r="Y68">
        <v>1188.1784708681414</v>
      </c>
      <c r="Z68">
        <v>1289.2773259559417</v>
      </c>
      <c r="AA68">
        <v>1242.661647994363</v>
      </c>
      <c r="AB68">
        <v>1301.6216751064776</v>
      </c>
      <c r="AC68">
        <v>1371.6239480245051</v>
      </c>
      <c r="AD68">
        <v>1425.0738757900585</v>
      </c>
      <c r="AE68">
        <v>1833.4873592691301</v>
      </c>
      <c r="AF68">
        <v>2118.319012925569</v>
      </c>
      <c r="AG68">
        <v>2505.8671671560191</v>
      </c>
      <c r="AH68">
        <v>2569.5527191665014</v>
      </c>
      <c r="AI68">
        <v>2642.4576620562502</v>
      </c>
      <c r="AJ68">
        <v>2942.8652756131264</v>
      </c>
      <c r="AK68">
        <v>3174.2068056529388</v>
      </c>
      <c r="AL68">
        <v>3505.5157340927649</v>
      </c>
      <c r="AM68">
        <v>3872.6646996650843</v>
      </c>
      <c r="AN68">
        <v>4345.04839008217</v>
      </c>
      <c r="AO68">
        <v>4138.0086100862172</v>
      </c>
      <c r="AP68">
        <v>3909.6728257532604</v>
      </c>
      <c r="AQ68">
        <v>3459.9105007676258</v>
      </c>
      <c r="AR68">
        <v>3827.7575678956405</v>
      </c>
      <c r="AS68">
        <v>4103.3362808096599</v>
      </c>
      <c r="AT68">
        <v>3783.3092197468723</v>
      </c>
      <c r="AU68">
        <v>3813.8168556029395</v>
      </c>
      <c r="AV68">
        <v>4162.833981668181</v>
      </c>
      <c r="AW68">
        <v>4634.6623943391005</v>
      </c>
      <c r="AX68">
        <v>4910.9147264379162</v>
      </c>
      <c r="AY68">
        <v>5170.3189054279965</v>
      </c>
      <c r="AZ68">
        <v>5739.3875077387238</v>
      </c>
      <c r="BA68">
        <v>6569.1157651215763</v>
      </c>
      <c r="BB68">
        <v>6713.6504513100426</v>
      </c>
      <c r="BC68">
        <v>7784.3446582229953</v>
      </c>
      <c r="BD68">
        <v>8955.7486981995044</v>
      </c>
      <c r="BE68">
        <v>9507.1297407537077</v>
      </c>
      <c r="BF68">
        <v>9553.8618750751011</v>
      </c>
      <c r="BG68">
        <v>9793.5336377199255</v>
      </c>
      <c r="BH68">
        <v>9691.7057609515432</v>
      </c>
      <c r="BI68">
        <v>9965.0040010768498</v>
      </c>
      <c r="BJ68">
        <v>10566.282824486279</v>
      </c>
      <c r="BK68">
        <v>11438.858459141826</v>
      </c>
      <c r="BL68">
        <v>11622.891528473545</v>
      </c>
      <c r="BM68">
        <v>11639.485335738858</v>
      </c>
      <c r="BN68">
        <v>13336.484167088303</v>
      </c>
      <c r="BO68">
        <v>13139.210981361151</v>
      </c>
      <c r="BP68">
        <v>13176.178605563478</v>
      </c>
      <c r="BQ68">
        <v>13405.735673015028</v>
      </c>
    </row>
    <row r="69" spans="1:69" x14ac:dyDescent="0.2">
      <c r="A69" t="s">
        <v>284</v>
      </c>
      <c r="B69" t="s">
        <v>285</v>
      </c>
      <c r="C69" t="s">
        <v>750</v>
      </c>
      <c r="D69" t="s">
        <v>751</v>
      </c>
      <c r="AF69">
        <v>1174.5267900413091</v>
      </c>
      <c r="AG69">
        <v>1284.3698101279206</v>
      </c>
      <c r="AH69">
        <v>1438.8173010524013</v>
      </c>
      <c r="AI69">
        <v>1700.9358113274764</v>
      </c>
      <c r="AJ69">
        <v>1622.9135174699122</v>
      </c>
      <c r="AK69">
        <v>1549.0615869583223</v>
      </c>
      <c r="AL69">
        <v>1589.7014915653754</v>
      </c>
      <c r="AM69">
        <v>1239.7557150939599</v>
      </c>
      <c r="AN69">
        <v>1737.8857468550086</v>
      </c>
      <c r="AO69">
        <v>1830.5981435165647</v>
      </c>
      <c r="AP69">
        <v>1941.2497891028636</v>
      </c>
      <c r="AQ69">
        <v>1940.9364082052659</v>
      </c>
      <c r="AR69">
        <v>1767.1123353497492</v>
      </c>
      <c r="AS69">
        <v>1790.7707209071941</v>
      </c>
      <c r="AT69">
        <v>1529.6061562079624</v>
      </c>
      <c r="AU69">
        <v>1771.9219856657985</v>
      </c>
      <c r="AV69">
        <v>2249.7430149083102</v>
      </c>
      <c r="AW69">
        <v>2883.5568972368742</v>
      </c>
      <c r="AX69">
        <v>3576.7228333231865</v>
      </c>
      <c r="AY69">
        <v>4142.4469549867526</v>
      </c>
      <c r="AZ69">
        <v>5206.4823881582806</v>
      </c>
      <c r="BA69">
        <v>6191.0736971827719</v>
      </c>
      <c r="BB69">
        <v>5125.1233148948431</v>
      </c>
      <c r="BC69">
        <v>6019.2949113795921</v>
      </c>
      <c r="BD69">
        <v>6785.8768042825941</v>
      </c>
      <c r="BE69">
        <v>7093.4560774579877</v>
      </c>
      <c r="BF69">
        <v>7667.0339766467478</v>
      </c>
      <c r="BG69">
        <v>7290.900503139228</v>
      </c>
      <c r="BH69">
        <v>6291.4559465574494</v>
      </c>
      <c r="BI69">
        <v>5986.8972308008406</v>
      </c>
      <c r="BJ69">
        <v>6138.12063922999</v>
      </c>
      <c r="BK69">
        <v>5996.2877588889287</v>
      </c>
      <c r="BL69">
        <v>6069.2740728231502</v>
      </c>
      <c r="BM69">
        <v>5776.1934381771816</v>
      </c>
      <c r="BN69">
        <v>6673.9742903565093</v>
      </c>
      <c r="BO69">
        <v>7266.0224315419955</v>
      </c>
      <c r="BP69">
        <v>8617.0484098632951</v>
      </c>
      <c r="BQ69">
        <v>9793.6920580943188</v>
      </c>
    </row>
    <row r="70" spans="1:69" x14ac:dyDescent="0.2">
      <c r="A70" t="s">
        <v>286</v>
      </c>
      <c r="B70" t="s">
        <v>287</v>
      </c>
      <c r="C70" t="s">
        <v>750</v>
      </c>
      <c r="D70" t="s">
        <v>751</v>
      </c>
      <c r="E70">
        <v>638.82979254421764</v>
      </c>
      <c r="F70">
        <v>695.02746377943902</v>
      </c>
      <c r="G70">
        <v>751.31654148737925</v>
      </c>
      <c r="H70">
        <v>812.18375116516984</v>
      </c>
      <c r="I70">
        <v>887.54989275929915</v>
      </c>
      <c r="J70">
        <v>957.4355472660568</v>
      </c>
      <c r="K70">
        <v>1025.5884767569346</v>
      </c>
      <c r="L70">
        <v>1079.3936135059878</v>
      </c>
      <c r="M70">
        <v>1126.748808884342</v>
      </c>
      <c r="N70">
        <v>1238.6322593736245</v>
      </c>
      <c r="O70">
        <v>1381.8585500342117</v>
      </c>
      <c r="P70">
        <v>1547.5546882897172</v>
      </c>
      <c r="Q70">
        <v>1839.9661775815853</v>
      </c>
      <c r="R70">
        <v>2321.8862585689294</v>
      </c>
      <c r="S70">
        <v>2604.1592947101103</v>
      </c>
      <c r="T70">
        <v>3019.9081663641955</v>
      </c>
      <c r="U70">
        <v>3116.9947720305627</v>
      </c>
      <c r="V70">
        <v>3501.3978078112514</v>
      </c>
      <c r="W70">
        <v>4262.6611027984018</v>
      </c>
      <c r="X70">
        <v>5162.4073613907913</v>
      </c>
      <c r="Y70">
        <v>5795.1682033759034</v>
      </c>
      <c r="Z70">
        <v>5128.7185430838235</v>
      </c>
      <c r="AA70">
        <v>4914.3258149013845</v>
      </c>
      <c r="AB70">
        <v>4738.4965157701072</v>
      </c>
      <c r="AC70">
        <v>4527.8104569425113</v>
      </c>
      <c r="AD70">
        <v>4656.2828089153945</v>
      </c>
      <c r="AE70">
        <v>6311.9057973677418</v>
      </c>
      <c r="AF70">
        <v>7746.3432789706276</v>
      </c>
      <c r="AG70">
        <v>8570.8535144900252</v>
      </c>
      <c r="AH70">
        <v>8631.0646639431452</v>
      </c>
      <c r="AI70">
        <v>10494.474685040936</v>
      </c>
      <c r="AJ70">
        <v>10760.224945173426</v>
      </c>
      <c r="AK70">
        <v>11479.124510807476</v>
      </c>
      <c r="AL70">
        <v>10513.658278840021</v>
      </c>
      <c r="AM70">
        <v>10969.313938464404</v>
      </c>
      <c r="AN70">
        <v>12730.8476426985</v>
      </c>
      <c r="AO70">
        <v>12973.055865276388</v>
      </c>
      <c r="AP70">
        <v>12300.173666316174</v>
      </c>
      <c r="AQ70">
        <v>12512.888217751301</v>
      </c>
      <c r="AR70">
        <v>12371.887904522642</v>
      </c>
      <c r="AS70">
        <v>11652.929029406107</v>
      </c>
      <c r="AT70">
        <v>11757.603659314047</v>
      </c>
      <c r="AU70">
        <v>12849.723259355338</v>
      </c>
      <c r="AV70">
        <v>15584.864646150607</v>
      </c>
      <c r="AW70">
        <v>18114.070200325925</v>
      </c>
      <c r="AX70">
        <v>19227.622167902784</v>
      </c>
      <c r="AY70">
        <v>20766.917092585856</v>
      </c>
      <c r="AZ70">
        <v>24195.933425676583</v>
      </c>
      <c r="BA70">
        <v>26524.511546883921</v>
      </c>
      <c r="BB70">
        <v>23259.533461327228</v>
      </c>
      <c r="BC70">
        <v>23702.475023008152</v>
      </c>
      <c r="BD70">
        <v>26239.360061307583</v>
      </c>
      <c r="BE70">
        <v>25164.762611694739</v>
      </c>
      <c r="BF70">
        <v>26196.10894430499</v>
      </c>
      <c r="BG70">
        <v>26473.621338457422</v>
      </c>
      <c r="BH70">
        <v>22702.822838006636</v>
      </c>
      <c r="BI70">
        <v>22519.640885554742</v>
      </c>
      <c r="BJ70">
        <v>23814.11970346047</v>
      </c>
      <c r="BK70">
        <v>25408.637977160073</v>
      </c>
      <c r="BL70">
        <v>25020.864827175556</v>
      </c>
      <c r="BM70">
        <v>24167.355119969918</v>
      </c>
      <c r="BN70">
        <v>27664.891408091829</v>
      </c>
      <c r="BO70">
        <v>27913.588233164472</v>
      </c>
      <c r="BP70">
        <v>29988.902290310831</v>
      </c>
      <c r="BQ70">
        <v>31555.520789065689</v>
      </c>
    </row>
    <row r="71" spans="1:69" x14ac:dyDescent="0.2">
      <c r="A71" t="s">
        <v>288</v>
      </c>
      <c r="B71" t="s">
        <v>289</v>
      </c>
      <c r="C71" t="s">
        <v>750</v>
      </c>
      <c r="D71" t="s">
        <v>751</v>
      </c>
      <c r="E71">
        <v>450.77631710225864</v>
      </c>
      <c r="F71">
        <v>371.39517646223459</v>
      </c>
      <c r="G71">
        <v>312.43541024174039</v>
      </c>
      <c r="H71">
        <v>364.7435941413051</v>
      </c>
      <c r="I71">
        <v>435.76346322083748</v>
      </c>
      <c r="J71">
        <v>450.04978271955167</v>
      </c>
      <c r="K71">
        <v>444.62311198064106</v>
      </c>
      <c r="L71">
        <v>453.64528589556477</v>
      </c>
      <c r="M71">
        <v>445.22798915714833</v>
      </c>
      <c r="N71">
        <v>520.84398463649245</v>
      </c>
      <c r="O71">
        <v>465.04031980500707</v>
      </c>
      <c r="P71">
        <v>434.41588034779897</v>
      </c>
      <c r="Q71">
        <v>487.97204721798568</v>
      </c>
      <c r="R71">
        <v>578.95493078328593</v>
      </c>
      <c r="S71">
        <v>953.84655826051642</v>
      </c>
      <c r="T71">
        <v>1086.1761508651666</v>
      </c>
      <c r="U71">
        <v>1241.9109846114054</v>
      </c>
      <c r="V71">
        <v>1464.94058354719</v>
      </c>
      <c r="W71">
        <v>1541.137604253222</v>
      </c>
      <c r="X71">
        <v>1783.2928058157825</v>
      </c>
      <c r="Y71">
        <v>2189.7841765738244</v>
      </c>
      <c r="Z71">
        <v>2600.5715279799638</v>
      </c>
      <c r="AA71">
        <v>2314.38354547989</v>
      </c>
      <c r="AB71">
        <v>1940.233932008013</v>
      </c>
      <c r="AC71">
        <v>1863.6821349377869</v>
      </c>
      <c r="AD71">
        <v>1841.7790548142577</v>
      </c>
      <c r="AE71">
        <v>1604.2469810205539</v>
      </c>
      <c r="AF71">
        <v>1426.016291516632</v>
      </c>
      <c r="AG71">
        <v>1303.7790607318434</v>
      </c>
      <c r="AH71">
        <v>1356.2804563622362</v>
      </c>
      <c r="AI71">
        <v>1455.0074851087052</v>
      </c>
      <c r="AJ71">
        <v>1587.3604999667193</v>
      </c>
      <c r="AK71">
        <v>1655.4461319263166</v>
      </c>
      <c r="AL71">
        <v>1697.8888414144515</v>
      </c>
      <c r="AM71">
        <v>1996.8589478944421</v>
      </c>
      <c r="AN71">
        <v>2108.0069824531602</v>
      </c>
      <c r="AO71">
        <v>2135.847937430799</v>
      </c>
      <c r="AP71">
        <v>2340.7660002685748</v>
      </c>
      <c r="AQ71">
        <v>2284.0157284776915</v>
      </c>
      <c r="AR71">
        <v>1575.3023473097069</v>
      </c>
      <c r="AS71">
        <v>1382.2342175990902</v>
      </c>
      <c r="AT71">
        <v>1791.3035968503741</v>
      </c>
      <c r="AU71">
        <v>2059.1585535974045</v>
      </c>
      <c r="AV71">
        <v>2315.6221522301389</v>
      </c>
      <c r="AW71">
        <v>2586.2091466334664</v>
      </c>
      <c r="AX71">
        <v>2909.0260601438827</v>
      </c>
      <c r="AY71">
        <v>3243.6701035933856</v>
      </c>
      <c r="AZ71">
        <v>3478.9248877067143</v>
      </c>
      <c r="BA71">
        <v>4194.7575066198051</v>
      </c>
      <c r="BB71">
        <v>4053.36331139298</v>
      </c>
      <c r="BC71">
        <v>4520.30959039763</v>
      </c>
      <c r="BD71">
        <v>5153.6916424375031</v>
      </c>
      <c r="BE71">
        <v>5634.0839319109436</v>
      </c>
      <c r="BF71">
        <v>6109.2903151034143</v>
      </c>
      <c r="BG71">
        <v>6405.7997930044066</v>
      </c>
      <c r="BH71">
        <v>5976.159680565097</v>
      </c>
      <c r="BI71">
        <v>5917.6377127148098</v>
      </c>
      <c r="BJ71">
        <v>6233.3224479771761</v>
      </c>
      <c r="BK71">
        <v>6303.9188665833763</v>
      </c>
      <c r="BL71">
        <v>6205.0576524676644</v>
      </c>
      <c r="BM71">
        <v>5463.6451534859807</v>
      </c>
      <c r="BN71">
        <v>6061.3235018171117</v>
      </c>
      <c r="BO71">
        <v>6515.5852841833639</v>
      </c>
      <c r="BP71">
        <v>6737.8474837963759</v>
      </c>
      <c r="BQ71">
        <v>6874.7057397659992</v>
      </c>
    </row>
    <row r="72" spans="1:69" x14ac:dyDescent="0.2">
      <c r="A72" t="s">
        <v>290</v>
      </c>
      <c r="B72" t="s">
        <v>291</v>
      </c>
      <c r="C72" t="s">
        <v>750</v>
      </c>
      <c r="D72" t="s">
        <v>751</v>
      </c>
      <c r="E72">
        <v>156.38739748151889</v>
      </c>
      <c r="F72">
        <v>162.84164418175425</v>
      </c>
      <c r="G72">
        <v>142.40957673970547</v>
      </c>
      <c r="H72">
        <v>143.92840252265648</v>
      </c>
      <c r="I72">
        <v>157.71653650720594</v>
      </c>
      <c r="J72">
        <v>161.56712356691889</v>
      </c>
      <c r="K72">
        <v>168.05434294450083</v>
      </c>
      <c r="L72">
        <v>174.10304453617584</v>
      </c>
      <c r="M72">
        <v>179.7740966942651</v>
      </c>
      <c r="N72">
        <v>192.96490882825734</v>
      </c>
      <c r="O72">
        <v>232.27249234267055</v>
      </c>
      <c r="P72">
        <v>242.97107026589123</v>
      </c>
      <c r="Q72">
        <v>256.48281564011484</v>
      </c>
      <c r="R72">
        <v>272.18271008529456</v>
      </c>
      <c r="S72">
        <v>243.06147390231371</v>
      </c>
      <c r="T72">
        <v>299.21751832253761</v>
      </c>
      <c r="U72">
        <v>334.60991847446911</v>
      </c>
      <c r="V72">
        <v>353.40383367653305</v>
      </c>
      <c r="W72">
        <v>354.67424626968665</v>
      </c>
      <c r="X72">
        <v>420.85821686232987</v>
      </c>
      <c r="Y72">
        <v>493.05357327106094</v>
      </c>
      <c r="Z72">
        <v>490.30879686159841</v>
      </c>
      <c r="AA72">
        <v>595.91889816937794</v>
      </c>
      <c r="AB72">
        <v>648.01362977143378</v>
      </c>
      <c r="AC72">
        <v>689.8076755102054</v>
      </c>
      <c r="AD72">
        <v>769.75513714866611</v>
      </c>
      <c r="AE72">
        <v>790.20179369856464</v>
      </c>
      <c r="AF72">
        <v>753.72226374761533</v>
      </c>
      <c r="AG72">
        <v>633.83936949656584</v>
      </c>
      <c r="AH72">
        <v>701.03771792919122</v>
      </c>
      <c r="AI72">
        <v>735.98293502802471</v>
      </c>
      <c r="AJ72">
        <v>622.8296050078668</v>
      </c>
      <c r="AK72">
        <v>680.79923864551006</v>
      </c>
      <c r="AL72">
        <v>740.33421735641753</v>
      </c>
      <c r="AM72">
        <v>807.30353723048745</v>
      </c>
      <c r="AN72">
        <v>916.32661770087623</v>
      </c>
      <c r="AO72">
        <v>1008.9763762944742</v>
      </c>
      <c r="AP72">
        <v>1146.201721176335</v>
      </c>
      <c r="AQ72">
        <v>1212.8225982047727</v>
      </c>
      <c r="AR72">
        <v>1268.3094916049588</v>
      </c>
      <c r="AS72">
        <v>1366.0927437261348</v>
      </c>
      <c r="AT72">
        <v>1295.1374184162951</v>
      </c>
      <c r="AU72">
        <v>1116.8288462621283</v>
      </c>
      <c r="AV72">
        <v>1031.2755629128364</v>
      </c>
      <c r="AW72">
        <v>991.25568914525252</v>
      </c>
      <c r="AX72">
        <v>1105.5392071390345</v>
      </c>
      <c r="AY72">
        <v>1298.9790020312446</v>
      </c>
      <c r="AZ72">
        <v>1547.7417073590857</v>
      </c>
      <c r="BA72">
        <v>1896.2159426977898</v>
      </c>
      <c r="BB72">
        <v>2161.6396457392652</v>
      </c>
      <c r="BC72">
        <v>2455.0819464528213</v>
      </c>
      <c r="BD72">
        <v>2590.6438489196503</v>
      </c>
      <c r="BE72">
        <v>2996.0677072015005</v>
      </c>
      <c r="BF72">
        <v>3025.525635524481</v>
      </c>
      <c r="BG72">
        <v>3133.3910226554081</v>
      </c>
      <c r="BH72">
        <v>3306.9815941414076</v>
      </c>
      <c r="BI72">
        <v>3270.6287768196989</v>
      </c>
      <c r="BJ72">
        <v>2395.1033329949128</v>
      </c>
      <c r="BK72">
        <v>2484.7031563050828</v>
      </c>
      <c r="BL72">
        <v>2962.9889202300265</v>
      </c>
      <c r="BM72">
        <v>3511.1138102637947</v>
      </c>
      <c r="BN72">
        <v>3827.354153743081</v>
      </c>
      <c r="BO72">
        <v>4233.3078374485631</v>
      </c>
      <c r="BP72">
        <v>3456.7896845625296</v>
      </c>
      <c r="BQ72">
        <v>3338.4737139589452</v>
      </c>
    </row>
    <row r="73" spans="1:69" x14ac:dyDescent="0.2">
      <c r="A73" t="s">
        <v>292</v>
      </c>
      <c r="B73" t="s">
        <v>293</v>
      </c>
      <c r="C73" t="s">
        <v>750</v>
      </c>
      <c r="D73" t="s">
        <v>751</v>
      </c>
      <c r="E73">
        <v>931.40475943037109</v>
      </c>
      <c r="F73">
        <v>1027.9119555992975</v>
      </c>
      <c r="G73">
        <v>1126.9207216646962</v>
      </c>
      <c r="H73">
        <v>1229.3647745555011</v>
      </c>
      <c r="I73">
        <v>1350.3953956143055</v>
      </c>
      <c r="J73">
        <v>1463.5925106904447</v>
      </c>
      <c r="K73">
        <v>1570.5904903974679</v>
      </c>
      <c r="L73">
        <v>1657.1113563337733</v>
      </c>
      <c r="M73">
        <v>1769.5279673443044</v>
      </c>
      <c r="N73">
        <v>1963.3879979628844</v>
      </c>
      <c r="O73">
        <v>2211.8740394042843</v>
      </c>
      <c r="P73">
        <v>2492.7322726439056</v>
      </c>
      <c r="Q73">
        <v>2989.9989927796196</v>
      </c>
      <c r="R73">
        <v>3856.3439795313984</v>
      </c>
      <c r="S73">
        <v>4349.0205964008337</v>
      </c>
      <c r="T73">
        <v>5017.2557449884152</v>
      </c>
      <c r="U73">
        <v>5212.6541272929371</v>
      </c>
      <c r="V73">
        <v>5907.5687087683318</v>
      </c>
      <c r="W73">
        <v>7203.6056288809505</v>
      </c>
      <c r="X73">
        <v>8690.8385933791724</v>
      </c>
      <c r="Y73">
        <v>9689.6375612328102</v>
      </c>
      <c r="Z73">
        <v>8385.3744882306437</v>
      </c>
      <c r="AA73">
        <v>8096.3644753806157</v>
      </c>
      <c r="AB73">
        <v>7882.8874750869945</v>
      </c>
      <c r="AC73">
        <v>7550.8298654587743</v>
      </c>
      <c r="AD73">
        <v>7742.5950637777287</v>
      </c>
      <c r="AE73">
        <v>10846.472892202637</v>
      </c>
      <c r="AF73">
        <v>13379.95320496567</v>
      </c>
      <c r="AG73">
        <v>14667.432641297102</v>
      </c>
      <c r="AH73">
        <v>14916.081207478075</v>
      </c>
      <c r="AI73">
        <v>18683.511615558578</v>
      </c>
      <c r="AJ73">
        <v>19305.46501727897</v>
      </c>
      <c r="AK73">
        <v>21178.525635801587</v>
      </c>
      <c r="AL73">
        <v>19310.813004458985</v>
      </c>
      <c r="AM73">
        <v>20344.765522633719</v>
      </c>
      <c r="AN73">
        <v>23430.242205772756</v>
      </c>
      <c r="AO73">
        <v>23652.35227054463</v>
      </c>
      <c r="AP73">
        <v>21582.230071477356</v>
      </c>
      <c r="AQ73">
        <v>22144.694927476659</v>
      </c>
      <c r="AR73">
        <v>22011.260887503136</v>
      </c>
      <c r="AS73">
        <v>20039.400265512842</v>
      </c>
      <c r="AT73">
        <v>20289.650527509275</v>
      </c>
      <c r="AU73">
        <v>22047.279566079131</v>
      </c>
      <c r="AV73">
        <v>27010.58761518191</v>
      </c>
      <c r="AW73">
        <v>30803.286099919005</v>
      </c>
      <c r="AX73">
        <v>31781.661883353274</v>
      </c>
      <c r="AY73">
        <v>33646.230349116871</v>
      </c>
      <c r="AZ73">
        <v>38544.225825611546</v>
      </c>
      <c r="BA73">
        <v>42172.938815016307</v>
      </c>
      <c r="BB73">
        <v>38464.158639003304</v>
      </c>
      <c r="BC73">
        <v>37491.611407308155</v>
      </c>
      <c r="BD73">
        <v>40569.586283612902</v>
      </c>
      <c r="BE73">
        <v>37481.450247303372</v>
      </c>
      <c r="BF73">
        <v>39097.592547042557</v>
      </c>
      <c r="BG73">
        <v>39979.300931401347</v>
      </c>
      <c r="BH73">
        <v>34471.174713502689</v>
      </c>
      <c r="BI73">
        <v>35228.485453942783</v>
      </c>
      <c r="BJ73">
        <v>37243.565101599721</v>
      </c>
      <c r="BK73">
        <v>40107.536285464317</v>
      </c>
      <c r="BL73">
        <v>39220.513674335489</v>
      </c>
      <c r="BM73">
        <v>38236.554304850571</v>
      </c>
      <c r="BN73">
        <v>42984.569741415355</v>
      </c>
      <c r="BO73">
        <v>41608.712327559799</v>
      </c>
      <c r="BP73">
        <v>45330.109301576798</v>
      </c>
      <c r="BQ73">
        <v>46945.418823442749</v>
      </c>
    </row>
    <row r="74" spans="1:69" x14ac:dyDescent="0.2">
      <c r="A74" t="s">
        <v>294</v>
      </c>
      <c r="B74" t="s">
        <v>295</v>
      </c>
      <c r="C74" t="s">
        <v>750</v>
      </c>
      <c r="D74" t="s">
        <v>751</v>
      </c>
      <c r="AK74">
        <v>265.24096296333653</v>
      </c>
      <c r="AL74">
        <v>252.08577706947241</v>
      </c>
      <c r="AM74">
        <v>277.80142362033411</v>
      </c>
      <c r="AN74">
        <v>285.40218400833078</v>
      </c>
      <c r="AO74">
        <v>325.83870537160465</v>
      </c>
      <c r="AP74">
        <v>318.98096083198351</v>
      </c>
      <c r="AQ74">
        <v>341.91736400208038</v>
      </c>
      <c r="AR74">
        <v>311.33620925512486</v>
      </c>
      <c r="AS74">
        <v>314.35739675350078</v>
      </c>
      <c r="AT74">
        <v>325.40916151359266</v>
      </c>
      <c r="AU74">
        <v>304.77575646509234</v>
      </c>
      <c r="AV74">
        <v>348.95032707774243</v>
      </c>
      <c r="AW74">
        <v>426.84094788703231</v>
      </c>
      <c r="AX74">
        <v>412.7530791994235</v>
      </c>
      <c r="AY74">
        <v>447.99740472720077</v>
      </c>
      <c r="AZ74">
        <v>480.4476236545604</v>
      </c>
      <c r="BA74">
        <v>490.06695600333342</v>
      </c>
      <c r="BB74">
        <v>642.92572288007045</v>
      </c>
      <c r="BC74">
        <v>539.69951206968642</v>
      </c>
      <c r="BD74">
        <v>688.68165957683971</v>
      </c>
    </row>
    <row r="75" spans="1:69" x14ac:dyDescent="0.2">
      <c r="A75" t="s">
        <v>296</v>
      </c>
      <c r="B75" t="s">
        <v>297</v>
      </c>
      <c r="C75" t="s">
        <v>750</v>
      </c>
      <c r="D75" t="s">
        <v>751</v>
      </c>
      <c r="E75">
        <v>407.96302786932984</v>
      </c>
      <c r="F75">
        <v>463.19044087717003</v>
      </c>
      <c r="G75">
        <v>535.39105945448784</v>
      </c>
      <c r="H75">
        <v>627.27845096426165</v>
      </c>
      <c r="I75">
        <v>694.95208679789891</v>
      </c>
      <c r="J75">
        <v>797.3770661709043</v>
      </c>
      <c r="K75">
        <v>915.6292336786305</v>
      </c>
      <c r="L75">
        <v>996.57186352529686</v>
      </c>
      <c r="M75">
        <v>978.29237376803451</v>
      </c>
      <c r="N75">
        <v>1109.1363713552573</v>
      </c>
      <c r="O75">
        <v>1211.4234332130934</v>
      </c>
      <c r="P75">
        <v>1361.192519172062</v>
      </c>
      <c r="Q75">
        <v>1707.5880005265508</v>
      </c>
      <c r="R75">
        <v>2245.9479911066023</v>
      </c>
      <c r="S75">
        <v>2747.9603673799384</v>
      </c>
      <c r="T75">
        <v>3207.5446508202449</v>
      </c>
      <c r="U75">
        <v>3276.9702326049446</v>
      </c>
      <c r="V75">
        <v>3624.9994025596211</v>
      </c>
      <c r="W75">
        <v>4353.3273744052021</v>
      </c>
      <c r="X75">
        <v>5766.0929667248465</v>
      </c>
      <c r="Y75">
        <v>6204.1432154422464</v>
      </c>
      <c r="Z75">
        <v>5367.3297627841057</v>
      </c>
      <c r="AA75">
        <v>5156.0230379294535</v>
      </c>
      <c r="AB75">
        <v>4475.3012683129546</v>
      </c>
      <c r="AC75">
        <v>4486.7817386338174</v>
      </c>
      <c r="AD75">
        <v>4696.2987962072875</v>
      </c>
      <c r="AE75">
        <v>6508.8506547564966</v>
      </c>
      <c r="AF75">
        <v>8233.7282299302733</v>
      </c>
      <c r="AG75">
        <v>9696.1928538537977</v>
      </c>
      <c r="AH75">
        <v>10674.341023010704</v>
      </c>
      <c r="AI75">
        <v>13795.015938512815</v>
      </c>
      <c r="AJ75">
        <v>14801.322615217217</v>
      </c>
      <c r="AK75">
        <v>16100.679942803166</v>
      </c>
      <c r="AL75">
        <v>13330.379819221051</v>
      </c>
      <c r="AM75">
        <v>13405.704414882965</v>
      </c>
      <c r="AN75">
        <v>15460.911026665251</v>
      </c>
      <c r="AO75">
        <v>16100.621583111446</v>
      </c>
      <c r="AP75">
        <v>14722.37176335364</v>
      </c>
      <c r="AQ75">
        <v>15382.334857337279</v>
      </c>
      <c r="AR75">
        <v>15707.947306813761</v>
      </c>
      <c r="AS75">
        <v>14743.267103145477</v>
      </c>
      <c r="AT75">
        <v>15368.233798443476</v>
      </c>
      <c r="AU75">
        <v>17111.068505894054</v>
      </c>
      <c r="AV75">
        <v>21522.01709902615</v>
      </c>
      <c r="AW75">
        <v>24925.02678445755</v>
      </c>
      <c r="AX75">
        <v>26450.953013038234</v>
      </c>
      <c r="AY75">
        <v>28421.686527407033</v>
      </c>
      <c r="AZ75">
        <v>32652.015594701981</v>
      </c>
      <c r="BA75">
        <v>35603.248328071044</v>
      </c>
      <c r="BB75">
        <v>32279.820847615145</v>
      </c>
      <c r="BC75">
        <v>30658.742228291194</v>
      </c>
      <c r="BD75">
        <v>31824.621913477695</v>
      </c>
      <c r="BE75">
        <v>28456.44381514769</v>
      </c>
      <c r="BF75">
        <v>29228.846559842044</v>
      </c>
      <c r="BG75">
        <v>29707.765509467015</v>
      </c>
      <c r="BH75">
        <v>25982.44161977755</v>
      </c>
      <c r="BI75">
        <v>26755.606114939812</v>
      </c>
      <c r="BJ75">
        <v>28381.342559690624</v>
      </c>
      <c r="BK75">
        <v>30602.42128811132</v>
      </c>
      <c r="BL75">
        <v>29786.524568900699</v>
      </c>
      <c r="BM75">
        <v>27233.942646160765</v>
      </c>
      <c r="BN75">
        <v>30799.477593777483</v>
      </c>
      <c r="BO75">
        <v>30319.498719661635</v>
      </c>
      <c r="BP75">
        <v>33493.222540911127</v>
      </c>
      <c r="BQ75">
        <v>35326.768306927806</v>
      </c>
    </row>
    <row r="76" spans="1:69" x14ac:dyDescent="0.2">
      <c r="A76" t="s">
        <v>298</v>
      </c>
      <c r="B76" t="s">
        <v>299</v>
      </c>
      <c r="C76" t="s">
        <v>750</v>
      </c>
      <c r="D76" t="s">
        <v>751</v>
      </c>
      <c r="AL76">
        <v>2685.9088928735691</v>
      </c>
      <c r="AM76">
        <v>2819.1261210092607</v>
      </c>
      <c r="AN76">
        <v>3134.3897534540665</v>
      </c>
      <c r="AO76">
        <v>3380.9263024319898</v>
      </c>
      <c r="AP76">
        <v>3682.9523014669467</v>
      </c>
      <c r="AQ76">
        <v>4093.3924773876452</v>
      </c>
      <c r="AR76">
        <v>4140.9366023216726</v>
      </c>
      <c r="AS76">
        <v>4070.6090241020797</v>
      </c>
      <c r="AT76">
        <v>4502.6661499239171</v>
      </c>
      <c r="AU76">
        <v>5343.1831076073477</v>
      </c>
      <c r="AV76">
        <v>7205.4070331324301</v>
      </c>
      <c r="AW76">
        <v>8916.0728274602043</v>
      </c>
      <c r="AX76">
        <v>10414.638118356492</v>
      </c>
      <c r="AY76">
        <v>12641.480097647316</v>
      </c>
      <c r="AZ76">
        <v>16745.430801114762</v>
      </c>
      <c r="BA76">
        <v>18205.906411344597</v>
      </c>
      <c r="BB76">
        <v>14712.449421791631</v>
      </c>
      <c r="BC76">
        <v>14663.70410187046</v>
      </c>
      <c r="BD76">
        <v>17555.545523942612</v>
      </c>
      <c r="BE76">
        <v>17568.213796971362</v>
      </c>
      <c r="BF76">
        <v>19310.387490075718</v>
      </c>
      <c r="BG76">
        <v>20581.789899169544</v>
      </c>
      <c r="BH76">
        <v>17722.155766952314</v>
      </c>
      <c r="BI76">
        <v>18666.373652170601</v>
      </c>
      <c r="BJ76">
        <v>20851.522349686096</v>
      </c>
      <c r="BK76">
        <v>23618.13612545807</v>
      </c>
      <c r="BL76">
        <v>24021.250141330624</v>
      </c>
      <c r="BM76">
        <v>23933.993942106536</v>
      </c>
      <c r="BN76">
        <v>27951.165927774426</v>
      </c>
      <c r="BO76">
        <v>28340.382654940564</v>
      </c>
      <c r="BP76">
        <v>30264.006488505736</v>
      </c>
      <c r="BQ76">
        <v>31428.354781610396</v>
      </c>
    </row>
    <row r="77" spans="1:69" x14ac:dyDescent="0.2">
      <c r="A77" t="s">
        <v>300</v>
      </c>
      <c r="B77" t="s">
        <v>301</v>
      </c>
      <c r="C77" t="s">
        <v>750</v>
      </c>
      <c r="D77" t="s">
        <v>751</v>
      </c>
      <c r="E77">
        <v>75.339609070596069</v>
      </c>
      <c r="F77">
        <v>76.730196641173279</v>
      </c>
      <c r="G77">
        <v>77.790184978250437</v>
      </c>
      <c r="H77">
        <v>79.172634370328353</v>
      </c>
      <c r="I77">
        <v>83.836864827096875</v>
      </c>
      <c r="J77">
        <v>88.850029411024281</v>
      </c>
      <c r="K77">
        <v>93.154946787498531</v>
      </c>
      <c r="L77">
        <v>96.08647474367568</v>
      </c>
      <c r="M77">
        <v>99.47436510006672</v>
      </c>
      <c r="N77">
        <v>102.28017767503501</v>
      </c>
      <c r="O77">
        <v>109.43046633728517</v>
      </c>
      <c r="P77">
        <v>112.73667429662409</v>
      </c>
      <c r="Q77">
        <v>119.8399971247572</v>
      </c>
      <c r="R77">
        <v>134.93551102194689</v>
      </c>
      <c r="S77">
        <v>147.85572250448467</v>
      </c>
      <c r="T77">
        <v>144.28053763549462</v>
      </c>
      <c r="U77">
        <v>151.95618662170983</v>
      </c>
      <c r="V77">
        <v>170.40414371555983</v>
      </c>
      <c r="W77">
        <v>178.30248057491281</v>
      </c>
      <c r="X77">
        <v>192.3571172739988</v>
      </c>
      <c r="Y77">
        <v>203.68539444096484</v>
      </c>
      <c r="Z77">
        <v>212.65751798029831</v>
      </c>
      <c r="AA77">
        <v>215.25098547161997</v>
      </c>
      <c r="AB77">
        <v>232.68347442115893</v>
      </c>
      <c r="AC77">
        <v>214.22886039600164</v>
      </c>
      <c r="AD77">
        <v>243.89738258401914</v>
      </c>
      <c r="AE77">
        <v>245.97722876929507</v>
      </c>
      <c r="AF77">
        <v>254.12132942155367</v>
      </c>
      <c r="AG77">
        <v>253.24826247016668</v>
      </c>
      <c r="AH77">
        <v>256.38647530631482</v>
      </c>
      <c r="AI77">
        <v>262.10897105370702</v>
      </c>
      <c r="AJ77">
        <v>277.56591036509138</v>
      </c>
      <c r="AK77">
        <v>207.40640086384664</v>
      </c>
      <c r="AL77">
        <v>168.52040140098899</v>
      </c>
      <c r="AM77">
        <v>127.68592345903329</v>
      </c>
      <c r="AN77">
        <v>136.52361908896285</v>
      </c>
      <c r="AO77">
        <v>147.32745885196448</v>
      </c>
      <c r="AP77">
        <v>143.3695314988438</v>
      </c>
      <c r="AQ77">
        <v>126.4650957812439</v>
      </c>
      <c r="AR77">
        <v>120.73463149986505</v>
      </c>
      <c r="AS77">
        <v>122.26920260606897</v>
      </c>
      <c r="AT77">
        <v>118.45720425526066</v>
      </c>
      <c r="AU77">
        <v>109.59381361298792</v>
      </c>
      <c r="AV77">
        <v>116.80049113277667</v>
      </c>
      <c r="AW77">
        <v>133.16981253809556</v>
      </c>
      <c r="AX77">
        <v>158.24345808246497</v>
      </c>
      <c r="AY77">
        <v>189.34573752141827</v>
      </c>
      <c r="AZ77">
        <v>237.14625599631884</v>
      </c>
      <c r="BA77">
        <v>316.41047511807477</v>
      </c>
      <c r="BB77">
        <v>368.57471226744468</v>
      </c>
      <c r="BC77">
        <v>330.61941279864379</v>
      </c>
      <c r="BD77">
        <v>343.0249423518872</v>
      </c>
      <c r="BE77">
        <v>452.10103188575357</v>
      </c>
      <c r="BF77">
        <v>484.03983310406198</v>
      </c>
      <c r="BG77">
        <v>549.98657708258759</v>
      </c>
      <c r="BH77">
        <v>597.91211321866331</v>
      </c>
      <c r="BI77">
        <v>641.6515232862331</v>
      </c>
      <c r="BJ77">
        <v>696.34842907621589</v>
      </c>
      <c r="BK77">
        <v>739.70202227208608</v>
      </c>
      <c r="BL77">
        <v>793.47324721026382</v>
      </c>
      <c r="BM77">
        <v>829.79098254794701</v>
      </c>
      <c r="BN77">
        <v>893.00983544904989</v>
      </c>
      <c r="BO77">
        <v>982.10316150699168</v>
      </c>
      <c r="BP77">
        <v>1055.8109159252658</v>
      </c>
      <c r="BQ77">
        <v>1133.8827968171868</v>
      </c>
    </row>
    <row r="78" spans="1:69" x14ac:dyDescent="0.2">
      <c r="A78" t="s">
        <v>302</v>
      </c>
      <c r="B78" t="s">
        <v>303</v>
      </c>
      <c r="C78" t="s">
        <v>750</v>
      </c>
      <c r="D78" t="s">
        <v>751</v>
      </c>
      <c r="E78">
        <v>797.15751326742043</v>
      </c>
      <c r="F78">
        <v>878.77314467995518</v>
      </c>
      <c r="G78">
        <v>962.97717096218321</v>
      </c>
      <c r="H78">
        <v>1048.8114824651532</v>
      </c>
      <c r="I78">
        <v>1153.2732471074307</v>
      </c>
      <c r="J78">
        <v>1251.6110197975559</v>
      </c>
      <c r="K78">
        <v>1344.283200106451</v>
      </c>
      <c r="L78">
        <v>1420.3822681012784</v>
      </c>
      <c r="M78">
        <v>1513.5436599740551</v>
      </c>
      <c r="N78">
        <v>1677.3712857839853</v>
      </c>
      <c r="O78">
        <v>1886.4511408238038</v>
      </c>
      <c r="P78">
        <v>2120.6805196932819</v>
      </c>
      <c r="Q78">
        <v>2540.4256694302248</v>
      </c>
      <c r="R78">
        <v>3265.5063578578956</v>
      </c>
      <c r="S78">
        <v>3674.5118857553962</v>
      </c>
      <c r="T78">
        <v>4253.7692505196801</v>
      </c>
      <c r="U78">
        <v>4432.1834048175206</v>
      </c>
      <c r="V78">
        <v>4996.9988864370862</v>
      </c>
      <c r="W78">
        <v>6057.7568682268684</v>
      </c>
      <c r="X78">
        <v>7288.8393642288438</v>
      </c>
      <c r="Y78">
        <v>8116.4466718874864</v>
      </c>
      <c r="Z78">
        <v>7053.6397789630928</v>
      </c>
      <c r="AA78">
        <v>6783.3282314792887</v>
      </c>
      <c r="AB78">
        <v>6578.612591049744</v>
      </c>
      <c r="AC78">
        <v>6326.0708889079187</v>
      </c>
      <c r="AD78">
        <v>6490.2671737434093</v>
      </c>
      <c r="AE78">
        <v>9042.1191739575315</v>
      </c>
      <c r="AF78">
        <v>11144.967648327258</v>
      </c>
      <c r="AG78">
        <v>12196.904316980088</v>
      </c>
      <c r="AH78">
        <v>12414.351959426263</v>
      </c>
      <c r="AI78">
        <v>15470.411688122715</v>
      </c>
      <c r="AJ78">
        <v>15952.035369746567</v>
      </c>
      <c r="AK78">
        <v>17470.064865389322</v>
      </c>
      <c r="AL78">
        <v>15908.781102786594</v>
      </c>
      <c r="AM78">
        <v>16826.129383739579</v>
      </c>
      <c r="AN78">
        <v>19470.101238588104</v>
      </c>
      <c r="AO78">
        <v>19755.243138091897</v>
      </c>
      <c r="AP78">
        <v>18093.620702795226</v>
      </c>
      <c r="AQ78">
        <v>18616.511930770605</v>
      </c>
      <c r="AR78">
        <v>18506.594171755132</v>
      </c>
      <c r="AS78">
        <v>16976.045266870497</v>
      </c>
      <c r="AT78">
        <v>17230.648009586923</v>
      </c>
      <c r="AU78">
        <v>18797.811631607361</v>
      </c>
      <c r="AV78">
        <v>23020.955803265886</v>
      </c>
      <c r="AW78">
        <v>26368.678046433357</v>
      </c>
      <c r="AX78">
        <v>27431.499103083363</v>
      </c>
      <c r="AY78">
        <v>29200.580946734313</v>
      </c>
      <c r="AZ78">
        <v>33704.663644139902</v>
      </c>
      <c r="BA78">
        <v>37169.074685084182</v>
      </c>
      <c r="BB78">
        <v>33632.074845625815</v>
      </c>
      <c r="BC78">
        <v>33119.567321177514</v>
      </c>
      <c r="BD78">
        <v>35963.314784980772</v>
      </c>
      <c r="BE78">
        <v>33324.770989682132</v>
      </c>
      <c r="BF78">
        <v>34804.728120099644</v>
      </c>
      <c r="BG78">
        <v>35590.100455906926</v>
      </c>
      <c r="BH78">
        <v>30771.656859126088</v>
      </c>
      <c r="BI78">
        <v>31456.897128065593</v>
      </c>
      <c r="BJ78">
        <v>33394.588804369196</v>
      </c>
      <c r="BK78">
        <v>36054.953230112995</v>
      </c>
      <c r="BL78">
        <v>35374.140367693406</v>
      </c>
      <c r="BM78">
        <v>34694.703586919437</v>
      </c>
      <c r="BN78">
        <v>39206.979177608438</v>
      </c>
      <c r="BO78">
        <v>38066.884489262382</v>
      </c>
      <c r="BP78">
        <v>41566.574110078524</v>
      </c>
      <c r="BQ78">
        <v>43304.964256133113</v>
      </c>
    </row>
    <row r="79" spans="1:69" x14ac:dyDescent="0.2">
      <c r="A79" t="s">
        <v>304</v>
      </c>
      <c r="B79" t="s">
        <v>305</v>
      </c>
      <c r="C79" t="s">
        <v>750</v>
      </c>
      <c r="D79" t="s">
        <v>751</v>
      </c>
      <c r="E79">
        <v>139.20181851773839</v>
      </c>
      <c r="F79">
        <v>142.28692748068869</v>
      </c>
      <c r="G79">
        <v>153.85825893271294</v>
      </c>
      <c r="H79">
        <v>172.02358932920697</v>
      </c>
      <c r="I79">
        <v>152.27319345214909</v>
      </c>
      <c r="J79">
        <v>163.63983090351186</v>
      </c>
      <c r="K79">
        <v>170.78963530378851</v>
      </c>
      <c r="L79">
        <v>164.75093620622368</v>
      </c>
      <c r="M79">
        <v>177.98883929646593</v>
      </c>
      <c r="N79">
        <v>195.31690597814355</v>
      </c>
      <c r="O79">
        <v>227.44077451190168</v>
      </c>
      <c r="P79">
        <v>228.98419144881561</v>
      </c>
      <c r="Q79">
        <v>259.13109816607692</v>
      </c>
      <c r="R79">
        <v>313.14876597136129</v>
      </c>
      <c r="S79">
        <v>460.33750372824619</v>
      </c>
      <c r="T79">
        <v>493.08516603396811</v>
      </c>
      <c r="U79">
        <v>571.93170912701487</v>
      </c>
      <c r="V79">
        <v>616.89581223100242</v>
      </c>
      <c r="W79">
        <v>660.18302604010773</v>
      </c>
      <c r="X79">
        <v>811.67050001132577</v>
      </c>
      <c r="Y79">
        <v>1006.6237487225007</v>
      </c>
      <c r="Z79">
        <v>1295.4973166396862</v>
      </c>
      <c r="AA79">
        <v>1208.2020513679213</v>
      </c>
      <c r="AB79">
        <v>1019.0979693665763</v>
      </c>
      <c r="AC79">
        <v>895.47509894906989</v>
      </c>
      <c r="AD79">
        <v>889.20370094094415</v>
      </c>
      <c r="AE79">
        <v>801.00979457585458</v>
      </c>
      <c r="AF79">
        <v>787.1200095959291</v>
      </c>
      <c r="AG79">
        <v>835.813705522075</v>
      </c>
      <c r="AH79">
        <v>808.34209224194967</v>
      </c>
      <c r="AI79">
        <v>1121.8013283068894</v>
      </c>
      <c r="AJ79">
        <v>775.97770638456177</v>
      </c>
      <c r="AK79">
        <v>673.9796821396036</v>
      </c>
      <c r="AL79">
        <v>668.54090626680238</v>
      </c>
      <c r="AM79">
        <v>653.49098276610323</v>
      </c>
      <c r="AN79">
        <v>777.74281747969553</v>
      </c>
      <c r="AO79">
        <v>821.74250365798378</v>
      </c>
      <c r="AP79">
        <v>899.62239105904303</v>
      </c>
      <c r="AQ79">
        <v>902.66295775152309</v>
      </c>
      <c r="AR79">
        <v>657.92062898304619</v>
      </c>
      <c r="AS79">
        <v>751.80126303445263</v>
      </c>
      <c r="AT79">
        <v>719.21588603833629</v>
      </c>
      <c r="AU79">
        <v>684.99839699215772</v>
      </c>
      <c r="AV79">
        <v>703.73936979073733</v>
      </c>
      <c r="AW79">
        <v>871.1550121515204</v>
      </c>
      <c r="AX79">
        <v>1079.2406761347283</v>
      </c>
      <c r="AY79">
        <v>1319.3385305317991</v>
      </c>
      <c r="AZ79">
        <v>1578.9042249996012</v>
      </c>
      <c r="BA79">
        <v>1971.0469397135923</v>
      </c>
      <c r="BB79">
        <v>1739.1028356786612</v>
      </c>
      <c r="BC79">
        <v>2017.567414186819</v>
      </c>
      <c r="BD79">
        <v>2053.7158053710036</v>
      </c>
      <c r="BE79">
        <v>2233.1267581955749</v>
      </c>
      <c r="BF79">
        <v>2144.214793321863</v>
      </c>
      <c r="BG79">
        <v>2051.5464373389491</v>
      </c>
      <c r="BH79">
        <v>1663.1620012727885</v>
      </c>
      <c r="BI79">
        <v>1491.0808031591484</v>
      </c>
      <c r="BJ79">
        <v>1549.60952933559</v>
      </c>
      <c r="BK79">
        <v>1634.9296587547312</v>
      </c>
      <c r="BL79">
        <v>1861.6533045303056</v>
      </c>
      <c r="BM79">
        <v>1618.4798041022034</v>
      </c>
      <c r="BN79">
        <v>1711.4012892975802</v>
      </c>
      <c r="BO79">
        <v>1850.9174305476918</v>
      </c>
      <c r="BP79">
        <v>1682.7505884547568</v>
      </c>
      <c r="BQ79">
        <v>1527.9580951403664</v>
      </c>
    </row>
    <row r="80" spans="1:69" x14ac:dyDescent="0.2">
      <c r="A80" t="s">
        <v>306</v>
      </c>
      <c r="B80" t="s">
        <v>307</v>
      </c>
      <c r="C80" t="s">
        <v>750</v>
      </c>
      <c r="D80" t="s">
        <v>751</v>
      </c>
      <c r="E80">
        <v>1191.8550887341544</v>
      </c>
      <c r="F80">
        <v>1341.4990062589063</v>
      </c>
      <c r="G80">
        <v>1426.6675637882004</v>
      </c>
      <c r="H80">
        <v>1538.457034027374</v>
      </c>
      <c r="I80">
        <v>1725.6048348982554</v>
      </c>
      <c r="J80">
        <v>1902.0384717770851</v>
      </c>
      <c r="K80">
        <v>2031.523313939027</v>
      </c>
      <c r="L80">
        <v>2055.7530677118602</v>
      </c>
      <c r="M80">
        <v>1927.2938045291814</v>
      </c>
      <c r="N80">
        <v>2201.1241523774161</v>
      </c>
      <c r="O80">
        <v>2465.864555260408</v>
      </c>
      <c r="P80">
        <v>2716.4322354459064</v>
      </c>
      <c r="Q80">
        <v>3177.928792975601</v>
      </c>
      <c r="R80">
        <v>4173.5448516964425</v>
      </c>
      <c r="S80">
        <v>5298.0800879075377</v>
      </c>
      <c r="T80">
        <v>6256.1024513611728</v>
      </c>
      <c r="U80">
        <v>6740.2914531463693</v>
      </c>
      <c r="V80">
        <v>7069.7356513985778</v>
      </c>
      <c r="W80">
        <v>7629.4957247514867</v>
      </c>
      <c r="X80">
        <v>9333.0769556745199</v>
      </c>
      <c r="Y80">
        <v>11224.938003635287</v>
      </c>
      <c r="Z80">
        <v>10925.095716118118</v>
      </c>
      <c r="AA80">
        <v>10935.311058848634</v>
      </c>
      <c r="AB80">
        <v>10493.962663680604</v>
      </c>
      <c r="AC80">
        <v>10830.218522266328</v>
      </c>
      <c r="AD80">
        <v>11394.192104424574</v>
      </c>
      <c r="AE80">
        <v>14946.992619826095</v>
      </c>
      <c r="AF80">
        <v>18565.026442601109</v>
      </c>
      <c r="AG80">
        <v>22043.770159628806</v>
      </c>
      <c r="AH80">
        <v>23969.052798644021</v>
      </c>
      <c r="AI80">
        <v>28366.204276070952</v>
      </c>
      <c r="AJ80">
        <v>25488.845052560449</v>
      </c>
      <c r="AK80">
        <v>22320.112469585685</v>
      </c>
      <c r="AL80">
        <v>17588.678171550877</v>
      </c>
      <c r="AM80">
        <v>20278.291098540001</v>
      </c>
      <c r="AN80">
        <v>26246.274321446235</v>
      </c>
      <c r="AO80">
        <v>25756.677707361774</v>
      </c>
      <c r="AP80">
        <v>24682.290832709961</v>
      </c>
      <c r="AQ80">
        <v>25999.986169495278</v>
      </c>
      <c r="AR80">
        <v>26180.412856234881</v>
      </c>
      <c r="AS80">
        <v>24335.922508265896</v>
      </c>
      <c r="AT80">
        <v>24965.202996775988</v>
      </c>
      <c r="AU80">
        <v>26989.389260959018</v>
      </c>
      <c r="AV80">
        <v>32920.085719256829</v>
      </c>
      <c r="AW80">
        <v>37768.133420202867</v>
      </c>
      <c r="AX80">
        <v>39049.870378022322</v>
      </c>
      <c r="AY80">
        <v>41214.018776506884</v>
      </c>
      <c r="AZ80">
        <v>48473.024009145483</v>
      </c>
      <c r="BA80">
        <v>53769.472624038528</v>
      </c>
      <c r="BB80">
        <v>47478.349531099913</v>
      </c>
      <c r="BC80">
        <v>46506.291901656616</v>
      </c>
      <c r="BD80">
        <v>51060.324258976674</v>
      </c>
      <c r="BE80">
        <v>47551.674084136917</v>
      </c>
      <c r="BF80">
        <v>49691.014520073877</v>
      </c>
      <c r="BG80">
        <v>50073.776081587115</v>
      </c>
      <c r="BH80">
        <v>42560.345676710269</v>
      </c>
      <c r="BI80">
        <v>43451.256244215758</v>
      </c>
      <c r="BJ80">
        <v>46085.017473903594</v>
      </c>
      <c r="BK80">
        <v>49654.249703532892</v>
      </c>
      <c r="BL80">
        <v>48358.180777370086</v>
      </c>
      <c r="BM80">
        <v>48828.684686279943</v>
      </c>
      <c r="BN80">
        <v>53099.135140014791</v>
      </c>
      <c r="BO80">
        <v>50440.56022497404</v>
      </c>
      <c r="BP80">
        <v>52834.291675270309</v>
      </c>
      <c r="BQ80">
        <v>53149.767193405052</v>
      </c>
    </row>
    <row r="81" spans="1:69" x14ac:dyDescent="0.2">
      <c r="A81" t="s">
        <v>308</v>
      </c>
      <c r="B81" t="s">
        <v>309</v>
      </c>
      <c r="C81" t="s">
        <v>750</v>
      </c>
      <c r="D81" t="s">
        <v>751</v>
      </c>
      <c r="E81">
        <v>277.43153549776599</v>
      </c>
      <c r="F81">
        <v>280.2733667310456</v>
      </c>
      <c r="G81">
        <v>285.47307300159309</v>
      </c>
      <c r="H81">
        <v>291.38357377755955</v>
      </c>
      <c r="I81">
        <v>305.53220313212688</v>
      </c>
      <c r="J81">
        <v>311.24107291219849</v>
      </c>
      <c r="K81">
        <v>309.57440900959955</v>
      </c>
      <c r="L81">
        <v>325.98654540029986</v>
      </c>
      <c r="M81">
        <v>327.35741651014143</v>
      </c>
      <c r="N81">
        <v>349.81397301360829</v>
      </c>
      <c r="O81">
        <v>413.93721652892032</v>
      </c>
      <c r="P81">
        <v>457.84459986078423</v>
      </c>
      <c r="Q81">
        <v>575.21748213703722</v>
      </c>
      <c r="R81">
        <v>761.68406736482757</v>
      </c>
      <c r="S81">
        <v>984.31352393232862</v>
      </c>
      <c r="T81">
        <v>1188.1842424998092</v>
      </c>
      <c r="U81">
        <v>1186.1664845775722</v>
      </c>
      <c r="V81">
        <v>1203.5726796916194</v>
      </c>
      <c r="W81">
        <v>1354.8114405037379</v>
      </c>
      <c r="X81">
        <v>1626.6601902392576</v>
      </c>
      <c r="Y81">
        <v>1873.3109797243153</v>
      </c>
      <c r="Z81">
        <v>1879.3631513925932</v>
      </c>
      <c r="AA81">
        <v>1773.1439251705146</v>
      </c>
      <c r="AB81">
        <v>1628.0490118145528</v>
      </c>
      <c r="AC81">
        <v>1666.8657254106208</v>
      </c>
      <c r="AD81">
        <v>1576.7206909140102</v>
      </c>
      <c r="AE81">
        <v>1745.2412663363423</v>
      </c>
      <c r="AF81">
        <v>1569.4672703938772</v>
      </c>
      <c r="AG81">
        <v>1463.0472016594667</v>
      </c>
      <c r="AH81">
        <v>1543.2961719258012</v>
      </c>
      <c r="AI81">
        <v>1728.9407687119904</v>
      </c>
      <c r="AJ81">
        <v>1774.9921113811761</v>
      </c>
      <c r="AK81">
        <v>1951.2559293035063</v>
      </c>
      <c r="AL81">
        <v>2070.0473411019466</v>
      </c>
      <c r="AM81">
        <v>2297.1800588430419</v>
      </c>
      <c r="AN81">
        <v>2466.7434781590318</v>
      </c>
      <c r="AO81">
        <v>2648.3276626399957</v>
      </c>
      <c r="AP81">
        <v>2573.7233860567753</v>
      </c>
      <c r="AQ81">
        <v>2010.4963607314889</v>
      </c>
      <c r="AR81">
        <v>2327.9572051409082</v>
      </c>
      <c r="AS81">
        <v>1995.7207116326392</v>
      </c>
      <c r="AT81">
        <v>1944.9974146090017</v>
      </c>
      <c r="AU81">
        <v>2136.5679411868259</v>
      </c>
      <c r="AV81">
        <v>2655.5807958604446</v>
      </c>
      <c r="AW81">
        <v>3097.1909665175926</v>
      </c>
      <c r="AX81">
        <v>3377.6912695349274</v>
      </c>
      <c r="AY81">
        <v>3455.1059990734861</v>
      </c>
      <c r="AZ81">
        <v>3762.7469278929902</v>
      </c>
      <c r="BA81">
        <v>3899.9223151212927</v>
      </c>
      <c r="BB81">
        <v>3164.132754081691</v>
      </c>
      <c r="BC81">
        <v>3449.1445288336895</v>
      </c>
      <c r="BD81">
        <v>4139.6028860970218</v>
      </c>
      <c r="BE81">
        <v>4341.4033874874949</v>
      </c>
      <c r="BF81">
        <v>4572.4437754424453</v>
      </c>
      <c r="BG81">
        <v>5293.3567668046417</v>
      </c>
      <c r="BH81">
        <v>5097.5310686469547</v>
      </c>
      <c r="BI81">
        <v>5363.7902667924327</v>
      </c>
      <c r="BJ81">
        <v>5826.8481445932821</v>
      </c>
      <c r="BK81">
        <v>6085.4197948537612</v>
      </c>
      <c r="BL81">
        <v>5842.0734457759654</v>
      </c>
      <c r="BM81">
        <v>4620.6457238013954</v>
      </c>
      <c r="BN81">
        <v>4536.7331211033543</v>
      </c>
      <c r="BO81">
        <v>5414.1209211908808</v>
      </c>
      <c r="BP81">
        <v>5926.205863947629</v>
      </c>
      <c r="BQ81">
        <v>6425.741517157122</v>
      </c>
    </row>
    <row r="82" spans="1:69" x14ac:dyDescent="0.2">
      <c r="A82" t="s">
        <v>310</v>
      </c>
      <c r="B82" t="s">
        <v>311</v>
      </c>
      <c r="C82" t="s">
        <v>750</v>
      </c>
      <c r="D82" t="s">
        <v>751</v>
      </c>
      <c r="E82">
        <v>1306.7962991164768</v>
      </c>
      <c r="F82">
        <v>1401.8719043281226</v>
      </c>
      <c r="G82">
        <v>1553.9932320263856</v>
      </c>
      <c r="H82">
        <v>1723.2364829017063</v>
      </c>
      <c r="I82">
        <v>1891.120615210272</v>
      </c>
      <c r="J82">
        <v>2023.5018454488365</v>
      </c>
      <c r="K82">
        <v>2172.5933964982396</v>
      </c>
      <c r="L82">
        <v>2328.1178549688698</v>
      </c>
      <c r="M82">
        <v>2518.1582559349104</v>
      </c>
      <c r="N82">
        <v>2729.3712478537745</v>
      </c>
      <c r="O82">
        <v>2832.5491375690599</v>
      </c>
      <c r="P82">
        <v>3137.0592995805487</v>
      </c>
      <c r="Q82">
        <v>3809.0994604639445</v>
      </c>
      <c r="R82">
        <v>4906.5355537945779</v>
      </c>
      <c r="S82">
        <v>5260.6002588275524</v>
      </c>
      <c r="T82">
        <v>6616.7672249917314</v>
      </c>
      <c r="U82">
        <v>6792.3099035538025</v>
      </c>
      <c r="V82">
        <v>7458.7642411760153</v>
      </c>
      <c r="W82">
        <v>9166.5901196139075</v>
      </c>
      <c r="X82">
        <v>11062.573173037303</v>
      </c>
      <c r="Y82">
        <v>12565.1639377144</v>
      </c>
      <c r="Z82">
        <v>10955.900299616749</v>
      </c>
      <c r="AA82">
        <v>10359.892066354889</v>
      </c>
      <c r="AB82">
        <v>9862.2844938658618</v>
      </c>
      <c r="AC82">
        <v>9311.8942645212883</v>
      </c>
      <c r="AD82">
        <v>9657.0193853372293</v>
      </c>
      <c r="AE82">
        <v>13430.482459968536</v>
      </c>
      <c r="AF82">
        <v>16175.709046756583</v>
      </c>
      <c r="AG82">
        <v>17549.644048716142</v>
      </c>
      <c r="AH82">
        <v>17547.264542251443</v>
      </c>
      <c r="AI82">
        <v>21586.467461748296</v>
      </c>
      <c r="AJ82">
        <v>21500.777836623347</v>
      </c>
      <c r="AK82">
        <v>23615.016856548289</v>
      </c>
      <c r="AL82">
        <v>22238.825061843378</v>
      </c>
      <c r="AM82">
        <v>23359.898510477426</v>
      </c>
      <c r="AN82">
        <v>26791.815198236938</v>
      </c>
      <c r="AO82">
        <v>26757.635149414451</v>
      </c>
      <c r="AP82">
        <v>24169.400810282161</v>
      </c>
      <c r="AQ82">
        <v>24869.403079593947</v>
      </c>
      <c r="AR82">
        <v>24576.315225452829</v>
      </c>
      <c r="AS82">
        <v>22340.593951621708</v>
      </c>
      <c r="AT82">
        <v>22331.794834303619</v>
      </c>
      <c r="AU82">
        <v>24144.572701952864</v>
      </c>
      <c r="AV82">
        <v>29479.522210117506</v>
      </c>
      <c r="AW82">
        <v>33644.928222036418</v>
      </c>
      <c r="AX82">
        <v>34696.37183169715</v>
      </c>
      <c r="AY82">
        <v>36431.565890655525</v>
      </c>
      <c r="AZ82">
        <v>41486.190782878672</v>
      </c>
      <c r="BA82">
        <v>45464.818138515802</v>
      </c>
      <c r="BB82">
        <v>41728.088416413208</v>
      </c>
      <c r="BC82">
        <v>40694.821169702453</v>
      </c>
      <c r="BD82">
        <v>43929.784087381166</v>
      </c>
      <c r="BE82">
        <v>40863.581441233335</v>
      </c>
      <c r="BF82">
        <v>42669.179511189272</v>
      </c>
      <c r="BG82">
        <v>43148.045928841602</v>
      </c>
      <c r="BH82">
        <v>36702.432373337935</v>
      </c>
      <c r="BI82">
        <v>37024.215713366888</v>
      </c>
      <c r="BJ82">
        <v>38687.162640716364</v>
      </c>
      <c r="BK82">
        <v>41418.176648484419</v>
      </c>
      <c r="BL82">
        <v>40408.284857475053</v>
      </c>
      <c r="BM82">
        <v>39169.860600070715</v>
      </c>
      <c r="BN82">
        <v>43725.099952124503</v>
      </c>
      <c r="BO82">
        <v>40988.639640657944</v>
      </c>
      <c r="BP82">
        <v>44700.138417754366</v>
      </c>
      <c r="BQ82">
        <v>46103.084085588387</v>
      </c>
    </row>
    <row r="83" spans="1:69" x14ac:dyDescent="0.2">
      <c r="A83" t="s">
        <v>312</v>
      </c>
      <c r="B83" t="s">
        <v>313</v>
      </c>
      <c r="C83" t="s">
        <v>750</v>
      </c>
      <c r="D83" t="s">
        <v>751</v>
      </c>
      <c r="J83">
        <v>1594.478840667068</v>
      </c>
      <c r="K83">
        <v>1749.1615353282741</v>
      </c>
      <c r="L83">
        <v>1780.1570764691912</v>
      </c>
      <c r="M83">
        <v>1735.5342563010295</v>
      </c>
      <c r="N83">
        <v>1849.4385381767656</v>
      </c>
      <c r="O83">
        <v>2219.3768672641909</v>
      </c>
      <c r="P83">
        <v>2563.6018617109567</v>
      </c>
      <c r="Q83">
        <v>3046.4591497805036</v>
      </c>
      <c r="R83">
        <v>4067.9298068327221</v>
      </c>
      <c r="S83">
        <v>4906.2751432538453</v>
      </c>
      <c r="T83">
        <v>5605.5126211220349</v>
      </c>
      <c r="U83">
        <v>6593.6212932559019</v>
      </c>
      <c r="V83">
        <v>8387.1492388170973</v>
      </c>
      <c r="W83">
        <v>9479.4375449035379</v>
      </c>
      <c r="X83">
        <v>10549.340153302168</v>
      </c>
      <c r="Y83">
        <v>11446.282968174604</v>
      </c>
      <c r="Z83">
        <v>10458.096525258137</v>
      </c>
      <c r="AA83">
        <v>10052.919230266451</v>
      </c>
      <c r="AB83">
        <v>10893.33171485743</v>
      </c>
      <c r="AC83">
        <v>9437.2934736086718</v>
      </c>
      <c r="AD83">
        <v>10048.948327287619</v>
      </c>
      <c r="AE83">
        <v>14933.868523949151</v>
      </c>
      <c r="AF83">
        <v>18982.647530766273</v>
      </c>
      <c r="AG83">
        <v>20453.530924511975</v>
      </c>
      <c r="AH83">
        <v>18181.228374513295</v>
      </c>
      <c r="AI83">
        <v>20125.794071006949</v>
      </c>
      <c r="AJ83">
        <v>19163.55543714208</v>
      </c>
      <c r="AK83">
        <v>19300.662197345624</v>
      </c>
      <c r="AL83">
        <v>16373.826005027451</v>
      </c>
      <c r="AM83">
        <v>16975.929715005495</v>
      </c>
      <c r="AN83">
        <v>20669.205242500379</v>
      </c>
      <c r="AO83">
        <v>22705.695478742586</v>
      </c>
      <c r="AP83">
        <v>21158.41301993173</v>
      </c>
      <c r="AQ83">
        <v>24729.019906458012</v>
      </c>
      <c r="AR83">
        <v>24978.621081753801</v>
      </c>
      <c r="AS83">
        <v>23322.759335751529</v>
      </c>
      <c r="AT83">
        <v>24879.772961786373</v>
      </c>
      <c r="AU83">
        <v>26937.650560284659</v>
      </c>
      <c r="AV83">
        <v>31269.603199721714</v>
      </c>
      <c r="AW83">
        <v>35647.544040053079</v>
      </c>
      <c r="AX83">
        <v>36389.081644098005</v>
      </c>
      <c r="AY83">
        <v>41743.681284766055</v>
      </c>
      <c r="AZ83">
        <v>48348.739371101074</v>
      </c>
      <c r="BA83">
        <v>51287.891108166266</v>
      </c>
      <c r="BB83">
        <v>47059.194729673822</v>
      </c>
      <c r="BC83">
        <v>47923.151537499114</v>
      </c>
      <c r="BD83">
        <v>51618.990776639163</v>
      </c>
      <c r="BE83">
        <v>50261.961626769255</v>
      </c>
      <c r="BF83">
        <v>55758.208368061096</v>
      </c>
      <c r="BG83">
        <v>60172.063254166373</v>
      </c>
      <c r="BH83">
        <v>52637.190352657395</v>
      </c>
      <c r="BI83">
        <v>56875.280381329554</v>
      </c>
      <c r="BJ83">
        <v>59387.353086481984</v>
      </c>
      <c r="BK83">
        <v>62526.490851574294</v>
      </c>
      <c r="BL83">
        <v>63068.287268848275</v>
      </c>
      <c r="BM83">
        <v>62243.190556132402</v>
      </c>
      <c r="BN83">
        <v>69415.185325457947</v>
      </c>
      <c r="BO83">
        <v>67058.202264812571</v>
      </c>
      <c r="BP83">
        <v>72465.376966021533</v>
      </c>
      <c r="BQ83">
        <v>74119.660755387886</v>
      </c>
    </row>
    <row r="84" spans="1:69" x14ac:dyDescent="0.2">
      <c r="A84" t="s">
        <v>314</v>
      </c>
      <c r="B84" t="s">
        <v>315</v>
      </c>
      <c r="C84" t="s">
        <v>750</v>
      </c>
      <c r="D84" t="s">
        <v>751</v>
      </c>
      <c r="O84">
        <v>337.4957740741998</v>
      </c>
      <c r="P84">
        <v>359.24464014776703</v>
      </c>
      <c r="Q84">
        <v>403.04646905809437</v>
      </c>
      <c r="R84">
        <v>544.20446660206915</v>
      </c>
      <c r="S84">
        <v>701.07796316293786</v>
      </c>
      <c r="T84">
        <v>683.97674556564039</v>
      </c>
      <c r="U84">
        <v>677.97061507045726</v>
      </c>
      <c r="V84">
        <v>668.60147272907159</v>
      </c>
      <c r="W84">
        <v>737.51043241608704</v>
      </c>
      <c r="X84">
        <v>803.03219015642071</v>
      </c>
      <c r="Y84">
        <v>829.20981306600174</v>
      </c>
      <c r="Z84">
        <v>958.37442664862022</v>
      </c>
      <c r="AA84">
        <v>973.68863644656346</v>
      </c>
      <c r="AB84">
        <v>993.27294520547946</v>
      </c>
      <c r="AC84">
        <v>971.32373589061206</v>
      </c>
      <c r="AD84">
        <v>1136.2763329506058</v>
      </c>
      <c r="AE84">
        <v>1216.1576311967572</v>
      </c>
      <c r="AF84">
        <v>1230.4415672050948</v>
      </c>
      <c r="AG84">
        <v>1284.2827275816967</v>
      </c>
      <c r="AH84">
        <v>1365.6151833782815</v>
      </c>
      <c r="AI84">
        <v>1459.0436920149077</v>
      </c>
      <c r="AJ84">
        <v>1617.4552815462171</v>
      </c>
      <c r="AK84">
        <v>1699.330191019598</v>
      </c>
      <c r="AL84">
        <v>1853.0625969028449</v>
      </c>
      <c r="AM84">
        <v>1856.520742608297</v>
      </c>
      <c r="AN84">
        <v>1995.1919019411141</v>
      </c>
      <c r="AO84">
        <v>1955.9750419756483</v>
      </c>
      <c r="AP84">
        <v>1840.2388335472715</v>
      </c>
      <c r="AQ84">
        <v>1944.0333378690214</v>
      </c>
      <c r="AR84">
        <v>1944.8322808969467</v>
      </c>
      <c r="AS84">
        <v>2049.3453246654972</v>
      </c>
      <c r="AT84">
        <v>2103.7485946091401</v>
      </c>
      <c r="AU84">
        <v>2113.4598733248522</v>
      </c>
      <c r="AV84">
        <v>2145.8775533751705</v>
      </c>
      <c r="AW84">
        <v>2104.4280475008354</v>
      </c>
      <c r="AX84">
        <v>2207.1684453387516</v>
      </c>
      <c r="AY84">
        <v>2244.9722727448634</v>
      </c>
      <c r="AZ84">
        <v>2293.5134168407535</v>
      </c>
      <c r="BA84">
        <v>2369.5081174131783</v>
      </c>
      <c r="BB84">
        <v>2544.1111455096102</v>
      </c>
      <c r="BC84">
        <v>2702.6116520477217</v>
      </c>
      <c r="BD84">
        <v>2848.7007700310501</v>
      </c>
      <c r="BE84">
        <v>2992.2891609907688</v>
      </c>
      <c r="BF84">
        <v>2893.1343741082487</v>
      </c>
      <c r="BG84">
        <v>2896.7308200271409</v>
      </c>
      <c r="BH84">
        <v>2853.0764358702768</v>
      </c>
      <c r="BI84">
        <v>2979.6011918404765</v>
      </c>
      <c r="BJ84">
        <v>3279.1077903928535</v>
      </c>
      <c r="BK84">
        <v>3566.586903711252</v>
      </c>
      <c r="BL84">
        <v>3572.6591828222195</v>
      </c>
      <c r="BM84">
        <v>3362.0280212052362</v>
      </c>
      <c r="BN84">
        <v>3508.2231419766358</v>
      </c>
      <c r="BO84">
        <v>3710.1245161175234</v>
      </c>
      <c r="BP84">
        <v>3919.6430791085854</v>
      </c>
      <c r="BQ84">
        <v>4166.0047674856396</v>
      </c>
    </row>
    <row r="85" spans="1:69" x14ac:dyDescent="0.2">
      <c r="A85" t="s">
        <v>316</v>
      </c>
      <c r="B85" t="s">
        <v>317</v>
      </c>
      <c r="C85" t="s">
        <v>750</v>
      </c>
      <c r="D85" t="s">
        <v>751</v>
      </c>
      <c r="E85">
        <v>276.13616947322748</v>
      </c>
      <c r="F85">
        <v>323.45920265420045</v>
      </c>
      <c r="G85">
        <v>348.41682013312754</v>
      </c>
      <c r="H85">
        <v>290.67581654640924</v>
      </c>
      <c r="I85">
        <v>400.40295650495835</v>
      </c>
      <c r="J85">
        <v>414.55421809503542</v>
      </c>
      <c r="K85">
        <v>443.40159987814155</v>
      </c>
      <c r="L85">
        <v>482.22309050642997</v>
      </c>
      <c r="M85">
        <v>514.57398379621668</v>
      </c>
      <c r="N85">
        <v>545.41023714120104</v>
      </c>
      <c r="O85">
        <v>543.43316144175697</v>
      </c>
      <c r="P85">
        <v>627.41567757661585</v>
      </c>
      <c r="Q85">
        <v>693.29483141297942</v>
      </c>
      <c r="R85">
        <v>1140.0416427508958</v>
      </c>
      <c r="S85">
        <v>2384.1862889257236</v>
      </c>
      <c r="T85">
        <v>3258.2342415358871</v>
      </c>
      <c r="U85">
        <v>4441.0944858662297</v>
      </c>
      <c r="V85">
        <v>4048.1467428949036</v>
      </c>
      <c r="W85">
        <v>3359.5726812366424</v>
      </c>
      <c r="X85">
        <v>4154.5859401509324</v>
      </c>
      <c r="Y85">
        <v>5718.4671905271734</v>
      </c>
      <c r="Z85">
        <v>5026.4764675715578</v>
      </c>
      <c r="AA85">
        <v>4583.8996778544479</v>
      </c>
      <c r="AB85">
        <v>4181.5719157557751</v>
      </c>
      <c r="AC85">
        <v>4272.8821687170539</v>
      </c>
      <c r="AD85">
        <v>3898.4631693548681</v>
      </c>
      <c r="AE85">
        <v>3864.6745382398121</v>
      </c>
      <c r="AF85">
        <v>3624.3767586547638</v>
      </c>
      <c r="AG85">
        <v>4118.6047303279456</v>
      </c>
      <c r="AH85">
        <v>4373.8849192694825</v>
      </c>
      <c r="AI85">
        <v>6050.7146899952322</v>
      </c>
      <c r="AJ85">
        <v>5345.0965303051989</v>
      </c>
      <c r="AK85">
        <v>5385.6881174507807</v>
      </c>
      <c r="AL85">
        <v>4105.9870133933082</v>
      </c>
      <c r="AM85">
        <v>3828.2111811445388</v>
      </c>
      <c r="AN85">
        <v>4414.8755828571984</v>
      </c>
      <c r="AO85">
        <v>4942.6787002761484</v>
      </c>
      <c r="AP85">
        <v>4508.7534054114221</v>
      </c>
      <c r="AQ85">
        <v>3699.9951390650376</v>
      </c>
      <c r="AR85">
        <v>3751.3531895062465</v>
      </c>
      <c r="AS85">
        <v>3982.906200927996</v>
      </c>
      <c r="AT85">
        <v>3835.7571827972743</v>
      </c>
      <c r="AU85">
        <v>3966.4800186466255</v>
      </c>
      <c r="AV85">
        <v>4710.7486276815098</v>
      </c>
      <c r="AW85">
        <v>5465.7919359070838</v>
      </c>
      <c r="AX85">
        <v>6547.8761395518632</v>
      </c>
      <c r="AY85">
        <v>6847.0098568539379</v>
      </c>
      <c r="AZ85">
        <v>8003.5428969604873</v>
      </c>
      <c r="BA85">
        <v>9688.645196906331</v>
      </c>
      <c r="BB85">
        <v>7290.5752609311357</v>
      </c>
      <c r="BC85">
        <v>8356.7466201334519</v>
      </c>
      <c r="BD85">
        <v>10219.11393394536</v>
      </c>
      <c r="BE85">
        <v>9296.9658794108818</v>
      </c>
      <c r="BF85">
        <v>9197.7010632394667</v>
      </c>
      <c r="BG85">
        <v>9201.3627664810538</v>
      </c>
      <c r="BH85">
        <v>7047.1265463435539</v>
      </c>
      <c r="BI85">
        <v>6677.0700390164366</v>
      </c>
      <c r="BJ85">
        <v>6921.7337313562402</v>
      </c>
      <c r="BK85">
        <v>7624.2775233771008</v>
      </c>
      <c r="BL85">
        <v>7441.1786472280974</v>
      </c>
      <c r="BM85">
        <v>6605.8034607756517</v>
      </c>
      <c r="BN85">
        <v>8181.4091413465603</v>
      </c>
      <c r="BO85">
        <v>8409.2074145028018</v>
      </c>
      <c r="BP85">
        <v>7802.8243327613818</v>
      </c>
      <c r="BQ85">
        <v>8230.0431145115072</v>
      </c>
    </row>
    <row r="86" spans="1:69" x14ac:dyDescent="0.2">
      <c r="A86" t="s">
        <v>318</v>
      </c>
      <c r="B86" t="s">
        <v>319</v>
      </c>
      <c r="C86" t="s">
        <v>750</v>
      </c>
      <c r="D86" t="s">
        <v>751</v>
      </c>
      <c r="E86">
        <v>1397.5948032844049</v>
      </c>
      <c r="F86">
        <v>1472.3857140786822</v>
      </c>
      <c r="G86">
        <v>1525.775852710321</v>
      </c>
      <c r="H86">
        <v>1613.4568837339225</v>
      </c>
      <c r="I86">
        <v>1748.2881176141029</v>
      </c>
      <c r="J86">
        <v>1873.5677743542051</v>
      </c>
      <c r="K86">
        <v>1986.7471586968479</v>
      </c>
      <c r="L86">
        <v>2058.7818819805584</v>
      </c>
      <c r="M86">
        <v>1951.7585958753211</v>
      </c>
      <c r="N86">
        <v>2100.6678685867173</v>
      </c>
      <c r="O86">
        <v>2347.5443177374741</v>
      </c>
      <c r="P86">
        <v>2649.8015138722335</v>
      </c>
      <c r="Q86">
        <v>3030.4325141197723</v>
      </c>
      <c r="R86">
        <v>3426.2762205037789</v>
      </c>
      <c r="S86">
        <v>3665.8627976419029</v>
      </c>
      <c r="T86">
        <v>4299.7456179928358</v>
      </c>
      <c r="U86">
        <v>4138.1677876153472</v>
      </c>
      <c r="V86">
        <v>4681.4399317303796</v>
      </c>
      <c r="W86">
        <v>5976.9381689999063</v>
      </c>
      <c r="X86">
        <v>7804.7620805115466</v>
      </c>
      <c r="Y86">
        <v>10032.062080014974</v>
      </c>
      <c r="Z86">
        <v>9599.3062222196477</v>
      </c>
      <c r="AA86">
        <v>9146.0773570185174</v>
      </c>
      <c r="AB86">
        <v>8691.5188130651404</v>
      </c>
      <c r="AC86">
        <v>8179.1944406499106</v>
      </c>
      <c r="AD86">
        <v>8652.2165424759296</v>
      </c>
      <c r="AE86">
        <v>10611.112210095978</v>
      </c>
      <c r="AF86">
        <v>13118.586534629034</v>
      </c>
      <c r="AG86">
        <v>15987.168077568824</v>
      </c>
      <c r="AH86">
        <v>16239.282196094424</v>
      </c>
      <c r="AI86">
        <v>19095.466998460779</v>
      </c>
      <c r="AJ86">
        <v>19900.726650506862</v>
      </c>
      <c r="AK86">
        <v>20487.170785287846</v>
      </c>
      <c r="AL86">
        <v>18389.019567509866</v>
      </c>
      <c r="AM86">
        <v>19709.238098365302</v>
      </c>
      <c r="AN86">
        <v>23252.615712742252</v>
      </c>
      <c r="AO86">
        <v>24503.382960290324</v>
      </c>
      <c r="AP86">
        <v>26910.138152990156</v>
      </c>
      <c r="AQ86">
        <v>28396.352354801329</v>
      </c>
      <c r="AR86">
        <v>28858.006533312637</v>
      </c>
      <c r="AS86">
        <v>28383.876109499641</v>
      </c>
      <c r="AT86">
        <v>28013.872963550777</v>
      </c>
      <c r="AU86">
        <v>30158.701780785788</v>
      </c>
      <c r="AV86">
        <v>34556.772609590509</v>
      </c>
      <c r="AW86">
        <v>40504.411810392849</v>
      </c>
      <c r="AX86">
        <v>42240.246298754661</v>
      </c>
      <c r="AY86">
        <v>44695.161023423956</v>
      </c>
      <c r="AZ86">
        <v>50629.07991728872</v>
      </c>
      <c r="BA86">
        <v>47652.403069188105</v>
      </c>
      <c r="BB86">
        <v>39009.371554782112</v>
      </c>
      <c r="BC86">
        <v>39778.322052856478</v>
      </c>
      <c r="BD86">
        <v>42295.927383532166</v>
      </c>
      <c r="BE86">
        <v>42688.326372837204</v>
      </c>
      <c r="BF86">
        <v>43606.98378963484</v>
      </c>
      <c r="BG86">
        <v>47746.242175956228</v>
      </c>
      <c r="BH86">
        <v>45255.344921620861</v>
      </c>
      <c r="BI86">
        <v>41257.908554555615</v>
      </c>
      <c r="BJ86">
        <v>40916.811507035374</v>
      </c>
      <c r="BK86">
        <v>43702.997630316495</v>
      </c>
      <c r="BL86">
        <v>43158.741126732304</v>
      </c>
      <c r="BM86">
        <v>40812.679466387854</v>
      </c>
      <c r="BN86">
        <v>47691.376879940392</v>
      </c>
      <c r="BO86">
        <v>47057.043229178962</v>
      </c>
      <c r="BP86">
        <v>49944.470212420143</v>
      </c>
      <c r="BQ86">
        <v>53246.367614510847</v>
      </c>
    </row>
    <row r="87" spans="1:69" x14ac:dyDescent="0.2">
      <c r="A87" t="s">
        <v>320</v>
      </c>
      <c r="B87" t="s">
        <v>321</v>
      </c>
      <c r="C87" t="s">
        <v>750</v>
      </c>
      <c r="D87" t="s">
        <v>751</v>
      </c>
      <c r="AF87">
        <v>1543.5820245972798</v>
      </c>
      <c r="AG87">
        <v>1843.9034323585756</v>
      </c>
      <c r="AH87">
        <v>1853.4409083867467</v>
      </c>
      <c r="AI87">
        <v>1610.9802714686828</v>
      </c>
      <c r="AJ87">
        <v>1307.8234271300644</v>
      </c>
      <c r="AK87">
        <v>757.22354850535771</v>
      </c>
      <c r="AL87">
        <v>550.01554260922444</v>
      </c>
      <c r="AM87">
        <v>519.81557881496485</v>
      </c>
      <c r="AN87">
        <v>578.33692346086582</v>
      </c>
      <c r="AO87">
        <v>689.0346341533118</v>
      </c>
      <c r="AP87">
        <v>807.03228575235244</v>
      </c>
      <c r="AQ87">
        <v>851.51554245084105</v>
      </c>
      <c r="AR87">
        <v>673.53778288727517</v>
      </c>
      <c r="AS87">
        <v>749.90853499396133</v>
      </c>
      <c r="AT87">
        <v>801.98383707928963</v>
      </c>
      <c r="AU87">
        <v>853.52617186893929</v>
      </c>
      <c r="AV87">
        <v>1010.0315163086844</v>
      </c>
      <c r="AW87">
        <v>1305.0474855720777</v>
      </c>
      <c r="AX87">
        <v>1642.7835941479732</v>
      </c>
      <c r="AY87">
        <v>1996.0201327228401</v>
      </c>
      <c r="AZ87">
        <v>2635.3665027611623</v>
      </c>
      <c r="BA87">
        <v>3324.7537205015014</v>
      </c>
      <c r="BB87">
        <v>2822.6893966879661</v>
      </c>
      <c r="BC87">
        <v>3281.7293093734293</v>
      </c>
      <c r="BD87">
        <v>4119.6681830719272</v>
      </c>
      <c r="BE87">
        <v>4530.6953340943082</v>
      </c>
      <c r="BF87">
        <v>4712.0022938266493</v>
      </c>
      <c r="BG87">
        <v>4830.3348617024894</v>
      </c>
      <c r="BH87">
        <v>4086.6223465964995</v>
      </c>
      <c r="BI87">
        <v>4143.4012568631515</v>
      </c>
      <c r="BJ87">
        <v>4418.7520654667851</v>
      </c>
      <c r="BK87">
        <v>4804.0546040444042</v>
      </c>
      <c r="BL87">
        <v>4741.2832715876011</v>
      </c>
      <c r="BM87">
        <v>4300.8570129120699</v>
      </c>
      <c r="BN87">
        <v>5083.6069548457726</v>
      </c>
      <c r="BO87">
        <v>6729.8465993028331</v>
      </c>
      <c r="BP87">
        <v>8283.6696065226115</v>
      </c>
      <c r="BQ87">
        <v>9241.4912231371309</v>
      </c>
    </row>
    <row r="88" spans="1:69" x14ac:dyDescent="0.2">
      <c r="A88" t="s">
        <v>322</v>
      </c>
      <c r="B88" t="s">
        <v>323</v>
      </c>
      <c r="C88" t="s">
        <v>750</v>
      </c>
      <c r="D88" t="s">
        <v>751</v>
      </c>
      <c r="E88">
        <v>174.85885653180446</v>
      </c>
      <c r="F88">
        <v>181.87001083308451</v>
      </c>
      <c r="G88">
        <v>188.42101629989304</v>
      </c>
      <c r="H88">
        <v>205.03742239188469</v>
      </c>
      <c r="I88">
        <v>224.96815439335393</v>
      </c>
      <c r="J88">
        <v>260.50559523621996</v>
      </c>
      <c r="K88">
        <v>263.33458941151417</v>
      </c>
      <c r="L88">
        <v>211.21929654036489</v>
      </c>
      <c r="M88">
        <v>196.66857183046403</v>
      </c>
      <c r="N88">
        <v>225.7726219635542</v>
      </c>
      <c r="O88">
        <v>248.15986940981799</v>
      </c>
      <c r="P88">
        <v>263.40878788223461</v>
      </c>
      <c r="Q88">
        <v>223.80286383232999</v>
      </c>
      <c r="R88">
        <v>309.50955230039136</v>
      </c>
      <c r="S88">
        <v>289.42585681650831</v>
      </c>
      <c r="T88">
        <v>272.97671518850257</v>
      </c>
      <c r="U88">
        <v>260.99829581310723</v>
      </c>
      <c r="V88">
        <v>292.28979809498952</v>
      </c>
      <c r="W88">
        <v>325.59847667823334</v>
      </c>
      <c r="X88">
        <v>346.65340377769741</v>
      </c>
      <c r="Y88">
        <v>372.25202636796092</v>
      </c>
      <c r="Z88">
        <v>343.79912673942499</v>
      </c>
      <c r="AA88">
        <v>319.20691032979067</v>
      </c>
      <c r="AB88">
        <v>311.38343815494932</v>
      </c>
      <c r="AC88">
        <v>329.99888886311129</v>
      </c>
      <c r="AD88">
        <v>329.71460493701375</v>
      </c>
      <c r="AE88">
        <v>410.71165838861134</v>
      </c>
      <c r="AF88">
        <v>355.1537249192034</v>
      </c>
      <c r="AG88">
        <v>355.12184493288112</v>
      </c>
      <c r="AH88">
        <v>349.96494191498249</v>
      </c>
      <c r="AI88">
        <v>382.54246368353978</v>
      </c>
      <c r="AJ88">
        <v>418.25412134998646</v>
      </c>
      <c r="AK88">
        <v>396.42640764051737</v>
      </c>
      <c r="AL88">
        <v>359.80084409752834</v>
      </c>
      <c r="AM88">
        <v>320.50390343252013</v>
      </c>
      <c r="AN88">
        <v>371.53724303383552</v>
      </c>
      <c r="AO88">
        <v>389.27126789883107</v>
      </c>
      <c r="AP88">
        <v>377.84193550146057</v>
      </c>
      <c r="AQ88">
        <v>400.36679950852397</v>
      </c>
      <c r="AR88">
        <v>403.03732612727305</v>
      </c>
      <c r="AS88">
        <v>253.74693620334378</v>
      </c>
      <c r="AT88">
        <v>263.54215649485292</v>
      </c>
      <c r="AU88">
        <v>297.46164468774049</v>
      </c>
      <c r="AV88">
        <v>358.39927142072963</v>
      </c>
      <c r="AW88">
        <v>406.13210532956532</v>
      </c>
      <c r="AX88">
        <v>478.61190919102785</v>
      </c>
      <c r="AY88">
        <v>906.44102756488678</v>
      </c>
      <c r="AZ88">
        <v>1050.124615249259</v>
      </c>
      <c r="BA88">
        <v>1182.6576125601646</v>
      </c>
      <c r="BB88">
        <v>1047.7043009358633</v>
      </c>
      <c r="BC88">
        <v>1263.8925176053895</v>
      </c>
      <c r="BD88">
        <v>1507.4357319875289</v>
      </c>
      <c r="BE88">
        <v>1543.7752423576376</v>
      </c>
      <c r="BF88">
        <v>2294.7958469374339</v>
      </c>
      <c r="BG88">
        <v>1949.9083292384551</v>
      </c>
      <c r="BH88">
        <v>1722.7728283360616</v>
      </c>
      <c r="BI88">
        <v>1912.4799133995061</v>
      </c>
      <c r="BJ88">
        <v>2012.2866264126542</v>
      </c>
      <c r="BK88">
        <v>2195.3216601637732</v>
      </c>
      <c r="BL88">
        <v>2186.6582268261286</v>
      </c>
      <c r="BM88">
        <v>2195.4548165998676</v>
      </c>
      <c r="BN88">
        <v>2445.1866252934401</v>
      </c>
      <c r="BO88">
        <v>2229.8912264780301</v>
      </c>
      <c r="BP88">
        <v>2383.9041048341815</v>
      </c>
      <c r="BQ88">
        <v>2390.7723765271498</v>
      </c>
    </row>
    <row r="89" spans="1:69" x14ac:dyDescent="0.2">
      <c r="A89" t="s">
        <v>324</v>
      </c>
      <c r="B89" t="s">
        <v>325</v>
      </c>
      <c r="C89" t="s">
        <v>750</v>
      </c>
      <c r="D89" t="s">
        <v>751</v>
      </c>
    </row>
    <row r="90" spans="1:69" x14ac:dyDescent="0.2">
      <c r="A90" t="s">
        <v>326</v>
      </c>
      <c r="B90" t="s">
        <v>327</v>
      </c>
      <c r="C90" t="s">
        <v>750</v>
      </c>
      <c r="D90" t="s">
        <v>751</v>
      </c>
      <c r="O90">
        <v>752.82250357238775</v>
      </c>
      <c r="P90">
        <v>825.28997705309564</v>
      </c>
      <c r="Q90">
        <v>948.49742129705464</v>
      </c>
      <c r="R90">
        <v>1143.3000351407759</v>
      </c>
      <c r="S90">
        <v>1242.5292252038994</v>
      </c>
      <c r="T90">
        <v>1311.3305136256333</v>
      </c>
      <c r="U90">
        <v>1430.6643528676414</v>
      </c>
      <c r="V90">
        <v>1440.157665151015</v>
      </c>
      <c r="W90">
        <v>1657.963932307056</v>
      </c>
      <c r="X90">
        <v>1789.9955492456686</v>
      </c>
      <c r="Y90">
        <v>1930.9918425794858</v>
      </c>
      <c r="Z90">
        <v>1875.5396677239623</v>
      </c>
      <c r="AA90">
        <v>2272.6329872427436</v>
      </c>
      <c r="AB90">
        <v>2822.8393228468158</v>
      </c>
      <c r="AC90">
        <v>3361.5282015454973</v>
      </c>
      <c r="AD90">
        <v>4061.6986724244339</v>
      </c>
      <c r="AE90">
        <v>505.87694425030315</v>
      </c>
      <c r="AF90">
        <v>504.51086879940578</v>
      </c>
      <c r="AG90">
        <v>574.00112722518213</v>
      </c>
      <c r="AH90">
        <v>570.49341798678677</v>
      </c>
      <c r="AI90">
        <v>604.30442270253195</v>
      </c>
      <c r="AJ90">
        <v>656.42373119517993</v>
      </c>
      <c r="AK90">
        <v>692.6478026628057</v>
      </c>
      <c r="AL90">
        <v>670.7417782299591</v>
      </c>
      <c r="AM90">
        <v>671.57638505875218</v>
      </c>
      <c r="AN90">
        <v>713.03146055868319</v>
      </c>
      <c r="AO90">
        <v>726.02544258379919</v>
      </c>
      <c r="AP90">
        <v>695.58174225826031</v>
      </c>
      <c r="AQ90">
        <v>647.37992083277788</v>
      </c>
      <c r="AR90">
        <v>610.61484294276238</v>
      </c>
      <c r="AS90">
        <v>518.15706692402625</v>
      </c>
      <c r="AT90">
        <v>483.0851202147411</v>
      </c>
      <c r="AU90">
        <v>495.91607355926942</v>
      </c>
      <c r="AV90">
        <v>566.48540588068033</v>
      </c>
      <c r="AW90">
        <v>584.89774053808139</v>
      </c>
      <c r="AX90">
        <v>463.17768685097968</v>
      </c>
      <c r="AY90">
        <v>446.98055413501288</v>
      </c>
      <c r="AZ90">
        <v>650.14857530474251</v>
      </c>
      <c r="BA90">
        <v>703.53282578436892</v>
      </c>
      <c r="BB90">
        <v>662.18591466557473</v>
      </c>
      <c r="BC90">
        <v>659.23532621131517</v>
      </c>
      <c r="BD90">
        <v>636.69495874764834</v>
      </c>
      <c r="BE90">
        <v>699.35337721219651</v>
      </c>
      <c r="BF90">
        <v>748.45502082473433</v>
      </c>
      <c r="BG90">
        <v>765.1469993892789</v>
      </c>
      <c r="BH90">
        <v>747.35696675944757</v>
      </c>
      <c r="BI90">
        <v>711.9965097823158</v>
      </c>
      <c r="BJ90">
        <v>833.59862169112102</v>
      </c>
      <c r="BK90">
        <v>933.27361563370505</v>
      </c>
      <c r="BL90">
        <v>1031.341464807319</v>
      </c>
      <c r="BM90">
        <v>1053.6609769641459</v>
      </c>
      <c r="BN90">
        <v>1244.9655047791368</v>
      </c>
      <c r="BO90">
        <v>1416.5961201176417</v>
      </c>
      <c r="BP90">
        <v>1555.4937580686064</v>
      </c>
      <c r="BQ90">
        <v>1694.9537586219271</v>
      </c>
    </row>
    <row r="91" spans="1:69" x14ac:dyDescent="0.2">
      <c r="A91" t="s">
        <v>328</v>
      </c>
      <c r="B91" t="s">
        <v>329</v>
      </c>
      <c r="C91" t="s">
        <v>750</v>
      </c>
      <c r="D91" t="s">
        <v>751</v>
      </c>
      <c r="K91">
        <v>94.366214494765771</v>
      </c>
      <c r="L91">
        <v>96.960486884925388</v>
      </c>
      <c r="M91">
        <v>83.106485275891217</v>
      </c>
      <c r="N91">
        <v>88.66220216103099</v>
      </c>
      <c r="O91">
        <v>99.781691977244776</v>
      </c>
      <c r="P91">
        <v>103.31832228874939</v>
      </c>
      <c r="Q91">
        <v>106.52460428262472</v>
      </c>
      <c r="R91">
        <v>131.44918206078705</v>
      </c>
      <c r="S91">
        <v>162.61833468655144</v>
      </c>
      <c r="T91">
        <v>189.80839337734369</v>
      </c>
      <c r="U91">
        <v>179.3139632911066</v>
      </c>
      <c r="V91">
        <v>213.84254316202316</v>
      </c>
      <c r="W91">
        <v>257.58104223729117</v>
      </c>
      <c r="X91">
        <v>300.25852803439676</v>
      </c>
      <c r="Y91">
        <v>337.69253438951665</v>
      </c>
      <c r="Z91">
        <v>295.98206454808252</v>
      </c>
      <c r="AA91">
        <v>282.14130705538753</v>
      </c>
      <c r="AB91">
        <v>268.64929981680268</v>
      </c>
      <c r="AC91">
        <v>214.79435738992839</v>
      </c>
      <c r="AD91">
        <v>262.81661674577913</v>
      </c>
      <c r="AE91">
        <v>207.65440871494539</v>
      </c>
      <c r="AF91">
        <v>236.95480272584592</v>
      </c>
      <c r="AG91">
        <v>274.87446599958872</v>
      </c>
      <c r="AH91">
        <v>280.92980955391937</v>
      </c>
      <c r="AI91">
        <v>300.63989574038123</v>
      </c>
      <c r="AJ91">
        <v>627.57891931882693</v>
      </c>
      <c r="AK91">
        <v>623.48592778359762</v>
      </c>
      <c r="AL91">
        <v>635.36116772820003</v>
      </c>
      <c r="AM91">
        <v>608.27749078080046</v>
      </c>
      <c r="AN91">
        <v>621.68139126964559</v>
      </c>
      <c r="AO91">
        <v>651.78494572483703</v>
      </c>
      <c r="AP91">
        <v>600.22402340575388</v>
      </c>
      <c r="AQ91">
        <v>610.23471146172426</v>
      </c>
      <c r="AR91">
        <v>575.45989315121562</v>
      </c>
      <c r="AS91">
        <v>538.05407234885388</v>
      </c>
      <c r="AT91">
        <v>459.80306838139882</v>
      </c>
      <c r="AU91">
        <v>376.53102696258435</v>
      </c>
      <c r="AV91">
        <v>308.71912343758748</v>
      </c>
      <c r="AW91">
        <v>593.28534632658057</v>
      </c>
      <c r="AX91">
        <v>616.48365786534828</v>
      </c>
      <c r="AY91">
        <v>614.54430790446418</v>
      </c>
      <c r="AZ91">
        <v>724.72640724243183</v>
      </c>
      <c r="BA91">
        <v>859.12767141122617</v>
      </c>
      <c r="BB91">
        <v>774.88803090809108</v>
      </c>
      <c r="BC91">
        <v>801.03337271453563</v>
      </c>
      <c r="BD91">
        <v>710.60841146815153</v>
      </c>
      <c r="BE91">
        <v>692.57936162810199</v>
      </c>
      <c r="BF91">
        <v>653.86271327274312</v>
      </c>
      <c r="BG91">
        <v>568.0045355886399</v>
      </c>
      <c r="BH91">
        <v>619.53636429646053</v>
      </c>
      <c r="BI91">
        <v>650.05650132361131</v>
      </c>
      <c r="BJ91">
        <v>642.52264129633068</v>
      </c>
      <c r="BK91">
        <v>696.21980696061485</v>
      </c>
      <c r="BL91">
        <v>738.18675198748281</v>
      </c>
      <c r="BM91">
        <v>720.33514335213306</v>
      </c>
      <c r="BN91">
        <v>781.89092516953087</v>
      </c>
      <c r="BO91">
        <v>836.24487586847567</v>
      </c>
      <c r="BP91">
        <v>883.02411171980873</v>
      </c>
      <c r="BQ91">
        <v>871.34029177629372</v>
      </c>
    </row>
    <row r="92" spans="1:69" x14ac:dyDescent="0.2">
      <c r="A92" t="s">
        <v>330</v>
      </c>
      <c r="B92" t="s">
        <v>331</v>
      </c>
      <c r="C92" t="s">
        <v>750</v>
      </c>
      <c r="D92" t="s">
        <v>751</v>
      </c>
      <c r="O92">
        <v>350.22159496210685</v>
      </c>
      <c r="P92">
        <v>348.27700962026728</v>
      </c>
      <c r="Q92">
        <v>388.64376137455258</v>
      </c>
      <c r="R92">
        <v>391.91657561290032</v>
      </c>
      <c r="S92">
        <v>418.64311401406388</v>
      </c>
      <c r="T92">
        <v>435.21780987484755</v>
      </c>
      <c r="U92">
        <v>420.85293743817766</v>
      </c>
      <c r="V92">
        <v>402.90658780332569</v>
      </c>
      <c r="W92">
        <v>402.77752570093583</v>
      </c>
      <c r="X92">
        <v>375.84533017162465</v>
      </c>
      <c r="Y92">
        <v>346.85544156755418</v>
      </c>
      <c r="Z92">
        <v>477.46389637563044</v>
      </c>
      <c r="AA92">
        <v>502.73226600556785</v>
      </c>
      <c r="AB92">
        <v>488.99389232210683</v>
      </c>
      <c r="AC92">
        <v>407.43944468491173</v>
      </c>
      <c r="AD92">
        <v>416.57613999889816</v>
      </c>
      <c r="AE92">
        <v>371.13757591310343</v>
      </c>
      <c r="AF92">
        <v>487.5519494369932</v>
      </c>
      <c r="AG92">
        <v>453.80747268820846</v>
      </c>
      <c r="AH92">
        <v>578.4909858312559</v>
      </c>
      <c r="AI92">
        <v>651.33764065099444</v>
      </c>
      <c r="AJ92">
        <v>672.07387884965976</v>
      </c>
      <c r="AK92">
        <v>574.32110641811028</v>
      </c>
      <c r="AL92">
        <v>581.61268181395349</v>
      </c>
      <c r="AM92">
        <v>560.88342253797327</v>
      </c>
      <c r="AN92">
        <v>589.48702308194538</v>
      </c>
      <c r="AO92">
        <v>614.72989245458496</v>
      </c>
      <c r="AP92">
        <v>598.95347019848373</v>
      </c>
      <c r="AQ92">
        <v>497.72427956373269</v>
      </c>
      <c r="AR92">
        <v>478.73319098990925</v>
      </c>
      <c r="AS92">
        <v>316.94549503763886</v>
      </c>
      <c r="AT92">
        <v>327.13843197239731</v>
      </c>
      <c r="AU92">
        <v>362.03457457035404</v>
      </c>
      <c r="AV92">
        <v>419.78486611806977</v>
      </c>
      <c r="AW92">
        <v>431.37655766963388</v>
      </c>
      <c r="AX92">
        <v>463.07396265045162</v>
      </c>
      <c r="AY92">
        <v>448.51307546970077</v>
      </c>
      <c r="AZ92">
        <v>519.06978979474138</v>
      </c>
      <c r="BA92">
        <v>640.21033110175335</v>
      </c>
      <c r="BB92">
        <v>583.19002013909358</v>
      </c>
      <c r="BC92">
        <v>600.1942985407677</v>
      </c>
      <c r="BD92">
        <v>719.53957349893722</v>
      </c>
      <c r="BE92">
        <v>635.46165330388055</v>
      </c>
      <c r="BF92">
        <v>654.30453440941699</v>
      </c>
      <c r="BG92">
        <v>652.02250102944936</v>
      </c>
      <c r="BH92">
        <v>645.06683720703882</v>
      </c>
      <c r="BI92">
        <v>679.66538662681762</v>
      </c>
      <c r="BJ92">
        <v>783.12318660202197</v>
      </c>
      <c r="BK92">
        <v>808.53161321850405</v>
      </c>
      <c r="BL92">
        <v>811.21642588512861</v>
      </c>
      <c r="BM92">
        <v>846.91585571597091</v>
      </c>
      <c r="BN92">
        <v>926.78092108123315</v>
      </c>
      <c r="BO92">
        <v>883.19913145783119</v>
      </c>
      <c r="BP92">
        <v>988.08788635702194</v>
      </c>
      <c r="BQ92">
        <v>1007.7415172802815</v>
      </c>
    </row>
    <row r="93" spans="1:69" x14ac:dyDescent="0.2">
      <c r="A93" t="s">
        <v>332</v>
      </c>
      <c r="B93" t="s">
        <v>333</v>
      </c>
      <c r="C93" t="s">
        <v>750</v>
      </c>
      <c r="D93" t="s">
        <v>751</v>
      </c>
      <c r="G93">
        <v>132.91185907727584</v>
      </c>
      <c r="H93">
        <v>154.79749852837469</v>
      </c>
      <c r="I93">
        <v>177.82641757609389</v>
      </c>
      <c r="J93">
        <v>217.10289545038975</v>
      </c>
      <c r="K93">
        <v>226.69496390134455</v>
      </c>
      <c r="L93">
        <v>231.93164616577437</v>
      </c>
      <c r="M93">
        <v>211.74375868917801</v>
      </c>
      <c r="N93">
        <v>208.44083966337988</v>
      </c>
      <c r="O93">
        <v>206.76685869966482</v>
      </c>
      <c r="P93">
        <v>205.56736961700955</v>
      </c>
      <c r="Q93">
        <v>211.42476197444637</v>
      </c>
      <c r="R93">
        <v>268.63490233866679</v>
      </c>
      <c r="S93">
        <v>319.23683674134213</v>
      </c>
      <c r="T93">
        <v>362.26217827807807</v>
      </c>
      <c r="U93">
        <v>368.83137425397871</v>
      </c>
      <c r="V93">
        <v>375.70596062500186</v>
      </c>
      <c r="Y93">
        <v>175.45100807136245</v>
      </c>
      <c r="Z93">
        <v>121.12508028204722</v>
      </c>
      <c r="AA93">
        <v>137.46880270836635</v>
      </c>
      <c r="AB93">
        <v>129.41100558102144</v>
      </c>
      <c r="AC93">
        <v>137.903678570149</v>
      </c>
      <c r="AD93">
        <v>161.11802183766974</v>
      </c>
      <c r="AE93">
        <v>188.78702702247972</v>
      </c>
      <c r="AF93">
        <v>220.9254418225087</v>
      </c>
      <c r="AG93">
        <v>228.6692328272473</v>
      </c>
      <c r="AH93">
        <v>193.22335611690028</v>
      </c>
      <c r="AI93">
        <v>236.40218837626495</v>
      </c>
      <c r="AJ93">
        <v>225.31937851976315</v>
      </c>
      <c r="AK93">
        <v>263.73354708894448</v>
      </c>
      <c r="AL93">
        <v>256.68302365257404</v>
      </c>
      <c r="AM93">
        <v>183.23948271196434</v>
      </c>
      <c r="AN93">
        <v>248.31489620885506</v>
      </c>
      <c r="AO93">
        <v>391.68686823573154</v>
      </c>
      <c r="AP93">
        <v>717.04148157682096</v>
      </c>
      <c r="AQ93">
        <v>577.86852534274522</v>
      </c>
      <c r="AR93">
        <v>930.9125492997789</v>
      </c>
      <c r="AS93">
        <v>1487.3165506700977</v>
      </c>
      <c r="AT93">
        <v>1948.6114590784366</v>
      </c>
      <c r="AU93">
        <v>2264.210655803648</v>
      </c>
      <c r="AV93">
        <v>2930.6018374373293</v>
      </c>
      <c r="AW93">
        <v>4901.3012740811928</v>
      </c>
      <c r="AX93">
        <v>8673.9026086534959</v>
      </c>
      <c r="AY93">
        <v>10184.884124854147</v>
      </c>
      <c r="AZ93">
        <v>12616.953294201119</v>
      </c>
      <c r="BA93">
        <v>18210.555297059891</v>
      </c>
      <c r="BB93">
        <v>13232.501937810184</v>
      </c>
      <c r="BC93">
        <v>13720.165872322243</v>
      </c>
      <c r="BD93">
        <v>17198.213666827498</v>
      </c>
      <c r="BE93">
        <v>17308.57239245747</v>
      </c>
      <c r="BF93">
        <v>16304.071319641815</v>
      </c>
      <c r="BG93">
        <v>15548.662465661924</v>
      </c>
      <c r="BH93">
        <v>9068.9100323864459</v>
      </c>
      <c r="BI93">
        <v>7453.1979794851668</v>
      </c>
      <c r="BJ93">
        <v>7809.1046565548822</v>
      </c>
      <c r="BK93">
        <v>8102.4708483403128</v>
      </c>
      <c r="BL93">
        <v>6804.149230738878</v>
      </c>
      <c r="BM93">
        <v>5764.0550291294676</v>
      </c>
      <c r="BN93">
        <v>6945.630697945393</v>
      </c>
      <c r="BO93">
        <v>7589.2996490938131</v>
      </c>
      <c r="BP93">
        <v>6677.793435386001</v>
      </c>
      <c r="BQ93">
        <v>6745.4001324491601</v>
      </c>
    </row>
    <row r="94" spans="1:69" x14ac:dyDescent="0.2">
      <c r="A94" t="s">
        <v>334</v>
      </c>
      <c r="B94" t="s">
        <v>335</v>
      </c>
      <c r="C94" t="s">
        <v>750</v>
      </c>
      <c r="D94" t="s">
        <v>751</v>
      </c>
      <c r="E94">
        <v>513.08586239091539</v>
      </c>
      <c r="F94">
        <v>582.56350359106273</v>
      </c>
      <c r="G94">
        <v>608.47551546230659</v>
      </c>
      <c r="H94">
        <v>685.55928200174435</v>
      </c>
      <c r="I94">
        <v>772.80550077031194</v>
      </c>
      <c r="J94">
        <v>886.77361107155127</v>
      </c>
      <c r="K94">
        <v>983.55754915870978</v>
      </c>
      <c r="L94">
        <v>1053.2588863312997</v>
      </c>
      <c r="M94">
        <v>1138.382190326714</v>
      </c>
      <c r="N94">
        <v>1305.6439597686192</v>
      </c>
      <c r="O94">
        <v>1473.6039480870654</v>
      </c>
      <c r="P94">
        <v>1629.3452793287017</v>
      </c>
      <c r="Q94">
        <v>1873.2541277359219</v>
      </c>
      <c r="R94">
        <v>2468.0039550202296</v>
      </c>
      <c r="S94">
        <v>2789.4057735063484</v>
      </c>
      <c r="T94">
        <v>3109.3794397891957</v>
      </c>
      <c r="U94">
        <v>3343.3881944467571</v>
      </c>
      <c r="V94">
        <v>3832.3211000461065</v>
      </c>
      <c r="W94">
        <v>4629.3393767120851</v>
      </c>
      <c r="X94">
        <v>5626.5887908708155</v>
      </c>
      <c r="Y94">
        <v>5811.6906960094111</v>
      </c>
      <c r="Z94">
        <v>5305.4372938133938</v>
      </c>
      <c r="AA94">
        <v>5501.6370006123398</v>
      </c>
      <c r="AB94">
        <v>4950.0602651876143</v>
      </c>
      <c r="AC94">
        <v>4785.0746303377546</v>
      </c>
      <c r="AD94">
        <v>4746.7603581635467</v>
      </c>
      <c r="AE94">
        <v>5577.8325869276869</v>
      </c>
      <c r="AF94">
        <v>6473.5778316811693</v>
      </c>
      <c r="AG94">
        <v>7492.3520481125142</v>
      </c>
      <c r="AH94">
        <v>7737.5438577203204</v>
      </c>
      <c r="AI94">
        <v>9466.6623850217438</v>
      </c>
      <c r="AJ94">
        <v>10046.666387547462</v>
      </c>
      <c r="AK94">
        <v>11021.012224607048</v>
      </c>
      <c r="AL94">
        <v>10257.308578907285</v>
      </c>
      <c r="AM94">
        <v>10937.022380861115</v>
      </c>
      <c r="AN94">
        <v>12779.081491606008</v>
      </c>
      <c r="AO94">
        <v>13432.526218324443</v>
      </c>
      <c r="AP94">
        <v>13015.917504685411</v>
      </c>
      <c r="AQ94">
        <v>13022.964877480887</v>
      </c>
      <c r="AR94">
        <v>12742.540438814325</v>
      </c>
      <c r="AS94">
        <v>11638.201069721485</v>
      </c>
      <c r="AT94">
        <v>12156.957282422094</v>
      </c>
      <c r="AU94">
        <v>13782.195640942991</v>
      </c>
      <c r="AV94">
        <v>18020.612039764048</v>
      </c>
      <c r="AW94">
        <v>21449.255276424516</v>
      </c>
      <c r="AX94">
        <v>22054.131575688592</v>
      </c>
      <c r="AY94">
        <v>24416.023297027456</v>
      </c>
      <c r="AZ94">
        <v>28440.762532895544</v>
      </c>
      <c r="BA94">
        <v>31695.83310922093</v>
      </c>
      <c r="BB94">
        <v>29425.457320026253</v>
      </c>
      <c r="BC94">
        <v>26653.048800862583</v>
      </c>
      <c r="BD94">
        <v>25504.786651012444</v>
      </c>
      <c r="BE94">
        <v>21624.346052551045</v>
      </c>
      <c r="BF94">
        <v>21573.344976280474</v>
      </c>
      <c r="BG94">
        <v>21474.725712389194</v>
      </c>
      <c r="BH94">
        <v>17980.729823813741</v>
      </c>
      <c r="BI94">
        <v>17919.24263770477</v>
      </c>
      <c r="BJ94">
        <v>18631.99301292935</v>
      </c>
      <c r="BK94">
        <v>19873.401523877146</v>
      </c>
      <c r="BL94">
        <v>19335.360200296866</v>
      </c>
      <c r="BM94">
        <v>17886.733165236048</v>
      </c>
      <c r="BN94">
        <v>20654.7001960815</v>
      </c>
      <c r="BO94">
        <v>20886.524308762862</v>
      </c>
      <c r="BP94">
        <v>23343.710396456216</v>
      </c>
      <c r="BQ94">
        <v>24626.148185897262</v>
      </c>
    </row>
    <row r="95" spans="1:69" x14ac:dyDescent="0.2">
      <c r="A95" t="s">
        <v>336</v>
      </c>
      <c r="B95" t="s">
        <v>337</v>
      </c>
      <c r="C95" t="s">
        <v>750</v>
      </c>
      <c r="D95" t="s">
        <v>751</v>
      </c>
      <c r="V95">
        <v>736.92749915154229</v>
      </c>
      <c r="W95">
        <v>917.11111880272347</v>
      </c>
      <c r="X95">
        <v>1070.7337126633386</v>
      </c>
      <c r="Y95">
        <v>1173.0780959723818</v>
      </c>
      <c r="Z95">
        <v>1229.6593255740322</v>
      </c>
      <c r="AA95">
        <v>1329.0061769598337</v>
      </c>
      <c r="AB95">
        <v>1388.1656509059928</v>
      </c>
      <c r="AC95">
        <v>1523.9409279853057</v>
      </c>
      <c r="AD95">
        <v>1745.1535743586599</v>
      </c>
      <c r="AE95">
        <v>1938.1085090669756</v>
      </c>
      <c r="AF95">
        <v>2204.6384515885979</v>
      </c>
      <c r="AG95">
        <v>2404.2552356237916</v>
      </c>
      <c r="AH95">
        <v>2696.9829019301883</v>
      </c>
      <c r="AI95">
        <v>2782.1839687361858</v>
      </c>
      <c r="AJ95">
        <v>2983.9164315864086</v>
      </c>
      <c r="AK95">
        <v>3052.7001874416292</v>
      </c>
      <c r="AL95">
        <v>3026.0415423139339</v>
      </c>
      <c r="AM95">
        <v>3152.2020478855011</v>
      </c>
      <c r="AN95">
        <v>3294.2698833965719</v>
      </c>
      <c r="AO95">
        <v>3508.2942366370039</v>
      </c>
      <c r="AP95">
        <v>3724.7546616830427</v>
      </c>
      <c r="AQ95">
        <v>4206.280528941812</v>
      </c>
      <c r="AR95">
        <v>4516.28332446682</v>
      </c>
      <c r="AS95">
        <v>4839.8281111424776</v>
      </c>
      <c r="AT95">
        <v>4819.5077665384269</v>
      </c>
      <c r="AU95">
        <v>4984.4740593144707</v>
      </c>
      <c r="AV95">
        <v>5427.9637725231205</v>
      </c>
      <c r="AW95">
        <v>5480.261176445877</v>
      </c>
      <c r="AX95">
        <v>6338.5601140535791</v>
      </c>
      <c r="AY95">
        <v>6344.0383771432025</v>
      </c>
      <c r="AZ95">
        <v>6864.5481677185771</v>
      </c>
      <c r="BA95">
        <v>7448.2040563864975</v>
      </c>
      <c r="BB95">
        <v>6932.5647217678061</v>
      </c>
      <c r="BC95">
        <v>6909.6016956859703</v>
      </c>
      <c r="BD95">
        <v>6947.3813609646359</v>
      </c>
      <c r="BE95">
        <v>7092.7198535267698</v>
      </c>
      <c r="BF95">
        <v>7424.8021228732669</v>
      </c>
      <c r="BG95">
        <v>7986.3342121078767</v>
      </c>
      <c r="BH95">
        <v>8694.1243800569191</v>
      </c>
      <c r="BI95">
        <v>9221.2346107942376</v>
      </c>
      <c r="BJ95">
        <v>9751.4266115593236</v>
      </c>
      <c r="BK95">
        <v>10083.02127922496</v>
      </c>
      <c r="BL95">
        <v>10462.792915953347</v>
      </c>
      <c r="BM95">
        <v>8968.558901084838</v>
      </c>
      <c r="BN95">
        <v>9617.2890290537343</v>
      </c>
      <c r="BO95">
        <v>10469.386701285634</v>
      </c>
      <c r="BP95">
        <v>11414.478169118118</v>
      </c>
      <c r="BQ95">
        <v>11705.090297665825</v>
      </c>
    </row>
    <row r="96" spans="1:69" x14ac:dyDescent="0.2">
      <c r="A96" t="s">
        <v>338</v>
      </c>
      <c r="B96" t="s">
        <v>339</v>
      </c>
      <c r="C96" t="s">
        <v>750</v>
      </c>
      <c r="D96" t="s">
        <v>751</v>
      </c>
      <c r="O96">
        <v>1498.2764367816094</v>
      </c>
      <c r="P96">
        <v>1874.2953019009926</v>
      </c>
      <c r="Q96">
        <v>2196.7142401919755</v>
      </c>
      <c r="R96">
        <v>2860.2805764011528</v>
      </c>
      <c r="S96">
        <v>3432.7060329127626</v>
      </c>
      <c r="T96">
        <v>4257.8756114840553</v>
      </c>
      <c r="U96">
        <v>4844.6562934748454</v>
      </c>
      <c r="V96">
        <v>5713.9625336055351</v>
      </c>
      <c r="W96">
        <v>7235.5169393432952</v>
      </c>
      <c r="X96">
        <v>8480.7625310582171</v>
      </c>
      <c r="Y96">
        <v>9483.1024058519815</v>
      </c>
      <c r="Z96">
        <v>8544.0979101651246</v>
      </c>
      <c r="AA96">
        <v>7813.6512821217184</v>
      </c>
      <c r="AB96">
        <v>7988.1779466298831</v>
      </c>
      <c r="AC96">
        <v>7198.7078081664977</v>
      </c>
      <c r="AD96">
        <v>7760.8342637062842</v>
      </c>
      <c r="AE96">
        <v>11271.332573588381</v>
      </c>
      <c r="AF96">
        <v>14554.351366973553</v>
      </c>
      <c r="AG96">
        <v>16397.950193876142</v>
      </c>
      <c r="AH96">
        <v>16813.741450110741</v>
      </c>
      <c r="AI96">
        <v>18326.929502325158</v>
      </c>
      <c r="AJ96">
        <v>18315.316563190619</v>
      </c>
      <c r="AK96">
        <v>18768.827532545478</v>
      </c>
      <c r="AL96">
        <v>16797.35782188279</v>
      </c>
      <c r="AM96">
        <v>18124.099807576335</v>
      </c>
      <c r="AN96">
        <v>21665.829517311555</v>
      </c>
      <c r="AO96">
        <v>21422.460985367161</v>
      </c>
      <c r="AP96">
        <v>19145.614890096003</v>
      </c>
      <c r="AQ96">
        <v>20496.578783558969</v>
      </c>
      <c r="AR96">
        <v>20170.322763798027</v>
      </c>
      <c r="AS96">
        <v>19009.077440751487</v>
      </c>
      <c r="AT96">
        <v>19265.519146873772</v>
      </c>
      <c r="AU96">
        <v>20657.950632309658</v>
      </c>
      <c r="AV96">
        <v>27466.649452550369</v>
      </c>
      <c r="AW96">
        <v>32030.998791510854</v>
      </c>
      <c r="AX96">
        <v>32489.72773098986</v>
      </c>
      <c r="AY96">
        <v>35457.629757821414</v>
      </c>
      <c r="AZ96">
        <v>39780.944136872095</v>
      </c>
      <c r="BA96">
        <v>44366.78586881754</v>
      </c>
      <c r="BB96">
        <v>44918.84138321552</v>
      </c>
      <c r="BC96">
        <v>44277.199340097184</v>
      </c>
      <c r="BD96">
        <v>47186.875996938776</v>
      </c>
      <c r="BE96">
        <v>45936.956281772364</v>
      </c>
      <c r="BF96">
        <v>47535.488379237649</v>
      </c>
      <c r="BG96">
        <v>50485.224413529118</v>
      </c>
      <c r="BH96">
        <v>44536.35497053773</v>
      </c>
      <c r="BI96">
        <v>48181.745354126557</v>
      </c>
      <c r="BJ96">
        <v>50765.749466537178</v>
      </c>
      <c r="BK96">
        <v>54545.135857765032</v>
      </c>
      <c r="BL96">
        <v>53309.20359050652</v>
      </c>
      <c r="BM96">
        <v>54812.666177102343</v>
      </c>
      <c r="BN96">
        <v>58135.993991020296</v>
      </c>
      <c r="BO96">
        <v>55635.000649122259</v>
      </c>
      <c r="BP96">
        <v>58498.970797360933</v>
      </c>
    </row>
    <row r="97" spans="1:69" x14ac:dyDescent="0.2">
      <c r="A97" t="s">
        <v>340</v>
      </c>
      <c r="B97" t="s">
        <v>341</v>
      </c>
      <c r="C97" t="s">
        <v>750</v>
      </c>
      <c r="D97" t="s">
        <v>751</v>
      </c>
      <c r="E97">
        <v>256.81311528660774</v>
      </c>
      <c r="F97">
        <v>257.20215058952022</v>
      </c>
      <c r="G97">
        <v>265.21065183935968</v>
      </c>
      <c r="H97">
        <v>284.39750429253758</v>
      </c>
      <c r="I97">
        <v>284.19797033936402</v>
      </c>
      <c r="J97">
        <v>282.97764170402968</v>
      </c>
      <c r="K97">
        <v>287.2778487233312</v>
      </c>
      <c r="L97">
        <v>291.93418094335613</v>
      </c>
      <c r="M97">
        <v>314.66687611894309</v>
      </c>
      <c r="N97">
        <v>326.30273339900981</v>
      </c>
      <c r="O97">
        <v>352.79080876181172</v>
      </c>
      <c r="P97">
        <v>358.37356038029344</v>
      </c>
      <c r="Q97">
        <v>369.76275741342397</v>
      </c>
      <c r="R97">
        <v>440.56287169061278</v>
      </c>
      <c r="S97">
        <v>528.57311003131986</v>
      </c>
      <c r="T97">
        <v>594.88660866335954</v>
      </c>
      <c r="U97">
        <v>697.06460969301884</v>
      </c>
      <c r="V97">
        <v>856.12549529291118</v>
      </c>
      <c r="W97">
        <v>925.1800264999008</v>
      </c>
      <c r="X97">
        <v>1025.982234600717</v>
      </c>
      <c r="Y97">
        <v>1141.805498149912</v>
      </c>
      <c r="Z97">
        <v>1216.4963972204384</v>
      </c>
      <c r="AA97">
        <v>1203.9654066763799</v>
      </c>
      <c r="AB97">
        <v>1219.7354535434458</v>
      </c>
      <c r="AC97">
        <v>1241.0424258277308</v>
      </c>
      <c r="AD97">
        <v>1238.4754520917597</v>
      </c>
      <c r="AE97">
        <v>896.06326347363245</v>
      </c>
      <c r="AF97">
        <v>853.90377250124595</v>
      </c>
      <c r="AG97">
        <v>919.0707731388818</v>
      </c>
      <c r="AH97">
        <v>958.42747115626253</v>
      </c>
      <c r="AI97">
        <v>847.68856183035939</v>
      </c>
      <c r="AJ97">
        <v>1014.4027968268234</v>
      </c>
      <c r="AK97">
        <v>1096.4597699269787</v>
      </c>
      <c r="AL97">
        <v>1165.6744271622449</v>
      </c>
      <c r="AM97">
        <v>1292.672027504829</v>
      </c>
      <c r="AN97">
        <v>1421.0617780979567</v>
      </c>
      <c r="AO97">
        <v>1481.0598675067172</v>
      </c>
      <c r="AP97">
        <v>1638.4628185178874</v>
      </c>
      <c r="AQ97">
        <v>1741.2011418285576</v>
      </c>
      <c r="AR97">
        <v>1603.6477614493433</v>
      </c>
      <c r="AS97">
        <v>1648.9657897155912</v>
      </c>
      <c r="AT97">
        <v>1537.6866357825168</v>
      </c>
      <c r="AU97">
        <v>1669.3351746970541</v>
      </c>
      <c r="AV97">
        <v>1722.5470191077361</v>
      </c>
      <c r="AW97">
        <v>1840.9118488399963</v>
      </c>
      <c r="AX97">
        <v>2046.4661165075804</v>
      </c>
      <c r="AY97">
        <v>2225.1234753877984</v>
      </c>
      <c r="AZ97">
        <v>2458.8157391938444</v>
      </c>
      <c r="BA97">
        <v>2763.0598817292575</v>
      </c>
      <c r="BB97">
        <v>2611.6463277335247</v>
      </c>
      <c r="BC97">
        <v>2805.2596023732153</v>
      </c>
      <c r="BD97">
        <v>3168.9837060770501</v>
      </c>
      <c r="BE97">
        <v>3286.6195933626741</v>
      </c>
      <c r="BF97">
        <v>3444.158022758641</v>
      </c>
      <c r="BG97">
        <v>3689.1451041020246</v>
      </c>
      <c r="BH97">
        <v>3893.5053329906823</v>
      </c>
      <c r="BI97">
        <v>4060.1378473764325</v>
      </c>
      <c r="BJ97">
        <v>4324.9976891560054</v>
      </c>
      <c r="BK97">
        <v>4352.9459328970715</v>
      </c>
      <c r="BL97">
        <v>4511.9983955269654</v>
      </c>
      <c r="BM97">
        <v>4477.6178500066462</v>
      </c>
      <c r="BN97">
        <v>4912.622404146814</v>
      </c>
      <c r="BO97">
        <v>5358.7015699767699</v>
      </c>
      <c r="BP97">
        <v>5758.3276084785166</v>
      </c>
      <c r="BQ97">
        <v>6150.0257143850531</v>
      </c>
    </row>
    <row r="98" spans="1:69" x14ac:dyDescent="0.2">
      <c r="A98" t="s">
        <v>342</v>
      </c>
      <c r="B98" t="s">
        <v>343</v>
      </c>
      <c r="C98" t="s">
        <v>750</v>
      </c>
      <c r="D98" t="s">
        <v>751</v>
      </c>
      <c r="AU98">
        <v>20909.959030280628</v>
      </c>
      <c r="AV98">
        <v>21877.317837155275</v>
      </c>
      <c r="AW98">
        <v>23618.826689457299</v>
      </c>
      <c r="AX98">
        <v>25631.977610805221</v>
      </c>
      <c r="AY98">
        <v>25709.935148842203</v>
      </c>
      <c r="AZ98">
        <v>26605.432421475551</v>
      </c>
      <c r="BA98">
        <v>28112.231657342192</v>
      </c>
      <c r="BB98">
        <v>29054.058120151891</v>
      </c>
      <c r="BC98">
        <v>29719.796783608173</v>
      </c>
      <c r="BD98">
        <v>29926.205244291265</v>
      </c>
      <c r="BE98">
        <v>31653.750653816787</v>
      </c>
      <c r="BF98">
        <v>32530.759312148271</v>
      </c>
      <c r="BG98">
        <v>33900.148653058262</v>
      </c>
      <c r="BH98">
        <v>35165.701464479549</v>
      </c>
      <c r="BI98">
        <v>35930.659489871097</v>
      </c>
      <c r="BJ98">
        <v>36779.007890390851</v>
      </c>
      <c r="BK98">
        <v>37195.950307046391</v>
      </c>
      <c r="BL98">
        <v>39274.943142489865</v>
      </c>
      <c r="BM98">
        <v>36482.936395367484</v>
      </c>
      <c r="BN98">
        <v>38074.879374580101</v>
      </c>
      <c r="BO98">
        <v>41833.151713282481</v>
      </c>
    </row>
    <row r="99" spans="1:69" x14ac:dyDescent="0.2">
      <c r="A99" t="s">
        <v>344</v>
      </c>
      <c r="B99" t="s">
        <v>345</v>
      </c>
      <c r="C99" t="s">
        <v>750</v>
      </c>
      <c r="D99" t="s">
        <v>751</v>
      </c>
      <c r="E99">
        <v>299.07464578509064</v>
      </c>
      <c r="F99">
        <v>319.01775479628395</v>
      </c>
      <c r="G99">
        <v>327.39257923897355</v>
      </c>
      <c r="H99">
        <v>288.82039044232067</v>
      </c>
      <c r="I99">
        <v>313.26116189376893</v>
      </c>
      <c r="J99">
        <v>335.73593687830964</v>
      </c>
      <c r="K99">
        <v>352.58967503529072</v>
      </c>
      <c r="L99">
        <v>377.73262196798072</v>
      </c>
      <c r="M99">
        <v>339.78644107903455</v>
      </c>
      <c r="N99">
        <v>361.1876161762213</v>
      </c>
      <c r="O99">
        <v>381.09875410022698</v>
      </c>
      <c r="P99">
        <v>395.76966359929389</v>
      </c>
      <c r="Q99">
        <v>395.4742645765723</v>
      </c>
      <c r="R99">
        <v>420.53367863009328</v>
      </c>
      <c r="S99">
        <v>587.96887700346372</v>
      </c>
      <c r="T99">
        <v>663.79972265189861</v>
      </c>
      <c r="U99">
        <v>604.1052677756021</v>
      </c>
      <c r="V99">
        <v>592.99759837818033</v>
      </c>
      <c r="W99">
        <v>663.20858608449544</v>
      </c>
      <c r="X99">
        <v>688.82765283834294</v>
      </c>
      <c r="Y99">
        <v>778.95881410235711</v>
      </c>
      <c r="Z99">
        <v>734.56745887111936</v>
      </c>
      <c r="AA99">
        <v>620.56463657056929</v>
      </c>
      <c r="AB99">
        <v>630.67277920910715</v>
      </c>
      <c r="AC99">
        <v>565.3344355824396</v>
      </c>
      <c r="AD99">
        <v>587.81839522503367</v>
      </c>
      <c r="AE99">
        <v>657.01400021206109</v>
      </c>
      <c r="AF99">
        <v>464.05256627071071</v>
      </c>
      <c r="AG99">
        <v>544.71520924409901</v>
      </c>
      <c r="AH99">
        <v>503.10901910392238</v>
      </c>
      <c r="AI99">
        <v>528.85109534299409</v>
      </c>
      <c r="AJ99">
        <v>466.03993898888245</v>
      </c>
      <c r="AK99">
        <v>498.15663656995372</v>
      </c>
      <c r="AL99">
        <v>603.084316652805</v>
      </c>
      <c r="AM99">
        <v>715.61152520171709</v>
      </c>
      <c r="AN99">
        <v>819.66854158490514</v>
      </c>
      <c r="AO99">
        <v>927.52384721166857</v>
      </c>
      <c r="AP99">
        <v>982.80475380558687</v>
      </c>
      <c r="AQ99">
        <v>939.68548816972373</v>
      </c>
      <c r="AR99">
        <v>908.79063139179686</v>
      </c>
      <c r="AS99">
        <v>931.7966517189551</v>
      </c>
      <c r="AT99">
        <v>931.57472384767323</v>
      </c>
      <c r="AU99">
        <v>950.86693247099265</v>
      </c>
      <c r="AV99">
        <v>973.74259805418819</v>
      </c>
      <c r="AW99">
        <v>1033.3103090218794</v>
      </c>
      <c r="AX99">
        <v>1084.06541388904</v>
      </c>
      <c r="AY99">
        <v>3135.6055352832609</v>
      </c>
      <c r="AZ99">
        <v>3608.2868524018772</v>
      </c>
      <c r="BA99">
        <v>4008.9628671603041</v>
      </c>
      <c r="BB99">
        <v>4209.1323062456468</v>
      </c>
      <c r="BC99">
        <v>4581.7617969349176</v>
      </c>
      <c r="BD99">
        <v>4947.2217058991664</v>
      </c>
      <c r="BE99">
        <v>5444.3975191391337</v>
      </c>
      <c r="BF99">
        <v>5556.9123115693155</v>
      </c>
      <c r="BG99">
        <v>5472.6882045223692</v>
      </c>
      <c r="BH99">
        <v>5640.4156056946604</v>
      </c>
      <c r="BI99">
        <v>5870.8782375983483</v>
      </c>
      <c r="BJ99">
        <v>6178.665043729804</v>
      </c>
      <c r="BK99">
        <v>6048.3869718041769</v>
      </c>
      <c r="BL99">
        <v>6405.8244344456207</v>
      </c>
      <c r="BM99">
        <v>6775.7093909630321</v>
      </c>
      <c r="BN99">
        <v>9860.8701483438635</v>
      </c>
      <c r="BO99">
        <v>17913.492806687907</v>
      </c>
      <c r="BP99">
        <v>20473.700219061713</v>
      </c>
      <c r="BQ99">
        <v>29675.244387331641</v>
      </c>
    </row>
    <row r="100" spans="1:69" x14ac:dyDescent="0.2">
      <c r="A100" t="s">
        <v>346</v>
      </c>
      <c r="B100" t="s">
        <v>347</v>
      </c>
      <c r="C100" t="s">
        <v>750</v>
      </c>
      <c r="D100" t="s">
        <v>751</v>
      </c>
      <c r="E100">
        <v>1203.8799801831562</v>
      </c>
      <c r="F100">
        <v>1268.4031578650206</v>
      </c>
      <c r="G100">
        <v>1354.8542758709775</v>
      </c>
      <c r="H100">
        <v>1439.7787211339592</v>
      </c>
      <c r="I100">
        <v>1554.9327038045612</v>
      </c>
      <c r="J100">
        <v>1670.8807865772421</v>
      </c>
      <c r="K100">
        <v>1810.048193108641</v>
      </c>
      <c r="L100">
        <v>1915.1791694548835</v>
      </c>
      <c r="M100">
        <v>2057.929857889791</v>
      </c>
      <c r="N100">
        <v>2246.8629041143054</v>
      </c>
      <c r="O100">
        <v>2443.5146610604861</v>
      </c>
      <c r="P100">
        <v>2685.3315898782071</v>
      </c>
      <c r="Q100">
        <v>3089.5964822675314</v>
      </c>
      <c r="R100">
        <v>3713.8725783282998</v>
      </c>
      <c r="S100">
        <v>4163.3232685097828</v>
      </c>
      <c r="T100">
        <v>4605.6797869103875</v>
      </c>
      <c r="U100">
        <v>4975.4820727910292</v>
      </c>
      <c r="V100">
        <v>5587.7542236467552</v>
      </c>
      <c r="W100">
        <v>6654.5742393097535</v>
      </c>
      <c r="X100">
        <v>7628.836193897705</v>
      </c>
      <c r="Y100">
        <v>8449.5620564853525</v>
      </c>
      <c r="Z100">
        <v>8511.1152711742325</v>
      </c>
      <c r="AA100">
        <v>8366.5297333700109</v>
      </c>
      <c r="AB100">
        <v>8585.13267423053</v>
      </c>
      <c r="AC100">
        <v>8892.1678359637372</v>
      </c>
      <c r="AD100">
        <v>9269.594714478535</v>
      </c>
      <c r="AE100">
        <v>11184.537832111622</v>
      </c>
      <c r="AF100">
        <v>12880.403362625422</v>
      </c>
      <c r="AG100">
        <v>14398.664968021942</v>
      </c>
      <c r="AH100">
        <v>14891.784569451007</v>
      </c>
      <c r="AI100">
        <v>16573.144854251725</v>
      </c>
      <c r="AJ100">
        <v>17366.37310570004</v>
      </c>
      <c r="AK100">
        <v>18462.767606720401</v>
      </c>
      <c r="AL100">
        <v>18470.33002778751</v>
      </c>
      <c r="AM100">
        <v>19634.084273414497</v>
      </c>
      <c r="AN100">
        <v>21664.200445979488</v>
      </c>
      <c r="AO100">
        <v>21713.209695391568</v>
      </c>
      <c r="AP100">
        <v>21240.48850417561</v>
      </c>
      <c r="AQ100">
        <v>21090.4317620041</v>
      </c>
      <c r="AR100">
        <v>21976.611451131292</v>
      </c>
      <c r="AS100">
        <v>22374.325475016114</v>
      </c>
      <c r="AT100">
        <v>22083.420167275781</v>
      </c>
      <c r="AU100">
        <v>22929.756695356977</v>
      </c>
      <c r="AV100">
        <v>25606.676644082065</v>
      </c>
      <c r="AW100">
        <v>28451.506547904071</v>
      </c>
      <c r="AX100">
        <v>30051.345955058896</v>
      </c>
      <c r="AY100">
        <v>31710.796723699088</v>
      </c>
      <c r="AZ100">
        <v>34666.04515641959</v>
      </c>
      <c r="BA100">
        <v>36900.140569714444</v>
      </c>
      <c r="BB100">
        <v>34111.844604768288</v>
      </c>
      <c r="BC100">
        <v>35778.248732868196</v>
      </c>
      <c r="BD100">
        <v>38785.881735570525</v>
      </c>
      <c r="BE100">
        <v>38693.845536166962</v>
      </c>
      <c r="BF100">
        <v>39008.324903359069</v>
      </c>
      <c r="BG100">
        <v>39447.709324660835</v>
      </c>
      <c r="BH100">
        <v>36586.4346902662</v>
      </c>
      <c r="BI100">
        <v>37057.809650112387</v>
      </c>
      <c r="BJ100">
        <v>38776.561594951563</v>
      </c>
      <c r="BK100">
        <v>41094.856087718588</v>
      </c>
      <c r="BL100">
        <v>41342.206610734938</v>
      </c>
      <c r="BM100">
        <v>40108.234860241122</v>
      </c>
      <c r="BN100">
        <v>45081.664834843737</v>
      </c>
      <c r="BO100">
        <v>46553.115018138255</v>
      </c>
      <c r="BP100">
        <v>48608.194766589455</v>
      </c>
      <c r="BQ100">
        <v>50302.605212951319</v>
      </c>
    </row>
    <row r="101" spans="1:69" x14ac:dyDescent="0.2">
      <c r="A101" t="s">
        <v>348</v>
      </c>
      <c r="B101" t="s">
        <v>349</v>
      </c>
      <c r="C101" t="s">
        <v>750</v>
      </c>
      <c r="D101" t="s">
        <v>751</v>
      </c>
      <c r="E101">
        <v>426.77380791723289</v>
      </c>
      <c r="F101">
        <v>436.75441152039252</v>
      </c>
      <c r="G101">
        <v>487.8211340508127</v>
      </c>
      <c r="H101">
        <v>565.7278103580461</v>
      </c>
      <c r="I101">
        <v>629.59152578449414</v>
      </c>
      <c r="J101">
        <v>676.80550711009573</v>
      </c>
      <c r="K101">
        <v>685.92661413508426</v>
      </c>
      <c r="L101">
        <v>723.23922561666143</v>
      </c>
      <c r="M101">
        <v>714.48296958060951</v>
      </c>
      <c r="N101">
        <v>825.5234491420116</v>
      </c>
      <c r="O101">
        <v>960.03196151070404</v>
      </c>
      <c r="P101">
        <v>1106.4697169591536</v>
      </c>
      <c r="Q101">
        <v>1384.7342645141014</v>
      </c>
      <c r="R101">
        <v>1893.1812418946447</v>
      </c>
      <c r="S101">
        <v>2144.6149588482299</v>
      </c>
      <c r="T101">
        <v>2252.1269405736925</v>
      </c>
      <c r="U101">
        <v>2850.0146101832001</v>
      </c>
      <c r="V101">
        <v>3429.4202760725439</v>
      </c>
      <c r="W101">
        <v>3923.9713784986966</v>
      </c>
      <c r="X101">
        <v>4569.4838495587983</v>
      </c>
      <c r="Y101">
        <v>5700.4321089157766</v>
      </c>
      <c r="Z101">
        <v>5991.2848880453575</v>
      </c>
      <c r="AA101">
        <v>6133.766899732801</v>
      </c>
      <c r="AB101">
        <v>5595.2605534375361</v>
      </c>
      <c r="AC101">
        <v>6208.2261593719941</v>
      </c>
      <c r="AD101">
        <v>6542.9735284097605</v>
      </c>
      <c r="AE101">
        <v>7434.9992551307259</v>
      </c>
      <c r="AF101">
        <v>9071.3907647344458</v>
      </c>
      <c r="AG101">
        <v>10609.745639454548</v>
      </c>
      <c r="AH101">
        <v>12097.748791455333</v>
      </c>
      <c r="AI101">
        <v>13485.631452505182</v>
      </c>
      <c r="AJ101">
        <v>15465.924530585766</v>
      </c>
      <c r="AK101">
        <v>17976.468862905349</v>
      </c>
      <c r="AL101">
        <v>20395.562188612144</v>
      </c>
      <c r="AM101">
        <v>22502.530242623601</v>
      </c>
      <c r="AN101">
        <v>23497.392076747732</v>
      </c>
      <c r="AO101">
        <v>24818.302160008418</v>
      </c>
      <c r="AP101">
        <v>27330.093361335461</v>
      </c>
      <c r="AQ101">
        <v>25808.860989970886</v>
      </c>
      <c r="AR101">
        <v>25091.666599796648</v>
      </c>
      <c r="AS101">
        <v>25756.772872370395</v>
      </c>
      <c r="AT101">
        <v>25230.378091030372</v>
      </c>
      <c r="AU101">
        <v>24665.83623182162</v>
      </c>
      <c r="AV101">
        <v>23977.173412047719</v>
      </c>
      <c r="AW101">
        <v>24928.100372255118</v>
      </c>
      <c r="AX101">
        <v>26649.637724155011</v>
      </c>
      <c r="AY101">
        <v>28224.09515631463</v>
      </c>
      <c r="AZ101">
        <v>30593.951173864607</v>
      </c>
      <c r="BA101">
        <v>31515.529210344321</v>
      </c>
      <c r="BB101">
        <v>30697.538386164051</v>
      </c>
      <c r="BC101">
        <v>32550.136489178956</v>
      </c>
      <c r="BD101">
        <v>35142.487934454257</v>
      </c>
      <c r="BE101">
        <v>36730.79619581499</v>
      </c>
      <c r="BF101">
        <v>38403.777714547701</v>
      </c>
      <c r="BG101">
        <v>40315.373951019115</v>
      </c>
      <c r="BH101">
        <v>42432.161974044146</v>
      </c>
      <c r="BI101">
        <v>43734.198070299921</v>
      </c>
      <c r="BJ101">
        <v>46160.429791492985</v>
      </c>
      <c r="BK101">
        <v>48537.56688883427</v>
      </c>
      <c r="BL101">
        <v>48359.001195059747</v>
      </c>
      <c r="BM101">
        <v>46109.229994660913</v>
      </c>
      <c r="BN101">
        <v>49770.56423747394</v>
      </c>
      <c r="BO101">
        <v>48825.844187353592</v>
      </c>
      <c r="BP101">
        <v>50562.363314437898</v>
      </c>
      <c r="BQ101">
        <v>54074.692851947948</v>
      </c>
    </row>
    <row r="102" spans="1:69" x14ac:dyDescent="0.2">
      <c r="A102" t="s">
        <v>350</v>
      </c>
      <c r="B102" t="s">
        <v>351</v>
      </c>
      <c r="C102" t="s">
        <v>750</v>
      </c>
      <c r="D102" t="s">
        <v>751</v>
      </c>
      <c r="E102">
        <v>230.66739086156562</v>
      </c>
      <c r="F102">
        <v>237.26665792964687</v>
      </c>
      <c r="G102">
        <v>244.01209130437974</v>
      </c>
      <c r="H102">
        <v>246.56128306304396</v>
      </c>
      <c r="I102">
        <v>255.90350909472673</v>
      </c>
      <c r="J102">
        <v>273.87757729085627</v>
      </c>
      <c r="K102">
        <v>282.88534468771036</v>
      </c>
      <c r="L102">
        <v>298.15599480356127</v>
      </c>
      <c r="M102">
        <v>314.47438293874757</v>
      </c>
      <c r="N102">
        <v>316.22045404074242</v>
      </c>
      <c r="O102">
        <v>328.78724258965394</v>
      </c>
      <c r="P102">
        <v>338.12340013603256</v>
      </c>
      <c r="Q102">
        <v>352.71142661347278</v>
      </c>
      <c r="R102">
        <v>374.66870239650677</v>
      </c>
      <c r="S102">
        <v>400.98895554474495</v>
      </c>
      <c r="T102">
        <v>416.52130723899347</v>
      </c>
      <c r="U102">
        <v>482.41637392747879</v>
      </c>
      <c r="V102">
        <v>559.25064474034582</v>
      </c>
      <c r="W102">
        <v>682.83419337188843</v>
      </c>
      <c r="X102">
        <v>768.71773323289938</v>
      </c>
      <c r="Y102">
        <v>854.37407922841248</v>
      </c>
      <c r="Z102">
        <v>911.50503751127735</v>
      </c>
      <c r="AA102">
        <v>914.30883859664016</v>
      </c>
      <c r="AB102">
        <v>941.73274607704332</v>
      </c>
      <c r="AC102">
        <v>959.53426908103859</v>
      </c>
      <c r="AD102">
        <v>1001.1467980095028</v>
      </c>
      <c r="AE102">
        <v>1057.8122811958644</v>
      </c>
      <c r="AF102">
        <v>1097.8585989237281</v>
      </c>
      <c r="AG102">
        <v>1039.2941028464802</v>
      </c>
      <c r="AH102">
        <v>903.76765016180593</v>
      </c>
      <c r="AI102">
        <v>749.8181135526313</v>
      </c>
      <c r="AJ102">
        <v>722.0006579311231</v>
      </c>
      <c r="AK102">
        <v>782.11151870943183</v>
      </c>
      <c r="AL102">
        <v>772.74224772985963</v>
      </c>
      <c r="AM102">
        <v>735.88614715738868</v>
      </c>
      <c r="AN102">
        <v>814.04907556907051</v>
      </c>
      <c r="AO102">
        <v>812.81704760224409</v>
      </c>
      <c r="AP102">
        <v>917.27265120090419</v>
      </c>
      <c r="AQ102">
        <v>988.65598692725291</v>
      </c>
      <c r="AR102">
        <v>999.00438332890838</v>
      </c>
      <c r="AS102">
        <v>1092.564007462518</v>
      </c>
      <c r="AT102">
        <v>1132.1648753328989</v>
      </c>
      <c r="AU102">
        <v>1132.4996534531656</v>
      </c>
      <c r="AV102">
        <v>1156.0816268135652</v>
      </c>
      <c r="AW102">
        <v>1215.1399541276094</v>
      </c>
      <c r="AX102">
        <v>1304.7003915382616</v>
      </c>
      <c r="AY102">
        <v>1425.8478005189233</v>
      </c>
      <c r="AZ102">
        <v>1577.7378919740734</v>
      </c>
      <c r="BA102">
        <v>1732.4906270280264</v>
      </c>
      <c r="BB102">
        <v>1781.1570361467352</v>
      </c>
      <c r="BC102">
        <v>1893.3272266203458</v>
      </c>
      <c r="BD102">
        <v>2073.6612108807381</v>
      </c>
      <c r="BE102">
        <v>2126.0347468650316</v>
      </c>
      <c r="BF102">
        <v>2081.1284352794482</v>
      </c>
      <c r="BG102">
        <v>2179.8817197727058</v>
      </c>
      <c r="BH102">
        <v>2271.2026598034863</v>
      </c>
      <c r="BI102">
        <v>2307.3446835108152</v>
      </c>
      <c r="BJ102">
        <v>2413.0076562942022</v>
      </c>
      <c r="BK102">
        <v>2464.6424153191761</v>
      </c>
      <c r="BL102">
        <v>2502.327443280727</v>
      </c>
      <c r="BM102">
        <v>2307.6149431951144</v>
      </c>
      <c r="BN102">
        <v>2735.1475150397705</v>
      </c>
      <c r="BO102">
        <v>3003.2899682639932</v>
      </c>
      <c r="BP102">
        <v>3227.4576250977575</v>
      </c>
      <c r="BQ102">
        <v>3426.4348332892264</v>
      </c>
    </row>
    <row r="103" spans="1:69" x14ac:dyDescent="0.2">
      <c r="A103" t="s">
        <v>352</v>
      </c>
      <c r="B103" t="s">
        <v>353</v>
      </c>
      <c r="C103" t="s">
        <v>750</v>
      </c>
      <c r="D103" t="s">
        <v>751</v>
      </c>
      <c r="E103">
        <v>133.96670655232325</v>
      </c>
      <c r="F103">
        <v>134.98210090598062</v>
      </c>
      <c r="G103">
        <v>143.21070710639336</v>
      </c>
      <c r="H103">
        <v>164.1088210201342</v>
      </c>
      <c r="I103">
        <v>148.88064977866142</v>
      </c>
      <c r="J103">
        <v>164.17718959069276</v>
      </c>
      <c r="K103">
        <v>173.4873843411587</v>
      </c>
      <c r="L103">
        <v>166.5134895207384</v>
      </c>
      <c r="M103">
        <v>174.60638550342441</v>
      </c>
      <c r="N103">
        <v>187.00353809002408</v>
      </c>
      <c r="O103">
        <v>175.75808499925193</v>
      </c>
      <c r="P103">
        <v>184.49729524320986</v>
      </c>
      <c r="Q103">
        <v>199.67212989129229</v>
      </c>
      <c r="R103">
        <v>237.87053806441949</v>
      </c>
      <c r="S103">
        <v>272.51718632536739</v>
      </c>
      <c r="T103">
        <v>298.5459455720511</v>
      </c>
      <c r="U103">
        <v>311.54579335511562</v>
      </c>
      <c r="V103">
        <v>351.5168092040347</v>
      </c>
      <c r="W103">
        <v>397.82462243747597</v>
      </c>
      <c r="X103">
        <v>424.769593090895</v>
      </c>
      <c r="Y103">
        <v>459.20882336341941</v>
      </c>
      <c r="Z103">
        <v>451.57251374047331</v>
      </c>
      <c r="AA103">
        <v>445.06380350003337</v>
      </c>
      <c r="AB103">
        <v>429.4101324952739</v>
      </c>
      <c r="AC103">
        <v>425.60208606045308</v>
      </c>
      <c r="AD103">
        <v>434.95147953886169</v>
      </c>
      <c r="AE103">
        <v>389.5356822266599</v>
      </c>
      <c r="AF103">
        <v>403.91048073951447</v>
      </c>
      <c r="AG103">
        <v>413.45234894011588</v>
      </c>
      <c r="AH103">
        <v>409.39009548357637</v>
      </c>
      <c r="AI103">
        <v>457.46869231520452</v>
      </c>
      <c r="AJ103">
        <v>484.67367725222374</v>
      </c>
      <c r="AK103">
        <v>357.75677431766064</v>
      </c>
      <c r="AL103">
        <v>359.759110518863</v>
      </c>
      <c r="AM103">
        <v>298.60756603797552</v>
      </c>
      <c r="AN103">
        <v>337.59728712830605</v>
      </c>
      <c r="AO103">
        <v>358.90082756218584</v>
      </c>
      <c r="AP103">
        <v>365.3764423705735</v>
      </c>
      <c r="AQ103">
        <v>367.63883769206956</v>
      </c>
      <c r="AR103">
        <v>359.06992660654646</v>
      </c>
      <c r="AS103">
        <v>377.45938590801796</v>
      </c>
      <c r="AT103">
        <v>355.17123094766646</v>
      </c>
      <c r="AU103">
        <v>374.53177205796408</v>
      </c>
      <c r="AV103">
        <v>412.7682399288297</v>
      </c>
      <c r="AW103">
        <v>462.33697047325461</v>
      </c>
      <c r="AX103">
        <v>519.64793305856711</v>
      </c>
      <c r="AY103">
        <v>593.21117804459391</v>
      </c>
      <c r="AZ103">
        <v>688.37246835069652</v>
      </c>
      <c r="BA103">
        <v>797.38045609110804</v>
      </c>
      <c r="BB103">
        <v>764.82375848623155</v>
      </c>
      <c r="BC103">
        <v>812.08054988397964</v>
      </c>
      <c r="BD103">
        <v>873.22209308602442</v>
      </c>
      <c r="BE103">
        <v>881.19262190109418</v>
      </c>
      <c r="BF103">
        <v>960.68552047794083</v>
      </c>
      <c r="BG103">
        <v>986.98378321979715</v>
      </c>
      <c r="BH103">
        <v>917.29610922918152</v>
      </c>
      <c r="BI103">
        <v>894.70876470102405</v>
      </c>
      <c r="BJ103">
        <v>943.13283233249786</v>
      </c>
      <c r="BK103">
        <v>985.47821071926705</v>
      </c>
      <c r="BL103">
        <v>983.90006217874441</v>
      </c>
      <c r="BM103">
        <v>962.59022647389156</v>
      </c>
      <c r="BN103">
        <v>1061.414149504312</v>
      </c>
      <c r="BO103">
        <v>1121.4838731198167</v>
      </c>
      <c r="BP103">
        <v>1155.9044527992439</v>
      </c>
      <c r="BQ103">
        <v>1216.3750847256438</v>
      </c>
    </row>
    <row r="104" spans="1:69" x14ac:dyDescent="0.2">
      <c r="A104" t="s">
        <v>354</v>
      </c>
      <c r="B104" t="s">
        <v>355</v>
      </c>
      <c r="C104" t="s">
        <v>750</v>
      </c>
      <c r="D104" t="s">
        <v>751</v>
      </c>
      <c r="AI104">
        <v>5369.109785906815</v>
      </c>
      <c r="AJ104">
        <v>4000.9167742862492</v>
      </c>
      <c r="AK104">
        <v>2321.152041230353</v>
      </c>
      <c r="AL104">
        <v>2447.503191417612</v>
      </c>
      <c r="AM104">
        <v>3237.9264631528467</v>
      </c>
      <c r="AN104">
        <v>4929.0577218342369</v>
      </c>
      <c r="AO104">
        <v>5299.6410536192952</v>
      </c>
      <c r="AP104">
        <v>5331.0234385880758</v>
      </c>
      <c r="AQ104">
        <v>5712.5898565954794</v>
      </c>
      <c r="AR104">
        <v>5269.0339463728869</v>
      </c>
      <c r="AS104">
        <v>4953.6515878902173</v>
      </c>
      <c r="AT104">
        <v>5364.8382469160651</v>
      </c>
      <c r="AU104">
        <v>6219.581641439454</v>
      </c>
      <c r="AV104">
        <v>8190.1113519388664</v>
      </c>
      <c r="AW104">
        <v>9718.9732280196713</v>
      </c>
      <c r="AX104">
        <v>10443.527835329447</v>
      </c>
      <c r="AY104">
        <v>11501.209966989372</v>
      </c>
      <c r="AZ104">
        <v>13755.832107329197</v>
      </c>
      <c r="BA104">
        <v>15888.060694939231</v>
      </c>
      <c r="BB104">
        <v>14474.651977419382</v>
      </c>
      <c r="BC104">
        <v>13729.765496502181</v>
      </c>
      <c r="BD104">
        <v>14691.558296291967</v>
      </c>
      <c r="BE104">
        <v>13507.78052609915</v>
      </c>
      <c r="BF104">
        <v>14134.947498288862</v>
      </c>
      <c r="BG104">
        <v>14186.729549327592</v>
      </c>
      <c r="BH104">
        <v>12283.784062005294</v>
      </c>
      <c r="BI104">
        <v>12820.165389300826</v>
      </c>
      <c r="BJ104">
        <v>13901.78781446788</v>
      </c>
      <c r="BK104">
        <v>15460.366959549112</v>
      </c>
      <c r="BL104">
        <v>15563.598729502948</v>
      </c>
      <c r="BM104">
        <v>14807.560854326506</v>
      </c>
      <c r="BN104">
        <v>17788.786581665849</v>
      </c>
      <c r="BO104">
        <v>18465.54144203637</v>
      </c>
      <c r="BP104">
        <v>22184.227930484161</v>
      </c>
      <c r="BQ104">
        <v>24050.439793313548</v>
      </c>
    </row>
    <row r="105" spans="1:69" x14ac:dyDescent="0.2">
      <c r="A105" t="s">
        <v>356</v>
      </c>
      <c r="B105" t="s">
        <v>357</v>
      </c>
      <c r="C105" t="s">
        <v>750</v>
      </c>
      <c r="D105" t="s">
        <v>751</v>
      </c>
      <c r="E105">
        <v>70.80244544237145</v>
      </c>
      <c r="F105">
        <v>68.990565101309997</v>
      </c>
      <c r="G105">
        <v>70.446461705703385</v>
      </c>
      <c r="H105">
        <v>72.39834935238008</v>
      </c>
      <c r="I105">
        <v>78.452015848560777</v>
      </c>
      <c r="J105">
        <v>83.633251416963788</v>
      </c>
      <c r="K105">
        <v>85.749373814535687</v>
      </c>
      <c r="L105">
        <v>84.217267674484987</v>
      </c>
      <c r="M105">
        <v>82.405771759655735</v>
      </c>
      <c r="N105">
        <v>86.126980344815308</v>
      </c>
      <c r="O105">
        <v>71.454399062463054</v>
      </c>
      <c r="P105">
        <v>76.811615067949063</v>
      </c>
      <c r="Q105">
        <v>77.276518259934932</v>
      </c>
      <c r="R105">
        <v>95.134180258118135</v>
      </c>
      <c r="S105">
        <v>113.03926060175469</v>
      </c>
      <c r="T105">
        <v>133.63179205057534</v>
      </c>
      <c r="U105">
        <v>169.091888071558</v>
      </c>
      <c r="V105">
        <v>178.69691267589474</v>
      </c>
      <c r="W105">
        <v>180.3212539194237</v>
      </c>
      <c r="X105">
        <v>196.20196855611982</v>
      </c>
      <c r="Y105">
        <v>246.46927157982029</v>
      </c>
      <c r="Z105">
        <v>258.46804310130204</v>
      </c>
      <c r="AA105">
        <v>252.60725055805091</v>
      </c>
      <c r="AB105">
        <v>272.8236949966863</v>
      </c>
      <c r="AC105">
        <v>299.24718621637339</v>
      </c>
      <c r="AD105">
        <v>324.57515609296411</v>
      </c>
      <c r="AE105">
        <v>366.99734425649154</v>
      </c>
      <c r="AF105">
        <v>317.63552068750278</v>
      </c>
      <c r="AG105">
        <v>397.36533627641228</v>
      </c>
      <c r="AH105">
        <v>407.49870806421109</v>
      </c>
      <c r="AI105">
        <v>451.72024968921608</v>
      </c>
      <c r="AJ105">
        <v>496.54598743386447</v>
      </c>
      <c r="AK105">
        <v>316.27651313435388</v>
      </c>
      <c r="AL105">
        <v>258.06637225881695</v>
      </c>
      <c r="AM105">
        <v>292.13422437409099</v>
      </c>
      <c r="AN105">
        <v>372.00610466512461</v>
      </c>
      <c r="AO105">
        <v>377.22946502597233</v>
      </c>
      <c r="AP105">
        <v>425.11108587925639</v>
      </c>
      <c r="AQ105">
        <v>465.36330625905066</v>
      </c>
      <c r="AR105">
        <v>509.57858527537496</v>
      </c>
      <c r="AS105">
        <v>820.60004676146423</v>
      </c>
      <c r="AT105">
        <v>748.82115984452798</v>
      </c>
      <c r="AU105">
        <v>720.96956804252193</v>
      </c>
      <c r="AV105">
        <v>578.99529107970852</v>
      </c>
      <c r="AW105">
        <v>683.18529815527324</v>
      </c>
      <c r="AX105">
        <v>775.84570405691591</v>
      </c>
      <c r="AY105">
        <v>828.80570028958937</v>
      </c>
      <c r="AZ105">
        <v>984.56698344852123</v>
      </c>
      <c r="BA105">
        <v>1094.6605842164367</v>
      </c>
      <c r="BB105">
        <v>1196.8528706017953</v>
      </c>
      <c r="BC105">
        <v>1209.7273350309431</v>
      </c>
      <c r="BD105">
        <v>1312.0395355201322</v>
      </c>
      <c r="BE105">
        <v>1361.3939658737431</v>
      </c>
      <c r="BF105">
        <v>1457.8322117962648</v>
      </c>
      <c r="BG105">
        <v>1460.1889861391446</v>
      </c>
      <c r="BH105">
        <v>1411.1268474679646</v>
      </c>
      <c r="BI105">
        <v>1318.402681679532</v>
      </c>
      <c r="BJ105">
        <v>1395.2394518446108</v>
      </c>
      <c r="BK105">
        <v>1496.3804897015589</v>
      </c>
      <c r="BL105">
        <v>1352.1720419153248</v>
      </c>
      <c r="BM105">
        <v>1290.3253866738314</v>
      </c>
      <c r="BN105">
        <v>1841.3318933722194</v>
      </c>
      <c r="BO105">
        <v>1760.626356687774</v>
      </c>
      <c r="BP105">
        <v>1705.7580846099909</v>
      </c>
      <c r="BQ105">
        <v>2142.6233052678831</v>
      </c>
    </row>
    <row r="106" spans="1:69" x14ac:dyDescent="0.2">
      <c r="A106" t="s">
        <v>358</v>
      </c>
      <c r="B106" t="s">
        <v>359</v>
      </c>
      <c r="C106" t="s">
        <v>750</v>
      </c>
      <c r="D106" t="s">
        <v>751</v>
      </c>
      <c r="M106">
        <v>476.43435013829225</v>
      </c>
      <c r="N106">
        <v>527.23161760268238</v>
      </c>
      <c r="O106">
        <v>559.19709134663901</v>
      </c>
      <c r="P106">
        <v>606.85273858139351</v>
      </c>
      <c r="Q106">
        <v>709.65250260271898</v>
      </c>
      <c r="R106">
        <v>875.98199992122352</v>
      </c>
      <c r="S106">
        <v>955.87420782302354</v>
      </c>
      <c r="T106">
        <v>1083.4747334328424</v>
      </c>
      <c r="U106">
        <v>1248.7985131389146</v>
      </c>
      <c r="V106">
        <v>1388.3950990402873</v>
      </c>
      <c r="W106">
        <v>1617.8785340277107</v>
      </c>
      <c r="X106">
        <v>1864.6718885158807</v>
      </c>
      <c r="Y106">
        <v>2158.221813552459</v>
      </c>
      <c r="Z106">
        <v>2213.0526769932189</v>
      </c>
      <c r="AA106">
        <v>2255.0640568688705</v>
      </c>
      <c r="AB106">
        <v>2049.7161792179272</v>
      </c>
      <c r="AC106">
        <v>1991.2389479551321</v>
      </c>
      <c r="AD106">
        <v>2020.0228656906211</v>
      </c>
      <c r="AE106">
        <v>2330.8418830847631</v>
      </c>
      <c r="AF106">
        <v>2565.9739107383989</v>
      </c>
      <c r="AG106">
        <v>2812.2375460289691</v>
      </c>
      <c r="AH106">
        <v>2902.4350812654893</v>
      </c>
      <c r="AI106">
        <v>3323.5396723763274</v>
      </c>
      <c r="AJ106">
        <v>3361.222680379241</v>
      </c>
      <c r="AK106">
        <v>3747.3296639495584</v>
      </c>
      <c r="AL106">
        <v>3886.6660841961598</v>
      </c>
      <c r="AM106">
        <v>4187.0311799662968</v>
      </c>
      <c r="AN106">
        <v>4509.4174091007717</v>
      </c>
      <c r="AO106">
        <v>4542.0120380978024</v>
      </c>
      <c r="AP106">
        <v>4606.0569733295042</v>
      </c>
      <c r="AQ106">
        <v>4751.7732430202041</v>
      </c>
      <c r="AR106">
        <v>4801.9594958416237</v>
      </c>
      <c r="AS106">
        <v>4629.9176081254782</v>
      </c>
      <c r="AT106">
        <v>5280.9488798706325</v>
      </c>
      <c r="AU106">
        <v>6658.0449432680944</v>
      </c>
      <c r="AV106">
        <v>8410.092481984786</v>
      </c>
      <c r="AW106">
        <v>10291.269472140895</v>
      </c>
      <c r="AX106">
        <v>11212.204696899376</v>
      </c>
      <c r="AY106">
        <v>11478.489164050112</v>
      </c>
      <c r="AZ106">
        <v>13934.605460374965</v>
      </c>
      <c r="BA106">
        <v>15762.632251511282</v>
      </c>
      <c r="BB106">
        <v>13051.183177718445</v>
      </c>
      <c r="BC106">
        <v>13189.843387476838</v>
      </c>
      <c r="BD106">
        <v>14211.460557821965</v>
      </c>
      <c r="BE106">
        <v>12950.159448814284</v>
      </c>
      <c r="BF106">
        <v>13739.462015140127</v>
      </c>
      <c r="BG106">
        <v>14352.501883173978</v>
      </c>
      <c r="BH106">
        <v>12782.941257797267</v>
      </c>
      <c r="BI106">
        <v>13215.860527778877</v>
      </c>
      <c r="BJ106">
        <v>14736.166815725837</v>
      </c>
      <c r="BK106">
        <v>16605.05705118868</v>
      </c>
      <c r="BL106">
        <v>17012.859855319868</v>
      </c>
      <c r="BM106">
        <v>16386.93088212582</v>
      </c>
      <c r="BN106">
        <v>19030.628130329009</v>
      </c>
      <c r="BO106">
        <v>18428.02882561399</v>
      </c>
      <c r="BP106">
        <v>22230.627787518693</v>
      </c>
      <c r="BQ106">
        <v>23292.326388247828</v>
      </c>
    </row>
    <row r="107" spans="1:69" x14ac:dyDescent="0.2">
      <c r="A107" t="s">
        <v>360</v>
      </c>
      <c r="B107" t="s">
        <v>361</v>
      </c>
      <c r="C107" t="s">
        <v>750</v>
      </c>
      <c r="D107" t="s">
        <v>751</v>
      </c>
      <c r="E107">
        <v>161.72581106012643</v>
      </c>
      <c r="F107">
        <v>161.83252819277479</v>
      </c>
      <c r="G107">
        <v>160.95748312644261</v>
      </c>
      <c r="H107">
        <v>173.464443187303</v>
      </c>
      <c r="I107">
        <v>192.12158755021642</v>
      </c>
      <c r="J107">
        <v>205.86877212349395</v>
      </c>
      <c r="K107">
        <v>207.8049259468618</v>
      </c>
      <c r="L107">
        <v>208.87800115597483</v>
      </c>
      <c r="M107">
        <v>216.32480013882491</v>
      </c>
      <c r="N107">
        <v>235.97391254997106</v>
      </c>
      <c r="O107">
        <v>251.01457084835187</v>
      </c>
      <c r="P107">
        <v>267.38525500259004</v>
      </c>
      <c r="Q107">
        <v>294.82963374232133</v>
      </c>
      <c r="R107">
        <v>374.10651485081428</v>
      </c>
      <c r="S107">
        <v>463.610665875758</v>
      </c>
      <c r="T107">
        <v>490.70448709260251</v>
      </c>
      <c r="U107">
        <v>522.4226375318151</v>
      </c>
      <c r="V107">
        <v>581.01749070646486</v>
      </c>
      <c r="W107">
        <v>630.58112713812773</v>
      </c>
      <c r="X107">
        <v>723.25275420869582</v>
      </c>
      <c r="Y107">
        <v>843.03854853893233</v>
      </c>
      <c r="Z107">
        <v>888.9329202859775</v>
      </c>
      <c r="AA107">
        <v>859.22311707069059</v>
      </c>
      <c r="AB107">
        <v>832.74788690457478</v>
      </c>
      <c r="AC107">
        <v>846.34887733645155</v>
      </c>
      <c r="AD107">
        <v>862.74220368118336</v>
      </c>
      <c r="AE107">
        <v>879.1085566928308</v>
      </c>
      <c r="AF107">
        <v>888.94469606520613</v>
      </c>
      <c r="AG107">
        <v>932.78504860087469</v>
      </c>
      <c r="AH107">
        <v>954.46882420925476</v>
      </c>
      <c r="AI107">
        <v>1055.0981040063111</v>
      </c>
      <c r="AJ107">
        <v>1005.7515066987675</v>
      </c>
      <c r="AK107">
        <v>1034.4114875691942</v>
      </c>
      <c r="AL107">
        <v>1084.9447929822575</v>
      </c>
      <c r="AM107">
        <v>1179.81986245707</v>
      </c>
      <c r="AN107">
        <v>1337.8354122349431</v>
      </c>
      <c r="AO107">
        <v>1440.0081950225629</v>
      </c>
      <c r="AP107">
        <v>1506.9078180137947</v>
      </c>
      <c r="AQ107">
        <v>1428.9252138225679</v>
      </c>
      <c r="AR107">
        <v>1374.6228584978649</v>
      </c>
      <c r="AS107">
        <v>1477.692577803037</v>
      </c>
      <c r="AT107">
        <v>1481.3919352733678</v>
      </c>
      <c r="AU107">
        <v>1487.722075401103</v>
      </c>
      <c r="AV107">
        <v>1652.8070173186145</v>
      </c>
      <c r="AW107">
        <v>1947.2338639259854</v>
      </c>
      <c r="AX107">
        <v>2300.5592081510963</v>
      </c>
      <c r="AY107">
        <v>2700.5582098436016</v>
      </c>
      <c r="AZ107">
        <v>3321.0811740774207</v>
      </c>
      <c r="BA107">
        <v>3944.6530416302007</v>
      </c>
      <c r="BB107">
        <v>3790.0835825848012</v>
      </c>
      <c r="BC107">
        <v>4561.2519175424177</v>
      </c>
      <c r="BD107">
        <v>5342.8613812484537</v>
      </c>
      <c r="BE107">
        <v>5617.6526860446083</v>
      </c>
      <c r="BF107">
        <v>5845.6050738918275</v>
      </c>
      <c r="BG107">
        <v>5949.3191201240934</v>
      </c>
      <c r="BH107">
        <v>5546.0477527552657</v>
      </c>
      <c r="BI107">
        <v>5534.8195333290641</v>
      </c>
      <c r="BJ107">
        <v>6053.3092179335572</v>
      </c>
      <c r="BK107">
        <v>6394.1948429978884</v>
      </c>
      <c r="BL107">
        <v>6476.07259783679</v>
      </c>
      <c r="BM107">
        <v>6191.5108839184941</v>
      </c>
      <c r="BN107">
        <v>7314.5283642579589</v>
      </c>
      <c r="BO107">
        <v>7699.2325882618588</v>
      </c>
      <c r="BP107">
        <v>7925.3992413749011</v>
      </c>
      <c r="BQ107">
        <v>8219.9126570384396</v>
      </c>
    </row>
    <row r="108" spans="1:69" x14ac:dyDescent="0.2">
      <c r="A108" t="s">
        <v>362</v>
      </c>
      <c r="B108" t="s">
        <v>363</v>
      </c>
      <c r="C108" t="s">
        <v>750</v>
      </c>
      <c r="D108" t="s">
        <v>751</v>
      </c>
      <c r="E108">
        <v>153.6385575818276</v>
      </c>
      <c r="F108">
        <v>154.34762213841091</v>
      </c>
      <c r="G108">
        <v>154.74000036353914</v>
      </c>
      <c r="H108">
        <v>166.75456265244668</v>
      </c>
      <c r="I108">
        <v>180.90452773325163</v>
      </c>
      <c r="J108">
        <v>194.31604276522253</v>
      </c>
      <c r="K108">
        <v>197.29884051510075</v>
      </c>
      <c r="L108">
        <v>197.7761903457602</v>
      </c>
      <c r="M108">
        <v>204.68748915753491</v>
      </c>
      <c r="N108">
        <v>223.31508084455669</v>
      </c>
      <c r="O108">
        <v>238.14648168905416</v>
      </c>
      <c r="P108">
        <v>250.81000817382429</v>
      </c>
      <c r="Q108">
        <v>274.36508910118528</v>
      </c>
      <c r="R108">
        <v>342.81707517253</v>
      </c>
      <c r="S108">
        <v>426.32858403272638</v>
      </c>
      <c r="T108">
        <v>455.95761682626102</v>
      </c>
      <c r="U108">
        <v>482.31261199985937</v>
      </c>
      <c r="V108">
        <v>532.88593253813929</v>
      </c>
      <c r="W108">
        <v>579.18816705242102</v>
      </c>
      <c r="X108">
        <v>661.4553505870432</v>
      </c>
      <c r="Y108">
        <v>770.16223875311994</v>
      </c>
      <c r="Z108">
        <v>844.66263260617347</v>
      </c>
      <c r="AA108">
        <v>810.69954106837736</v>
      </c>
      <c r="AB108">
        <v>768.5432902139089</v>
      </c>
      <c r="AC108">
        <v>769.52156056894319</v>
      </c>
      <c r="AD108">
        <v>782.44608802718687</v>
      </c>
      <c r="AE108">
        <v>782.70629292154456</v>
      </c>
      <c r="AF108">
        <v>790.46913283851086</v>
      </c>
      <c r="AG108">
        <v>826.80723778921549</v>
      </c>
      <c r="AH108">
        <v>841.74734980347716</v>
      </c>
      <c r="AI108">
        <v>929.09425091192168</v>
      </c>
      <c r="AJ108">
        <v>893.23440284856895</v>
      </c>
      <c r="AK108">
        <v>902.90208187620044</v>
      </c>
      <c r="AL108">
        <v>943.56619518704292</v>
      </c>
      <c r="AM108">
        <v>1017.9514486785406</v>
      </c>
      <c r="AN108">
        <v>1156.7581571511316</v>
      </c>
      <c r="AO108">
        <v>1247.9769367125832</v>
      </c>
      <c r="AP108">
        <v>1301.0634683444605</v>
      </c>
      <c r="AQ108">
        <v>1239.8703304933156</v>
      </c>
      <c r="AR108">
        <v>1162.7426663957037</v>
      </c>
      <c r="AS108">
        <v>1251.8079845852697</v>
      </c>
      <c r="AT108">
        <v>1248.9173560202439</v>
      </c>
      <c r="AU108">
        <v>1256.6253953054756</v>
      </c>
      <c r="AV108">
        <v>1392.4121168825993</v>
      </c>
      <c r="AW108">
        <v>1633.1421275151729</v>
      </c>
      <c r="AX108">
        <v>1919.7031205147171</v>
      </c>
      <c r="AY108">
        <v>2247.7169680258403</v>
      </c>
      <c r="AZ108">
        <v>2742.6895956175108</v>
      </c>
      <c r="BA108">
        <v>3245.3948506062948</v>
      </c>
      <c r="BB108">
        <v>3109.2512038523187</v>
      </c>
      <c r="BC108">
        <v>3715.5667909512345</v>
      </c>
      <c r="BD108">
        <v>4324.0682688119177</v>
      </c>
      <c r="BE108">
        <v>4531.1700872740885</v>
      </c>
      <c r="BF108">
        <v>4714.6215594219539</v>
      </c>
      <c r="BG108">
        <v>4801.7795072190174</v>
      </c>
      <c r="BH108">
        <v>4474.4352532624716</v>
      </c>
      <c r="BI108">
        <v>4447.4173906951328</v>
      </c>
      <c r="BJ108">
        <v>4831.9300596410749</v>
      </c>
      <c r="BK108">
        <v>5085.5021747710334</v>
      </c>
      <c r="BL108">
        <v>5167.8952377432679</v>
      </c>
      <c r="BM108">
        <v>4923.5721841889117</v>
      </c>
      <c r="BN108">
        <v>5754.2467507993742</v>
      </c>
      <c r="BO108">
        <v>6036.8137440708933</v>
      </c>
      <c r="BP108">
        <v>6149.5055455894553</v>
      </c>
      <c r="BQ108">
        <v>6327.1439970486945</v>
      </c>
    </row>
    <row r="109" spans="1:69" x14ac:dyDescent="0.2">
      <c r="A109" t="s">
        <v>364</v>
      </c>
      <c r="B109" t="s">
        <v>365</v>
      </c>
      <c r="C109" t="s">
        <v>750</v>
      </c>
      <c r="D109" t="s">
        <v>751</v>
      </c>
      <c r="E109">
        <v>109.78621514361731</v>
      </c>
      <c r="F109">
        <v>113.14834808427604</v>
      </c>
      <c r="G109">
        <v>118.68181957110345</v>
      </c>
      <c r="H109">
        <v>127.88912268671525</v>
      </c>
      <c r="I109">
        <v>123.24110457894483</v>
      </c>
      <c r="J109">
        <v>134.44854642979439</v>
      </c>
      <c r="K109">
        <v>141.43652233445485</v>
      </c>
      <c r="L109">
        <v>139.64828241675042</v>
      </c>
      <c r="M109">
        <v>144.0774595873302</v>
      </c>
      <c r="N109">
        <v>157.47138074956317</v>
      </c>
      <c r="O109">
        <v>170.53051906443835</v>
      </c>
      <c r="P109">
        <v>168.34425164032928</v>
      </c>
      <c r="Q109">
        <v>175.59248778684986</v>
      </c>
      <c r="R109">
        <v>198.54745419638067</v>
      </c>
      <c r="S109">
        <v>253.58937450724079</v>
      </c>
      <c r="T109">
        <v>290.67946413151873</v>
      </c>
      <c r="U109">
        <v>295.96287048583946</v>
      </c>
      <c r="V109">
        <v>314.10924240173262</v>
      </c>
      <c r="W109">
        <v>345.8130282857183</v>
      </c>
      <c r="X109">
        <v>385.40026448137172</v>
      </c>
      <c r="Y109">
        <v>447.22811393584033</v>
      </c>
      <c r="Z109">
        <v>617.02704701301775</v>
      </c>
      <c r="AA109">
        <v>572.00917685255979</v>
      </c>
      <c r="AB109">
        <v>480.53648496176686</v>
      </c>
      <c r="AC109">
        <v>439.76519831932228</v>
      </c>
      <c r="AD109">
        <v>441.60689598960187</v>
      </c>
      <c r="AE109">
        <v>389.61116046892272</v>
      </c>
      <c r="AF109">
        <v>391.98354469091089</v>
      </c>
      <c r="AG109">
        <v>402.39357054657921</v>
      </c>
      <c r="AH109">
        <v>393.64476072451777</v>
      </c>
      <c r="AI109">
        <v>432.61056453992194</v>
      </c>
      <c r="AJ109">
        <v>455.28527345611099</v>
      </c>
      <c r="AK109">
        <v>395.15063828436348</v>
      </c>
      <c r="AL109">
        <v>404.19546238003977</v>
      </c>
      <c r="AM109">
        <v>407.32879448512364</v>
      </c>
      <c r="AN109">
        <v>482.31358486584071</v>
      </c>
      <c r="AO109">
        <v>542.01945061488425</v>
      </c>
      <c r="AP109">
        <v>553.12503257002402</v>
      </c>
      <c r="AQ109">
        <v>561.86600312814471</v>
      </c>
      <c r="AR109">
        <v>408.99025637824712</v>
      </c>
      <c r="AS109">
        <v>458.29893883286326</v>
      </c>
      <c r="AT109">
        <v>442.14518343608967</v>
      </c>
      <c r="AU109">
        <v>465.3337427692818</v>
      </c>
      <c r="AV109">
        <v>512.41649453403966</v>
      </c>
      <c r="AW109">
        <v>584.96567206729355</v>
      </c>
      <c r="AX109">
        <v>664.73305755976992</v>
      </c>
      <c r="AY109">
        <v>775.48117596039992</v>
      </c>
      <c r="AZ109">
        <v>887.83260434460158</v>
      </c>
      <c r="BA109">
        <v>1033.2321035618033</v>
      </c>
      <c r="BB109">
        <v>983.7074748561505</v>
      </c>
      <c r="BC109">
        <v>1109.8413827945474</v>
      </c>
      <c r="BD109">
        <v>1224.5098615529294</v>
      </c>
      <c r="BE109">
        <v>1263.4112415659636</v>
      </c>
      <c r="BF109">
        <v>1346.3243852891649</v>
      </c>
      <c r="BG109">
        <v>1419.3439183718694</v>
      </c>
      <c r="BH109">
        <v>1350.3075806223148</v>
      </c>
      <c r="BI109">
        <v>1314.0817741130979</v>
      </c>
      <c r="BJ109">
        <v>1355.2350545731465</v>
      </c>
      <c r="BK109">
        <v>1408.9501683990086</v>
      </c>
      <c r="BL109">
        <v>1544.2789006706134</v>
      </c>
      <c r="BM109">
        <v>1464.522614029052</v>
      </c>
      <c r="BN109">
        <v>1566.1370993678136</v>
      </c>
      <c r="BO109">
        <v>1647.5273246030733</v>
      </c>
      <c r="BP109">
        <v>1536.0871923709838</v>
      </c>
      <c r="BQ109">
        <v>1485.9222740563303</v>
      </c>
    </row>
    <row r="110" spans="1:69" x14ac:dyDescent="0.2">
      <c r="A110" t="s">
        <v>366</v>
      </c>
      <c r="B110" t="s">
        <v>367</v>
      </c>
      <c r="C110" t="s">
        <v>750</v>
      </c>
      <c r="D110" t="s">
        <v>751</v>
      </c>
      <c r="E110">
        <v>99.630086640168045</v>
      </c>
      <c r="F110">
        <v>104.27453255861116</v>
      </c>
      <c r="G110">
        <v>108.52720224347776</v>
      </c>
      <c r="H110">
        <v>112.55059820909159</v>
      </c>
      <c r="I110">
        <v>120.30116937257701</v>
      </c>
      <c r="J110">
        <v>126.60683590954436</v>
      </c>
      <c r="K110">
        <v>134.37249278650697</v>
      </c>
      <c r="L110">
        <v>132.03539691685913</v>
      </c>
      <c r="M110">
        <v>136.60097571423003</v>
      </c>
      <c r="N110">
        <v>151.27300904336232</v>
      </c>
      <c r="O110">
        <v>198.68629906002496</v>
      </c>
      <c r="P110">
        <v>181.60575402901765</v>
      </c>
      <c r="Q110">
        <v>198.63267085986084</v>
      </c>
      <c r="R110">
        <v>209.703032954816</v>
      </c>
      <c r="S110">
        <v>289.63720208135669</v>
      </c>
      <c r="T110">
        <v>325.43294275631831</v>
      </c>
      <c r="U110">
        <v>380.02709800709033</v>
      </c>
      <c r="V110">
        <v>396.75744746794521</v>
      </c>
      <c r="W110">
        <v>424.36181285022423</v>
      </c>
      <c r="X110">
        <v>501.25116478313214</v>
      </c>
      <c r="Y110">
        <v>612.36767198823736</v>
      </c>
      <c r="Z110">
        <v>1078.4377917270385</v>
      </c>
      <c r="AA110">
        <v>953.54228253437304</v>
      </c>
      <c r="AB110">
        <v>708.4037519934617</v>
      </c>
      <c r="AC110">
        <v>595.17266444852055</v>
      </c>
      <c r="AD110">
        <v>579.67539881769494</v>
      </c>
      <c r="AE110">
        <v>519.2435410426026</v>
      </c>
      <c r="AF110">
        <v>518.76784175305272</v>
      </c>
      <c r="AG110">
        <v>524.1598798193271</v>
      </c>
      <c r="AH110">
        <v>493.6938370004961</v>
      </c>
      <c r="AI110">
        <v>529.41851642372706</v>
      </c>
      <c r="AJ110">
        <v>549.40533714044614</v>
      </c>
      <c r="AK110">
        <v>519.43417429655551</v>
      </c>
      <c r="AL110">
        <v>535.6862228286891</v>
      </c>
      <c r="AM110">
        <v>568.23966387670055</v>
      </c>
      <c r="AN110">
        <v>774.07660079502068</v>
      </c>
      <c r="AO110">
        <v>925.69841875467353</v>
      </c>
      <c r="AP110">
        <v>943.89510994301975</v>
      </c>
      <c r="AQ110">
        <v>964.26867287218909</v>
      </c>
      <c r="AR110">
        <v>530.02160599158867</v>
      </c>
      <c r="AS110">
        <v>619.82130600240532</v>
      </c>
      <c r="AT110">
        <v>602.89287165422411</v>
      </c>
      <c r="AU110">
        <v>644.97202400581318</v>
      </c>
      <c r="AV110">
        <v>712.27750643013974</v>
      </c>
      <c r="AW110">
        <v>837.13976370192404</v>
      </c>
      <c r="AX110">
        <v>957.94448356120961</v>
      </c>
      <c r="AY110">
        <v>1148.8918190475752</v>
      </c>
      <c r="AZ110">
        <v>1296.2173612850547</v>
      </c>
      <c r="BA110">
        <v>1479.9326964919776</v>
      </c>
      <c r="BB110">
        <v>1350.1681090314769</v>
      </c>
      <c r="BC110">
        <v>1535.2992231513756</v>
      </c>
      <c r="BD110">
        <v>1705.6444368891712</v>
      </c>
      <c r="BE110">
        <v>1844.1586935182977</v>
      </c>
      <c r="BF110">
        <v>1968.0817245573865</v>
      </c>
      <c r="BG110">
        <v>2095.0725399427083</v>
      </c>
      <c r="BH110">
        <v>1947.8524683864189</v>
      </c>
      <c r="BI110">
        <v>1790.5378782605333</v>
      </c>
      <c r="BJ110">
        <v>1804.5055943338521</v>
      </c>
      <c r="BK110">
        <v>1869.3820444761454</v>
      </c>
      <c r="BL110">
        <v>2205.873618947955</v>
      </c>
      <c r="BM110">
        <v>2008.8963266285311</v>
      </c>
      <c r="BN110">
        <v>2142.3117267460102</v>
      </c>
      <c r="BO110">
        <v>2234.8361620648266</v>
      </c>
      <c r="BP110">
        <v>1915.3132843342162</v>
      </c>
      <c r="BQ110">
        <v>1650.6378811304924</v>
      </c>
    </row>
    <row r="111" spans="1:69" x14ac:dyDescent="0.2">
      <c r="A111" t="s">
        <v>368</v>
      </c>
      <c r="B111" t="s">
        <v>369</v>
      </c>
      <c r="C111" t="s">
        <v>750</v>
      </c>
      <c r="D111" t="s">
        <v>751</v>
      </c>
      <c r="L111">
        <v>53.205186698858093</v>
      </c>
      <c r="M111">
        <v>64.654773064255579</v>
      </c>
      <c r="N111">
        <v>74.098811412879314</v>
      </c>
      <c r="O111">
        <v>79.11882348400205</v>
      </c>
      <c r="P111">
        <v>78.542839386975217</v>
      </c>
      <c r="Q111">
        <v>90.114754913895567</v>
      </c>
      <c r="R111">
        <v>129.88623108868512</v>
      </c>
      <c r="S111">
        <v>200.71098445459077</v>
      </c>
      <c r="T111">
        <v>231.06012061849674</v>
      </c>
      <c r="U111">
        <v>275.71316782479562</v>
      </c>
      <c r="V111">
        <v>330.67021410107901</v>
      </c>
      <c r="W111">
        <v>362.48377977900657</v>
      </c>
      <c r="X111">
        <v>353.42417582632874</v>
      </c>
      <c r="Y111">
        <v>486.62017202115504</v>
      </c>
      <c r="Z111">
        <v>560.83033603296121</v>
      </c>
      <c r="AA111">
        <v>577.74563272278397</v>
      </c>
      <c r="AB111">
        <v>507.68294565341415</v>
      </c>
      <c r="AC111">
        <v>519.77406310324102</v>
      </c>
      <c r="AD111">
        <v>511.40088361802657</v>
      </c>
      <c r="AE111">
        <v>469.83424125342879</v>
      </c>
      <c r="AF111">
        <v>437.60655039936006</v>
      </c>
      <c r="AG111">
        <v>476.66248340581774</v>
      </c>
      <c r="AH111">
        <v>524.14302732257647</v>
      </c>
      <c r="AI111">
        <v>578.42012113538215</v>
      </c>
      <c r="AJ111">
        <v>624.38749538441095</v>
      </c>
      <c r="AK111">
        <v>673.67103954741992</v>
      </c>
      <c r="AL111">
        <v>817.395116417856</v>
      </c>
      <c r="AM111">
        <v>899.79398294981661</v>
      </c>
      <c r="AN111">
        <v>1011.2261420556773</v>
      </c>
      <c r="AO111">
        <v>1118.9213302412866</v>
      </c>
      <c r="AP111">
        <v>1044.6067483247177</v>
      </c>
      <c r="AQ111">
        <v>454.87780079212303</v>
      </c>
      <c r="AR111">
        <v>657.26893466701802</v>
      </c>
      <c r="AS111">
        <v>763.7111249509245</v>
      </c>
      <c r="AT111">
        <v>732.30709340570763</v>
      </c>
      <c r="AU111">
        <v>881.00291356913124</v>
      </c>
      <c r="AV111">
        <v>1043.2105838671025</v>
      </c>
      <c r="AW111">
        <v>1126.8400444717279</v>
      </c>
      <c r="AX111">
        <v>1238.2144762948797</v>
      </c>
      <c r="AY111">
        <v>1558.3156284716338</v>
      </c>
      <c r="AZ111">
        <v>1823.2197625507274</v>
      </c>
      <c r="BA111">
        <v>2124.5548392061796</v>
      </c>
      <c r="BB111">
        <v>2218.4854185297663</v>
      </c>
      <c r="BC111">
        <v>3065.6834837776487</v>
      </c>
      <c r="BD111">
        <v>3579.4644246615212</v>
      </c>
      <c r="BE111">
        <v>3632.2725403033064</v>
      </c>
      <c r="BF111">
        <v>3566.6028450607755</v>
      </c>
      <c r="BG111">
        <v>3441.0680846400842</v>
      </c>
      <c r="BH111">
        <v>3288.222697255384</v>
      </c>
      <c r="BI111">
        <v>3521.469434575738</v>
      </c>
      <c r="BJ111">
        <v>3798.8832617452576</v>
      </c>
      <c r="BK111">
        <v>3860.9535309072558</v>
      </c>
      <c r="BL111">
        <v>4106.9485616035772</v>
      </c>
      <c r="BM111">
        <v>3853.7028877414587</v>
      </c>
      <c r="BN111">
        <v>4287.1731399509836</v>
      </c>
      <c r="BO111">
        <v>4730.8348483610689</v>
      </c>
      <c r="BP111">
        <v>4876.3077451225245</v>
      </c>
      <c r="BQ111">
        <v>4925.4304875186144</v>
      </c>
    </row>
    <row r="112" spans="1:69" x14ac:dyDescent="0.2">
      <c r="A112" t="s">
        <v>370</v>
      </c>
      <c r="B112" t="s">
        <v>371</v>
      </c>
      <c r="C112" t="s">
        <v>750</v>
      </c>
      <c r="D112" t="s">
        <v>751</v>
      </c>
      <c r="E112">
        <v>118.85119061837466</v>
      </c>
      <c r="F112">
        <v>121.57570215780322</v>
      </c>
      <c r="G112">
        <v>128.00179362041484</v>
      </c>
      <c r="H112">
        <v>140.44048941105677</v>
      </c>
      <c r="I112">
        <v>128.56328092919699</v>
      </c>
      <c r="J112">
        <v>142.90009357472613</v>
      </c>
      <c r="K112">
        <v>149.64146099225238</v>
      </c>
      <c r="L112">
        <v>148.11042711054611</v>
      </c>
      <c r="M112">
        <v>152.58933526499999</v>
      </c>
      <c r="N112">
        <v>165.64364339695888</v>
      </c>
      <c r="O112">
        <v>159.43997520225895</v>
      </c>
      <c r="P112">
        <v>165.00006329684231</v>
      </c>
      <c r="Q112">
        <v>167.1789049400285</v>
      </c>
      <c r="R112">
        <v>196.89566945094305</v>
      </c>
      <c r="S112">
        <v>239.82932272614255</v>
      </c>
      <c r="T112">
        <v>278.27309998000743</v>
      </c>
      <c r="U112">
        <v>257.21725472952681</v>
      </c>
      <c r="V112">
        <v>276.14378298568772</v>
      </c>
      <c r="W112">
        <v>310.39745933078376</v>
      </c>
      <c r="X112">
        <v>330.19246307743731</v>
      </c>
      <c r="Y112">
        <v>365.21051354629498</v>
      </c>
      <c r="Z112">
        <v>373.28901149439395</v>
      </c>
      <c r="AA112">
        <v>369.61078558035132</v>
      </c>
      <c r="AB112">
        <v>361.33930895514243</v>
      </c>
      <c r="AC112">
        <v>359.93712301739936</v>
      </c>
      <c r="AD112">
        <v>370.93582299834935</v>
      </c>
      <c r="AE112">
        <v>322.42817455311734</v>
      </c>
      <c r="AF112">
        <v>325.95307556831335</v>
      </c>
      <c r="AG112">
        <v>339.06928990414428</v>
      </c>
      <c r="AH112">
        <v>342.70743810622145</v>
      </c>
      <c r="AI112">
        <v>384.07167499632584</v>
      </c>
      <c r="AJ112">
        <v>408.15109862039515</v>
      </c>
      <c r="AK112">
        <v>330.66403638043408</v>
      </c>
      <c r="AL112">
        <v>335.82517707618763</v>
      </c>
      <c r="AM112">
        <v>322.75998480805606</v>
      </c>
      <c r="AN112">
        <v>326.30572682397656</v>
      </c>
      <c r="AO112">
        <v>335.61892789174078</v>
      </c>
      <c r="AP112">
        <v>342.51942268542763</v>
      </c>
      <c r="AQ112">
        <v>344.46908390145188</v>
      </c>
      <c r="AR112">
        <v>345.77005236282815</v>
      </c>
      <c r="AS112">
        <v>372.85941596873607</v>
      </c>
      <c r="AT112">
        <v>356.72700011966282</v>
      </c>
      <c r="AU112">
        <v>369.56999377401252</v>
      </c>
      <c r="AV112">
        <v>405.74833691401165</v>
      </c>
      <c r="AW112">
        <v>449.65987639691548</v>
      </c>
      <c r="AX112">
        <v>507.00176783347672</v>
      </c>
      <c r="AY112">
        <v>573.82544658333529</v>
      </c>
      <c r="AZ112">
        <v>666.89532930362407</v>
      </c>
      <c r="BA112">
        <v>791.05423249449484</v>
      </c>
      <c r="BB112">
        <v>784.34095610706186</v>
      </c>
      <c r="BC112">
        <v>877.62403978635064</v>
      </c>
      <c r="BD112">
        <v>961.36857922608237</v>
      </c>
      <c r="BE112">
        <v>945.58195838805329</v>
      </c>
      <c r="BF112">
        <v>1005.7889233707615</v>
      </c>
      <c r="BG112">
        <v>1049.3264914528534</v>
      </c>
      <c r="BH112">
        <v>1023.4389466840765</v>
      </c>
      <c r="BI112">
        <v>1054.1001105331059</v>
      </c>
      <c r="BJ112">
        <v>1110.7442510519952</v>
      </c>
      <c r="BK112">
        <v>1159.0613431370439</v>
      </c>
      <c r="BL112">
        <v>1186.4055968086357</v>
      </c>
      <c r="BM112">
        <v>1170.9805151689225</v>
      </c>
      <c r="BN112">
        <v>1256.1929643073531</v>
      </c>
      <c r="BO112">
        <v>1332.3173017870797</v>
      </c>
      <c r="BP112">
        <v>1333.209719790256</v>
      </c>
      <c r="BQ112">
        <v>1398.1118126403339</v>
      </c>
    </row>
    <row r="113" spans="1:69" x14ac:dyDescent="0.2">
      <c r="A113" t="s">
        <v>372</v>
      </c>
      <c r="B113" t="s">
        <v>373</v>
      </c>
      <c r="C113" t="s">
        <v>750</v>
      </c>
      <c r="D113" t="s">
        <v>751</v>
      </c>
      <c r="AC113">
        <v>3892.818571076989</v>
      </c>
      <c r="AD113">
        <v>3980.2309305143945</v>
      </c>
      <c r="AE113">
        <v>5507.180038739838</v>
      </c>
      <c r="AF113">
        <v>7012.1421130623967</v>
      </c>
      <c r="AG113">
        <v>8768.7905321817161</v>
      </c>
      <c r="AH113">
        <v>9110.7749988608193</v>
      </c>
      <c r="AI113">
        <v>11049.894939623468</v>
      </c>
      <c r="AJ113">
        <v>11768.105897718551</v>
      </c>
      <c r="AK113">
        <v>12150.854545635151</v>
      </c>
      <c r="AL113">
        <v>10818.513966341419</v>
      </c>
      <c r="AM113">
        <v>11708.285747435109</v>
      </c>
      <c r="AN113">
        <v>12896.52528297161</v>
      </c>
      <c r="AO113">
        <v>13979.845493041063</v>
      </c>
      <c r="AP113">
        <v>16160.711251836095</v>
      </c>
      <c r="AQ113">
        <v>18753.120230103403</v>
      </c>
      <c r="AR113">
        <v>21042.146181664804</v>
      </c>
      <c r="AS113">
        <v>21161.396307377203</v>
      </c>
      <c r="AT113">
        <v>21819.712382560621</v>
      </c>
      <c r="AU113">
        <v>24471.079881484653</v>
      </c>
      <c r="AV113">
        <v>28861.617806291757</v>
      </c>
      <c r="AW113">
        <v>35564.60239101461</v>
      </c>
      <c r="AX113">
        <v>38135.859788585811</v>
      </c>
      <c r="AY113">
        <v>42627.508935289115</v>
      </c>
      <c r="AZ113">
        <v>55040.243704623579</v>
      </c>
      <c r="BA113">
        <v>72276.774132946128</v>
      </c>
      <c r="BB113">
        <v>66156.10565684695</v>
      </c>
      <c r="BC113">
        <v>70587.314028374123</v>
      </c>
      <c r="BD113">
        <v>77808.857964937604</v>
      </c>
      <c r="BE113">
        <v>79329.203434743409</v>
      </c>
      <c r="BF113">
        <v>83207.658843045065</v>
      </c>
      <c r="BG113">
        <v>91885.452871802569</v>
      </c>
      <c r="BH113">
        <v>84753.518742273169</v>
      </c>
      <c r="BI113">
        <v>82025.945450924075</v>
      </c>
      <c r="BJ113">
        <v>83481.303848901356</v>
      </c>
      <c r="BK113">
        <v>89393.824424881153</v>
      </c>
      <c r="BL113">
        <v>87127.551797740423</v>
      </c>
      <c r="BM113">
        <v>79513.533034659791</v>
      </c>
      <c r="BN113">
        <v>94299.969348965024</v>
      </c>
      <c r="BO113">
        <v>88328.548125887028</v>
      </c>
    </row>
    <row r="114" spans="1:69" x14ac:dyDescent="0.2">
      <c r="A114" t="s">
        <v>374</v>
      </c>
      <c r="B114" t="s">
        <v>375</v>
      </c>
      <c r="C114" t="s">
        <v>750</v>
      </c>
      <c r="D114" t="s">
        <v>751</v>
      </c>
      <c r="E114">
        <v>84.932808479310552</v>
      </c>
      <c r="F114">
        <v>87.853861347020512</v>
      </c>
      <c r="G114">
        <v>92.199958362951634</v>
      </c>
      <c r="H114">
        <v>103.43502126293151</v>
      </c>
      <c r="I114">
        <v>117.85643077285461</v>
      </c>
      <c r="J114">
        <v>121.50831902882983</v>
      </c>
      <c r="K114">
        <v>91.027695051784079</v>
      </c>
      <c r="L114">
        <v>97.995148121415497</v>
      </c>
      <c r="M114">
        <v>101.55680252119549</v>
      </c>
      <c r="N114">
        <v>109.47766438428843</v>
      </c>
      <c r="O114">
        <v>114.3553200200799</v>
      </c>
      <c r="P114">
        <v>120.68059553991156</v>
      </c>
      <c r="Q114">
        <v>125.27070596188246</v>
      </c>
      <c r="R114">
        <v>146.5684925824047</v>
      </c>
      <c r="S114">
        <v>166.69966175533233</v>
      </c>
      <c r="T114">
        <v>161.08669402207875</v>
      </c>
      <c r="U114">
        <v>164.1199995873217</v>
      </c>
      <c r="V114">
        <v>189.58556855247687</v>
      </c>
      <c r="W114">
        <v>209.38906357346261</v>
      </c>
      <c r="X114">
        <v>227.95817987342559</v>
      </c>
      <c r="Y114">
        <v>271.08094595367834</v>
      </c>
      <c r="Z114">
        <v>274.96433076852765</v>
      </c>
      <c r="AA114">
        <v>278.65038258266998</v>
      </c>
      <c r="AB114">
        <v>295.99977329938196</v>
      </c>
      <c r="AC114">
        <v>281.04986784071662</v>
      </c>
      <c r="AD114">
        <v>300.9282585763782</v>
      </c>
      <c r="AE114">
        <v>314.89711640254239</v>
      </c>
      <c r="AF114">
        <v>344.94102829307542</v>
      </c>
      <c r="AG114">
        <v>358.48453964169323</v>
      </c>
      <c r="AH114">
        <v>349.915155021864</v>
      </c>
      <c r="AI114">
        <v>371.08593620376519</v>
      </c>
      <c r="AJ114">
        <v>305.57405592859232</v>
      </c>
      <c r="AK114">
        <v>319.1824726263153</v>
      </c>
      <c r="AL114">
        <v>302.8848062461737</v>
      </c>
      <c r="AM114">
        <v>347.73421473994017</v>
      </c>
      <c r="AN114">
        <v>375.17600537304958</v>
      </c>
      <c r="AO114">
        <v>401.04675467357862</v>
      </c>
      <c r="AP114">
        <v>416.22811620375313</v>
      </c>
      <c r="AQ114">
        <v>413.63086405685101</v>
      </c>
      <c r="AR114">
        <v>441.92799143639661</v>
      </c>
      <c r="AS114">
        <v>442.75021893726324</v>
      </c>
      <c r="AT114">
        <v>450.35790051412818</v>
      </c>
      <c r="AU114">
        <v>469.14992897392727</v>
      </c>
      <c r="AV114">
        <v>544.14313354500223</v>
      </c>
      <c r="AW114">
        <v>624.25882651006611</v>
      </c>
      <c r="AX114">
        <v>710.48808040894892</v>
      </c>
      <c r="AY114">
        <v>801.66835365902227</v>
      </c>
      <c r="AZ114">
        <v>1021.8870770682593</v>
      </c>
      <c r="BA114">
        <v>992.51958492382755</v>
      </c>
      <c r="BB114">
        <v>1094.9497459843622</v>
      </c>
      <c r="BC114">
        <v>1347.5193907136679</v>
      </c>
      <c r="BD114">
        <v>1445.4612748603658</v>
      </c>
      <c r="BE114">
        <v>1429.321995200319</v>
      </c>
      <c r="BF114">
        <v>1432.843975121953</v>
      </c>
      <c r="BG114">
        <v>1553.8839607511832</v>
      </c>
      <c r="BH114">
        <v>1583.9981590798479</v>
      </c>
      <c r="BI114">
        <v>1707.5089291224338</v>
      </c>
      <c r="BJ114">
        <v>1950.1046828086635</v>
      </c>
      <c r="BK114">
        <v>1966.2545517167889</v>
      </c>
      <c r="BL114">
        <v>2041.4286369858535</v>
      </c>
      <c r="BM114">
        <v>1907.042516376687</v>
      </c>
      <c r="BN114">
        <v>2239.6138436748224</v>
      </c>
      <c r="BO114">
        <v>2347.4482943462317</v>
      </c>
      <c r="BP114">
        <v>2530.1203127820381</v>
      </c>
      <c r="BQ114">
        <v>2694.7378085996111</v>
      </c>
    </row>
    <row r="115" spans="1:69" x14ac:dyDescent="0.2">
      <c r="A115" t="s">
        <v>376</v>
      </c>
      <c r="B115" t="s">
        <v>377</v>
      </c>
      <c r="C115" t="s">
        <v>750</v>
      </c>
      <c r="D115" t="s">
        <v>751</v>
      </c>
    </row>
    <row r="116" spans="1:69" x14ac:dyDescent="0.2">
      <c r="A116" t="s">
        <v>378</v>
      </c>
      <c r="B116" t="s">
        <v>379</v>
      </c>
      <c r="C116" t="s">
        <v>750</v>
      </c>
      <c r="D116" t="s">
        <v>751</v>
      </c>
      <c r="E116">
        <v>706.55102234516846</v>
      </c>
      <c r="F116">
        <v>761.85135957001842</v>
      </c>
      <c r="G116">
        <v>821.3441130768872</v>
      </c>
      <c r="H116">
        <v>878.15657647628609</v>
      </c>
      <c r="I116">
        <v>994.60733161174619</v>
      </c>
      <c r="J116">
        <v>1055.0362470109828</v>
      </c>
      <c r="K116">
        <v>1107.3182303475353</v>
      </c>
      <c r="L116">
        <v>1187.1832123657637</v>
      </c>
      <c r="M116">
        <v>1158.8554978792934</v>
      </c>
      <c r="N116">
        <v>1330.7832954995088</v>
      </c>
      <c r="O116">
        <v>1486.5145273463811</v>
      </c>
      <c r="P116">
        <v>1703.9321827731696</v>
      </c>
      <c r="Q116">
        <v>2080.4651471816937</v>
      </c>
      <c r="R116">
        <v>2424.2690470655753</v>
      </c>
      <c r="S116">
        <v>2516.9276860519622</v>
      </c>
      <c r="T116">
        <v>2973.4001230171461</v>
      </c>
      <c r="U116">
        <v>2919.5830869561528</v>
      </c>
      <c r="V116">
        <v>3427.0734359204002</v>
      </c>
      <c r="W116">
        <v>4399.9868053509199</v>
      </c>
      <c r="X116">
        <v>5429.9620008747906</v>
      </c>
      <c r="Y116">
        <v>6372.4377754545267</v>
      </c>
      <c r="Z116">
        <v>5986.1541089392031</v>
      </c>
      <c r="AA116">
        <v>6160.6382931372282</v>
      </c>
      <c r="AB116">
        <v>5915.2417716434138</v>
      </c>
      <c r="AC116">
        <v>5692.0273859728468</v>
      </c>
      <c r="AD116">
        <v>6011.7355464232005</v>
      </c>
      <c r="AE116">
        <v>8112.1713631645334</v>
      </c>
      <c r="AF116">
        <v>9581.9130857241453</v>
      </c>
      <c r="AG116">
        <v>10715.87027805391</v>
      </c>
      <c r="AH116">
        <v>11175.816603647047</v>
      </c>
      <c r="AI116">
        <v>14031.302567546856</v>
      </c>
      <c r="AJ116">
        <v>14087.207439370819</v>
      </c>
      <c r="AK116">
        <v>15714.384748723145</v>
      </c>
      <c r="AL116">
        <v>14657.06155498047</v>
      </c>
      <c r="AM116">
        <v>15902.929675516771</v>
      </c>
      <c r="AN116">
        <v>19158.456477390726</v>
      </c>
      <c r="AO116">
        <v>20835.897713084662</v>
      </c>
      <c r="AP116">
        <v>22551.113913412632</v>
      </c>
      <c r="AQ116">
        <v>24294.85476740075</v>
      </c>
      <c r="AR116">
        <v>26338.107754381701</v>
      </c>
      <c r="AS116">
        <v>26334.567205050083</v>
      </c>
      <c r="AT116">
        <v>28282.40988207296</v>
      </c>
      <c r="AU116">
        <v>32705.434556569817</v>
      </c>
      <c r="AV116">
        <v>41203.529584756849</v>
      </c>
      <c r="AW116">
        <v>47754.202319424396</v>
      </c>
      <c r="AX116">
        <v>50933.021609558884</v>
      </c>
      <c r="AY116">
        <v>54329.161859962383</v>
      </c>
      <c r="AZ116">
        <v>61396.417461175995</v>
      </c>
      <c r="BA116">
        <v>61353.106562952322</v>
      </c>
      <c r="BB116">
        <v>52133.090616254391</v>
      </c>
      <c r="BC116">
        <v>48623.966642248728</v>
      </c>
      <c r="BD116">
        <v>52613.854035568875</v>
      </c>
      <c r="BE116">
        <v>49335.840809955524</v>
      </c>
      <c r="BF116">
        <v>52537.610864869188</v>
      </c>
      <c r="BG116">
        <v>57214.537978570908</v>
      </c>
      <c r="BH116">
        <v>64250.138518125656</v>
      </c>
      <c r="BI116">
        <v>64129.557154238319</v>
      </c>
      <c r="BJ116">
        <v>72161.4047531385</v>
      </c>
      <c r="BK116">
        <v>80804.112316482628</v>
      </c>
      <c r="BL116">
        <v>81827.668887399603</v>
      </c>
      <c r="BM116">
        <v>86514.070610875409</v>
      </c>
      <c r="BN116">
        <v>103783.44628447875</v>
      </c>
      <c r="BO116">
        <v>105190.68595273084</v>
      </c>
      <c r="BP116">
        <v>106818.91713080389</v>
      </c>
      <c r="BQ116">
        <v>112894.95324080539</v>
      </c>
    </row>
    <row r="117" spans="1:69" x14ac:dyDescent="0.2">
      <c r="A117" t="s">
        <v>380</v>
      </c>
      <c r="B117" t="s">
        <v>381</v>
      </c>
      <c r="C117" t="s">
        <v>750</v>
      </c>
      <c r="D117" t="s">
        <v>751</v>
      </c>
      <c r="E117">
        <v>195.57752721271007</v>
      </c>
      <c r="F117">
        <v>200.08152929491686</v>
      </c>
      <c r="G117">
        <v>205.78680965699564</v>
      </c>
      <c r="H117">
        <v>209.55937627410646</v>
      </c>
      <c r="I117">
        <v>221.73172781086456</v>
      </c>
      <c r="J117">
        <v>247.52667550534187</v>
      </c>
      <c r="K117">
        <v>262.87768379636532</v>
      </c>
      <c r="L117">
        <v>283.73370576833065</v>
      </c>
      <c r="M117">
        <v>314.2854566565033</v>
      </c>
      <c r="N117">
        <v>344.60168745738031</v>
      </c>
      <c r="O117">
        <v>376.60687915256375</v>
      </c>
      <c r="P117">
        <v>457.28363801318733</v>
      </c>
      <c r="Q117">
        <v>554.74803412601591</v>
      </c>
      <c r="R117">
        <v>850.56017714374946</v>
      </c>
      <c r="S117">
        <v>1408.9657190209282</v>
      </c>
      <c r="T117">
        <v>1531.7061712260311</v>
      </c>
      <c r="U117">
        <v>1953.5196967854861</v>
      </c>
      <c r="V117">
        <v>2243.0555953830863</v>
      </c>
      <c r="W117">
        <v>2100.7701532470342</v>
      </c>
      <c r="X117">
        <v>2352.4265515264274</v>
      </c>
      <c r="Y117">
        <v>2368.3928573047824</v>
      </c>
      <c r="Z117">
        <v>2393.4498557614497</v>
      </c>
      <c r="AA117">
        <v>2844.8761138406467</v>
      </c>
      <c r="AB117">
        <v>3397.0614002127268</v>
      </c>
      <c r="AC117">
        <v>3395.336975565815</v>
      </c>
      <c r="AD117">
        <v>3634.0320956074511</v>
      </c>
      <c r="AE117">
        <v>4064.3466729751544</v>
      </c>
      <c r="AF117">
        <v>2513.151115647448</v>
      </c>
      <c r="AG117">
        <v>2234.4623514133514</v>
      </c>
      <c r="AH117">
        <v>2124.9721482034388</v>
      </c>
      <c r="AI117">
        <v>2137.942227398768</v>
      </c>
      <c r="AJ117">
        <v>2194.4390680365668</v>
      </c>
      <c r="AK117">
        <v>1957.4850779425185</v>
      </c>
      <c r="AL117">
        <v>1038.1098568206726</v>
      </c>
      <c r="AM117">
        <v>1167.7627251379513</v>
      </c>
      <c r="AN117">
        <v>1550.0095955025001</v>
      </c>
      <c r="AO117">
        <v>1914.781212943129</v>
      </c>
      <c r="AP117">
        <v>1790.066175755979</v>
      </c>
      <c r="AQ117">
        <v>1709.1933409604599</v>
      </c>
      <c r="AR117">
        <v>1739.5946200145845</v>
      </c>
      <c r="AS117">
        <v>1650.0138583378507</v>
      </c>
      <c r="AT117">
        <v>1881.0226663528285</v>
      </c>
      <c r="AU117">
        <v>1891.257560910334</v>
      </c>
      <c r="AV117">
        <v>2208.9963655240554</v>
      </c>
      <c r="AW117">
        <v>2672.4226651403983</v>
      </c>
      <c r="AX117">
        <v>3132.0508192006955</v>
      </c>
      <c r="AY117">
        <v>3618.9160136442811</v>
      </c>
      <c r="AZ117">
        <v>4687.9916626071763</v>
      </c>
      <c r="BA117">
        <v>5377.4115072957011</v>
      </c>
      <c r="BB117">
        <v>5415.522805534456</v>
      </c>
      <c r="BC117">
        <v>6291.1944365545423</v>
      </c>
      <c r="BD117">
        <v>8025.6874336435558</v>
      </c>
      <c r="BE117">
        <v>8114.0809983187719</v>
      </c>
      <c r="BF117">
        <v>6222.7419484032644</v>
      </c>
      <c r="BG117">
        <v>5672.0637289631859</v>
      </c>
      <c r="BH117">
        <v>4952.7335553217754</v>
      </c>
      <c r="BI117">
        <v>5710.5994708910421</v>
      </c>
      <c r="BJ117">
        <v>6000.933464044092</v>
      </c>
      <c r="BK117">
        <v>4783.010673402372</v>
      </c>
      <c r="BL117">
        <v>3997.4935449584959</v>
      </c>
      <c r="BM117">
        <v>3202.5000350216851</v>
      </c>
      <c r="BN117">
        <v>4605.1488131899223</v>
      </c>
      <c r="BO117">
        <v>4721.2043709998425</v>
      </c>
      <c r="BP117">
        <v>5049.2993164275395</v>
      </c>
      <c r="BQ117">
        <v>5190.1695902482134</v>
      </c>
    </row>
    <row r="118" spans="1:69" x14ac:dyDescent="0.2">
      <c r="A118" t="s">
        <v>382</v>
      </c>
      <c r="B118" t="s">
        <v>383</v>
      </c>
      <c r="C118" t="s">
        <v>750</v>
      </c>
      <c r="D118" t="s">
        <v>751</v>
      </c>
      <c r="E118">
        <v>218.91780253110099</v>
      </c>
      <c r="F118">
        <v>232.39261219086356</v>
      </c>
      <c r="G118">
        <v>240.6534424616255</v>
      </c>
      <c r="H118">
        <v>235.51362376373331</v>
      </c>
      <c r="I118">
        <v>269.42309299610105</v>
      </c>
      <c r="J118">
        <v>284.77757098583999</v>
      </c>
      <c r="K118">
        <v>298.20566676349063</v>
      </c>
      <c r="L118">
        <v>290.64366448467763</v>
      </c>
      <c r="M118">
        <v>318.83255256352476</v>
      </c>
      <c r="N118">
        <v>319.86014321870636</v>
      </c>
      <c r="O118">
        <v>337.04291260944228</v>
      </c>
      <c r="P118">
        <v>383.55028703694086</v>
      </c>
      <c r="Q118">
        <v>394.41834302922985</v>
      </c>
      <c r="R118">
        <v>475.58633567567387</v>
      </c>
      <c r="S118">
        <v>1031.2508133269105</v>
      </c>
      <c r="T118">
        <v>1165.8816394565258</v>
      </c>
      <c r="U118">
        <v>1488.5433520048202</v>
      </c>
      <c r="V118">
        <v>1608.7954512964754</v>
      </c>
      <c r="W118">
        <v>1863.2176122972696</v>
      </c>
      <c r="X118">
        <v>2871.329521959738</v>
      </c>
      <c r="Y118">
        <v>3867.6450074426175</v>
      </c>
      <c r="Z118">
        <v>2700.4120479087355</v>
      </c>
      <c r="AA118">
        <v>2941.974812538102</v>
      </c>
      <c r="AB118">
        <v>2743.3544921875528</v>
      </c>
      <c r="AC118">
        <v>3065.7178266235974</v>
      </c>
      <c r="AD118">
        <v>3087.6639415180593</v>
      </c>
      <c r="AE118">
        <v>2940.406231810915</v>
      </c>
      <c r="AF118">
        <v>3436.4763126352996</v>
      </c>
      <c r="AG118">
        <v>3707.2084176329677</v>
      </c>
      <c r="AH118">
        <v>3791.1702758339939</v>
      </c>
      <c r="AI118">
        <v>10261.415770688827</v>
      </c>
      <c r="AJ118">
        <v>22.952132761535218</v>
      </c>
      <c r="AK118">
        <v>30.253901263682504</v>
      </c>
      <c r="AL118">
        <v>53.743784234881936</v>
      </c>
      <c r="AM118">
        <v>198.18210188197398</v>
      </c>
      <c r="AN118">
        <v>619.13553092703773</v>
      </c>
      <c r="AO118">
        <v>485.25849278482491</v>
      </c>
      <c r="AP118">
        <v>936.34117090842108</v>
      </c>
      <c r="AQ118">
        <v>900.93714255910595</v>
      </c>
      <c r="AR118">
        <v>1560.3646671027161</v>
      </c>
      <c r="AS118">
        <v>1980.1891603878187</v>
      </c>
      <c r="AT118">
        <v>1435.6956837889963</v>
      </c>
      <c r="AU118">
        <v>1266.1596127509445</v>
      </c>
      <c r="AV118">
        <v>817.8878624996222</v>
      </c>
      <c r="AW118">
        <v>1328.3715762829215</v>
      </c>
      <c r="AX118">
        <v>1762.39360423421</v>
      </c>
      <c r="AY118">
        <v>2276.5543574408648</v>
      </c>
      <c r="AZ118">
        <v>3128.9901032906632</v>
      </c>
      <c r="BA118">
        <v>4542.9660904603243</v>
      </c>
      <c r="BB118">
        <v>3714.7120598719403</v>
      </c>
      <c r="BC118">
        <v>4461.7519616155487</v>
      </c>
      <c r="BD118">
        <v>5775.5422908029341</v>
      </c>
      <c r="BE118">
        <v>6477.5961845095471</v>
      </c>
      <c r="BF118">
        <v>6650.3528224739521</v>
      </c>
      <c r="BG118">
        <v>6249.3922697896905</v>
      </c>
      <c r="BH118">
        <v>4440.141892523674</v>
      </c>
      <c r="BI118">
        <v>4334.4209640418785</v>
      </c>
      <c r="BJ118">
        <v>4759.284643546699</v>
      </c>
      <c r="BK118">
        <v>5646.6893207474159</v>
      </c>
      <c r="BL118">
        <v>5671.8568632942033</v>
      </c>
      <c r="BM118">
        <v>4295.1894512122808</v>
      </c>
      <c r="BN118">
        <v>4868.494310807826</v>
      </c>
      <c r="BO118">
        <v>6520.7315456058404</v>
      </c>
      <c r="BP118">
        <v>5965.318350777613</v>
      </c>
      <c r="BQ118">
        <v>6073.610323427084</v>
      </c>
    </row>
    <row r="119" spans="1:69" x14ac:dyDescent="0.2">
      <c r="A119" t="s">
        <v>384</v>
      </c>
      <c r="B119" t="s">
        <v>385</v>
      </c>
      <c r="C119" t="s">
        <v>750</v>
      </c>
      <c r="D119" t="s">
        <v>751</v>
      </c>
      <c r="E119">
        <v>1486.4643900941442</v>
      </c>
      <c r="F119">
        <v>1489.7667989066888</v>
      </c>
      <c r="G119">
        <v>1641.1515537305149</v>
      </c>
      <c r="H119">
        <v>1924.2398222082679</v>
      </c>
      <c r="I119">
        <v>2414.0070736137782</v>
      </c>
      <c r="J119">
        <v>2861.1078705508062</v>
      </c>
      <c r="K119">
        <v>3378.1447219832057</v>
      </c>
      <c r="L119">
        <v>3283.5511553800789</v>
      </c>
      <c r="M119">
        <v>2473.423725913929</v>
      </c>
      <c r="N119">
        <v>2142.2124804843161</v>
      </c>
      <c r="O119">
        <v>2666.4118661447928</v>
      </c>
      <c r="P119">
        <v>3365.7752401990583</v>
      </c>
      <c r="Q119">
        <v>4155.1850980067175</v>
      </c>
      <c r="R119">
        <v>5627.4070666763573</v>
      </c>
      <c r="S119">
        <v>7286.6565851731066</v>
      </c>
      <c r="T119">
        <v>6679.7842914457897</v>
      </c>
      <c r="U119">
        <v>7848.3489698756975</v>
      </c>
      <c r="V119">
        <v>10305.31133495016</v>
      </c>
      <c r="W119">
        <v>11629.515868225883</v>
      </c>
      <c r="X119">
        <v>13082.494832755383</v>
      </c>
      <c r="Y119">
        <v>15339.911296415637</v>
      </c>
      <c r="Z119">
        <v>15666.376980727189</v>
      </c>
      <c r="AA119">
        <v>14191.030215493025</v>
      </c>
      <c r="AB119">
        <v>12079.797463976874</v>
      </c>
      <c r="AC119">
        <v>12377.586021639419</v>
      </c>
      <c r="AD119">
        <v>12793.272579051352</v>
      </c>
      <c r="AE119">
        <v>16979.521728781117</v>
      </c>
      <c r="AF119">
        <v>23238.039833630446</v>
      </c>
      <c r="AG119">
        <v>25306.692606100089</v>
      </c>
      <c r="AH119">
        <v>23218.539830459853</v>
      </c>
      <c r="AI119">
        <v>26272.245215665949</v>
      </c>
      <c r="AJ119">
        <v>27739.888602550414</v>
      </c>
      <c r="AK119">
        <v>28072.404108327617</v>
      </c>
      <c r="AL119">
        <v>24404.027581236485</v>
      </c>
      <c r="AM119">
        <v>24858.203133560459</v>
      </c>
      <c r="AN119">
        <v>27564.569102385973</v>
      </c>
      <c r="AO119">
        <v>28583.520895979258</v>
      </c>
      <c r="AP119">
        <v>28461.766409512235</v>
      </c>
      <c r="AQ119">
        <v>31519.164747312589</v>
      </c>
      <c r="AR119">
        <v>32834.421574536369</v>
      </c>
      <c r="AS119">
        <v>32503.57896323597</v>
      </c>
      <c r="AT119">
        <v>29208.198185356829</v>
      </c>
      <c r="AU119">
        <v>32749.379004626961</v>
      </c>
      <c r="AV119">
        <v>39944.210409559055</v>
      </c>
      <c r="AW119">
        <v>47809.607305004152</v>
      </c>
      <c r="AX119">
        <v>57783.774560811697</v>
      </c>
      <c r="AY119">
        <v>58172.14266566217</v>
      </c>
      <c r="AZ119">
        <v>70483.011722853538</v>
      </c>
      <c r="BA119">
        <v>57489.339979521632</v>
      </c>
      <c r="BB119">
        <v>41483.78436828142</v>
      </c>
      <c r="BC119">
        <v>43776.467740047505</v>
      </c>
      <c r="BD119">
        <v>48254.953927254021</v>
      </c>
      <c r="BE119">
        <v>46594.986914661444</v>
      </c>
      <c r="BF119">
        <v>50173.336006105717</v>
      </c>
      <c r="BG119">
        <v>55140.364935792975</v>
      </c>
      <c r="BH119">
        <v>53505.69640793393</v>
      </c>
      <c r="BI119">
        <v>62854.090640793234</v>
      </c>
      <c r="BJ119">
        <v>72976.372999097483</v>
      </c>
      <c r="BK119">
        <v>75633.86513519146</v>
      </c>
      <c r="BL119">
        <v>69296.314436160072</v>
      </c>
      <c r="BM119">
        <v>60127.939357561576</v>
      </c>
      <c r="BN119">
        <v>70425.406427727328</v>
      </c>
      <c r="BO119">
        <v>76350.455041650246</v>
      </c>
      <c r="BP119">
        <v>82138.789297355674</v>
      </c>
      <c r="BQ119">
        <v>86040.530985128789</v>
      </c>
    </row>
    <row r="120" spans="1:69" x14ac:dyDescent="0.2">
      <c r="A120" t="s">
        <v>386</v>
      </c>
      <c r="B120" t="s">
        <v>387</v>
      </c>
      <c r="C120" t="s">
        <v>750</v>
      </c>
      <c r="D120" t="s">
        <v>751</v>
      </c>
      <c r="E120">
        <v>1452.4866403043704</v>
      </c>
      <c r="F120">
        <v>1697.2935796173319</v>
      </c>
      <c r="G120">
        <v>1293.5691370829597</v>
      </c>
      <c r="H120">
        <v>1486.3173976080147</v>
      </c>
      <c r="I120">
        <v>1625.997920221401</v>
      </c>
      <c r="J120">
        <v>1689.0692269316557</v>
      </c>
      <c r="K120">
        <v>1789.0072643858121</v>
      </c>
      <c r="L120">
        <v>1734.9314326846632</v>
      </c>
      <c r="M120">
        <v>1947.3520969982521</v>
      </c>
      <c r="N120">
        <v>2189.0346754030707</v>
      </c>
      <c r="O120">
        <v>2490.4885260199062</v>
      </c>
      <c r="P120">
        <v>2297.9941349278347</v>
      </c>
      <c r="Q120">
        <v>2929.6561431333621</v>
      </c>
      <c r="R120">
        <v>3631.0476689845332</v>
      </c>
      <c r="S120">
        <v>5085.1664608001329</v>
      </c>
      <c r="T120">
        <v>4672.0021341493248</v>
      </c>
      <c r="U120">
        <v>4516.3740588781839</v>
      </c>
      <c r="V120">
        <v>5053.1729599357332</v>
      </c>
      <c r="W120">
        <v>4797.0967227882838</v>
      </c>
      <c r="X120">
        <v>5971.9337189220705</v>
      </c>
      <c r="Y120">
        <v>6548.5447337796923</v>
      </c>
      <c r="Z120">
        <v>6795.2502071146655</v>
      </c>
      <c r="AA120">
        <v>7257.5751429824113</v>
      </c>
      <c r="AB120">
        <v>7959.9891503255722</v>
      </c>
      <c r="AC120">
        <v>7368.5037973081926</v>
      </c>
      <c r="AD120">
        <v>6828.6643909066734</v>
      </c>
      <c r="AE120">
        <v>8335.462868937484</v>
      </c>
      <c r="AF120">
        <v>9853.4089345298107</v>
      </c>
      <c r="AG120">
        <v>11852.982645289243</v>
      </c>
      <c r="AH120">
        <v>11607.675841990695</v>
      </c>
      <c r="AI120">
        <v>13308.311060238037</v>
      </c>
      <c r="AJ120">
        <v>14346.081027864589</v>
      </c>
      <c r="AK120">
        <v>15509.991363881716</v>
      </c>
      <c r="AL120">
        <v>15178.839987539051</v>
      </c>
      <c r="AM120">
        <v>16806.835308132217</v>
      </c>
      <c r="AN120">
        <v>19025.684050251715</v>
      </c>
      <c r="AO120">
        <v>20224.278908062905</v>
      </c>
      <c r="AP120">
        <v>20469.469901749657</v>
      </c>
      <c r="AQ120">
        <v>20188.814148166672</v>
      </c>
      <c r="AR120">
        <v>19823.213887627662</v>
      </c>
      <c r="AS120">
        <v>21706.519405632909</v>
      </c>
      <c r="AT120">
        <v>20966.305266797062</v>
      </c>
      <c r="AU120">
        <v>19076.458429832084</v>
      </c>
      <c r="AV120">
        <v>19643.469038074167</v>
      </c>
      <c r="AW120">
        <v>20568.069408883392</v>
      </c>
      <c r="AX120">
        <v>21286.838863659534</v>
      </c>
      <c r="AY120">
        <v>22527.261979571904</v>
      </c>
      <c r="AZ120">
        <v>25721.259407731093</v>
      </c>
      <c r="BA120">
        <v>30269.217773488977</v>
      </c>
      <c r="BB120">
        <v>28508.493888647488</v>
      </c>
      <c r="BC120">
        <v>31439.08870276139</v>
      </c>
      <c r="BD120">
        <v>34522.521597907289</v>
      </c>
      <c r="BE120">
        <v>33321.430088160152</v>
      </c>
      <c r="BF120">
        <v>37034.316108078463</v>
      </c>
      <c r="BG120">
        <v>38343.304662623479</v>
      </c>
      <c r="BH120">
        <v>36213.104148195795</v>
      </c>
      <c r="BI120">
        <v>37671.538913879755</v>
      </c>
      <c r="BJ120">
        <v>41138.470964271961</v>
      </c>
      <c r="BK120">
        <v>42362.665275419604</v>
      </c>
      <c r="BL120">
        <v>44250.631362807311</v>
      </c>
      <c r="BM120">
        <v>44575.57190454923</v>
      </c>
      <c r="BN120">
        <v>52270.904024195625</v>
      </c>
      <c r="BO120">
        <v>54949.621556429011</v>
      </c>
      <c r="BP120">
        <v>52003.720072999691</v>
      </c>
      <c r="BQ120">
        <v>54176.684438330223</v>
      </c>
    </row>
    <row r="121" spans="1:69" x14ac:dyDescent="0.2">
      <c r="A121" t="s">
        <v>388</v>
      </c>
      <c r="B121" t="s">
        <v>389</v>
      </c>
      <c r="C121" t="s">
        <v>750</v>
      </c>
      <c r="D121" t="s">
        <v>751</v>
      </c>
      <c r="E121">
        <v>836.9058502818848</v>
      </c>
      <c r="F121">
        <v>923.08778375214047</v>
      </c>
      <c r="G121">
        <v>1030.1580034376252</v>
      </c>
      <c r="H121">
        <v>1171.3869628097964</v>
      </c>
      <c r="I121">
        <v>1271.8011930151763</v>
      </c>
      <c r="J121">
        <v>1357.0106162200966</v>
      </c>
      <c r="K121">
        <v>1458.9471388901084</v>
      </c>
      <c r="L121">
        <v>1595.4857812921548</v>
      </c>
      <c r="M121">
        <v>1718.4964642714713</v>
      </c>
      <c r="N121">
        <v>1886.4500273046528</v>
      </c>
      <c r="O121">
        <v>2111.7198640433226</v>
      </c>
      <c r="P121">
        <v>2310.9237605881613</v>
      </c>
      <c r="Q121">
        <v>2677.2937299977398</v>
      </c>
      <c r="R121">
        <v>3212.6394962757399</v>
      </c>
      <c r="S121">
        <v>3629.4918231959387</v>
      </c>
      <c r="T121">
        <v>4116.4596493305389</v>
      </c>
      <c r="U121">
        <v>4042.3948246378895</v>
      </c>
      <c r="V121">
        <v>4614.2100493165071</v>
      </c>
      <c r="W121">
        <v>5623.4291762271887</v>
      </c>
      <c r="X121">
        <v>7006.3969905455606</v>
      </c>
      <c r="Y121">
        <v>8476.4104500083649</v>
      </c>
      <c r="Z121">
        <v>7640.4024125051619</v>
      </c>
      <c r="AA121">
        <v>7573.9396759777492</v>
      </c>
      <c r="AB121">
        <v>7850.6278904227538</v>
      </c>
      <c r="AC121">
        <v>7757.553748368221</v>
      </c>
      <c r="AD121">
        <v>8009.1034764212673</v>
      </c>
      <c r="AE121">
        <v>11341.093989290261</v>
      </c>
      <c r="AF121">
        <v>14267.536816875738</v>
      </c>
      <c r="AG121">
        <v>15780.949512217445</v>
      </c>
      <c r="AH121">
        <v>16424.430158700485</v>
      </c>
      <c r="AI121">
        <v>20873.783409271935</v>
      </c>
      <c r="AJ121">
        <v>22007.135096407386</v>
      </c>
      <c r="AK121">
        <v>23297.046032545575</v>
      </c>
      <c r="AL121">
        <v>18781.952942713684</v>
      </c>
      <c r="AM121">
        <v>19382.200215015455</v>
      </c>
      <c r="AN121">
        <v>20712.179869032418</v>
      </c>
      <c r="AO121">
        <v>23122.933721911562</v>
      </c>
      <c r="AP121">
        <v>21883.987266665055</v>
      </c>
      <c r="AQ121">
        <v>22365.183764454454</v>
      </c>
      <c r="AR121">
        <v>22049.999062026087</v>
      </c>
      <c r="AS121">
        <v>20190.00356360841</v>
      </c>
      <c r="AT121">
        <v>20570.438591786176</v>
      </c>
      <c r="AU121">
        <v>22451.396437936848</v>
      </c>
      <c r="AV121">
        <v>27577.570031985477</v>
      </c>
      <c r="AW121">
        <v>31348.190184144543</v>
      </c>
      <c r="AX121">
        <v>32062.723833669032</v>
      </c>
      <c r="AY121">
        <v>33537.128699426947</v>
      </c>
      <c r="AZ121">
        <v>37826.175455482276</v>
      </c>
      <c r="BA121">
        <v>40828.579558093719</v>
      </c>
      <c r="BB121">
        <v>37099.6133958219</v>
      </c>
      <c r="BC121">
        <v>35856.862548553916</v>
      </c>
      <c r="BD121">
        <v>38432.37428200186</v>
      </c>
      <c r="BE121">
        <v>34854.394944196458</v>
      </c>
      <c r="BF121">
        <v>35701.674600237551</v>
      </c>
      <c r="BG121">
        <v>36028.349402234882</v>
      </c>
      <c r="BH121">
        <v>30639.882975143213</v>
      </c>
      <c r="BI121">
        <v>31391.569289810846</v>
      </c>
      <c r="BJ121">
        <v>32844.115660604024</v>
      </c>
      <c r="BK121">
        <v>34904.108192383363</v>
      </c>
      <c r="BL121">
        <v>33812.788724867976</v>
      </c>
      <c r="BM121">
        <v>32091.486662136638</v>
      </c>
      <c r="BN121">
        <v>36852.542541495095</v>
      </c>
      <c r="BO121">
        <v>35653.904210349501</v>
      </c>
      <c r="BP121">
        <v>39277.083878391779</v>
      </c>
      <c r="BQ121">
        <v>40385.341395766904</v>
      </c>
    </row>
    <row r="122" spans="1:69" x14ac:dyDescent="0.2">
      <c r="A122" t="s">
        <v>390</v>
      </c>
      <c r="B122" t="s">
        <v>391</v>
      </c>
      <c r="C122" t="s">
        <v>750</v>
      </c>
      <c r="D122" t="s">
        <v>751</v>
      </c>
      <c r="E122">
        <v>423.67409818409516</v>
      </c>
      <c r="F122">
        <v>447.05727366059432</v>
      </c>
      <c r="G122">
        <v>458.31399779656726</v>
      </c>
      <c r="H122">
        <v>480.33649971171457</v>
      </c>
      <c r="I122">
        <v>514.41651131345191</v>
      </c>
      <c r="J122">
        <v>549.49356041410749</v>
      </c>
      <c r="K122">
        <v>612.21036369258604</v>
      </c>
      <c r="L122">
        <v>633.25968057494401</v>
      </c>
      <c r="M122">
        <v>591.0458171732439</v>
      </c>
      <c r="N122">
        <v>642.13342105891525</v>
      </c>
      <c r="O122">
        <v>747.90939917249136</v>
      </c>
      <c r="P122">
        <v>808.86650608375453</v>
      </c>
      <c r="Q122">
        <v>970.8029064055022</v>
      </c>
      <c r="R122">
        <v>971.80251322850199</v>
      </c>
      <c r="S122">
        <v>1192.9856935095756</v>
      </c>
      <c r="T122">
        <v>1416.7754676456839</v>
      </c>
      <c r="U122">
        <v>1449.9778820670031</v>
      </c>
      <c r="V122">
        <v>1569.4212705113111</v>
      </c>
      <c r="W122">
        <v>1262.4032723946457</v>
      </c>
      <c r="X122">
        <v>1144.1756298658449</v>
      </c>
      <c r="Y122">
        <v>1248.7448472741758</v>
      </c>
      <c r="Z122">
        <v>1370.4127790154132</v>
      </c>
      <c r="AA122">
        <v>1494.4020828321804</v>
      </c>
      <c r="AB122">
        <v>1619.4784563122041</v>
      </c>
      <c r="AC122">
        <v>1048.1340539553357</v>
      </c>
      <c r="AD122">
        <v>916.87229283867441</v>
      </c>
      <c r="AE122">
        <v>1191.3497678214167</v>
      </c>
      <c r="AF122">
        <v>1410.8459870242768</v>
      </c>
      <c r="AG122">
        <v>1632.0148165615929</v>
      </c>
      <c r="AH122">
        <v>1864.9849755006189</v>
      </c>
      <c r="AI122">
        <v>1929.5989190585683</v>
      </c>
      <c r="AJ122">
        <v>1710.3005824372235</v>
      </c>
      <c r="AK122">
        <v>1458.1014689263498</v>
      </c>
      <c r="AL122">
        <v>2220.5151832718648</v>
      </c>
      <c r="AM122">
        <v>2202.8583103847131</v>
      </c>
      <c r="AN122">
        <v>2630.8493538282164</v>
      </c>
      <c r="AO122">
        <v>2928.8969261199641</v>
      </c>
      <c r="AP122">
        <v>3296.9163480508309</v>
      </c>
      <c r="AQ122">
        <v>3419.4935286873906</v>
      </c>
      <c r="AR122">
        <v>3431.5681346833539</v>
      </c>
      <c r="AS122">
        <v>3453.0925280022648</v>
      </c>
      <c r="AT122">
        <v>3503.5502668885779</v>
      </c>
      <c r="AU122">
        <v>3680.6455172772385</v>
      </c>
      <c r="AV122">
        <v>3549.7075839461813</v>
      </c>
      <c r="AW122">
        <v>3807.5629312455221</v>
      </c>
      <c r="AX122">
        <v>4184.4397486749685</v>
      </c>
      <c r="AY122">
        <v>4417.0012713536316</v>
      </c>
      <c r="AZ122">
        <v>4716.4861254272737</v>
      </c>
      <c r="BA122">
        <v>5029.8009528174516</v>
      </c>
      <c r="BB122">
        <v>4428.3815333355742</v>
      </c>
      <c r="BC122">
        <v>4809.977380311997</v>
      </c>
      <c r="BD122">
        <v>5232.6364491813192</v>
      </c>
      <c r="BE122">
        <v>5340.8333323215784</v>
      </c>
      <c r="BF122">
        <v>5124.2130141113676</v>
      </c>
      <c r="BG122">
        <v>4975.1132545987239</v>
      </c>
      <c r="BH122">
        <v>5339.3071825680609</v>
      </c>
      <c r="BI122">
        <v>5302.2955335385404</v>
      </c>
      <c r="BJ122">
        <v>5605.43541173019</v>
      </c>
      <c r="BK122">
        <v>5976.9036264433671</v>
      </c>
      <c r="BL122">
        <v>6030.688964159207</v>
      </c>
      <c r="BM122">
        <v>5299.0453080428324</v>
      </c>
      <c r="BN122">
        <v>5625.678062712359</v>
      </c>
      <c r="BO122">
        <v>6626.4750238853849</v>
      </c>
      <c r="BP122">
        <v>7542.4008427534518</v>
      </c>
      <c r="BQ122">
        <v>7753.8006955431983</v>
      </c>
    </row>
    <row r="123" spans="1:69" x14ac:dyDescent="0.2">
      <c r="A123" t="s">
        <v>392</v>
      </c>
      <c r="B123" t="s">
        <v>393</v>
      </c>
      <c r="C123" t="s">
        <v>750</v>
      </c>
      <c r="D123" t="s">
        <v>751</v>
      </c>
      <c r="J123">
        <v>545.51386168967474</v>
      </c>
      <c r="K123">
        <v>558.40298109245509</v>
      </c>
      <c r="L123">
        <v>496.92274623567261</v>
      </c>
      <c r="M123">
        <v>408.84235282054834</v>
      </c>
      <c r="N123">
        <v>474.42788707359438</v>
      </c>
      <c r="O123">
        <v>408.59625750934714</v>
      </c>
      <c r="P123">
        <v>412.21881884946833</v>
      </c>
      <c r="Q123">
        <v>459.8742441088948</v>
      </c>
      <c r="R123">
        <v>530.78399663800212</v>
      </c>
      <c r="S123">
        <v>651.09594846266907</v>
      </c>
      <c r="T123">
        <v>717.7640972870995</v>
      </c>
      <c r="U123">
        <v>872.50601935373197</v>
      </c>
      <c r="V123">
        <v>1038.5223007049253</v>
      </c>
      <c r="W123">
        <v>1248.9032604498741</v>
      </c>
      <c r="X123">
        <v>1518.8245134382823</v>
      </c>
      <c r="Y123">
        <v>1750.0980107656389</v>
      </c>
      <c r="Z123">
        <v>1885.1484219894251</v>
      </c>
      <c r="AA123">
        <v>1928.8758964333829</v>
      </c>
      <c r="AB123">
        <v>1939.3365449887174</v>
      </c>
      <c r="AC123">
        <v>1871.0907497998703</v>
      </c>
      <c r="AD123">
        <v>1797.0287714636081</v>
      </c>
      <c r="AE123">
        <v>2200.1027823088143</v>
      </c>
      <c r="AF123">
        <v>2216.8704517938536</v>
      </c>
      <c r="AG123">
        <v>1965.9803181399452</v>
      </c>
      <c r="AH123">
        <v>1260.2518650000982</v>
      </c>
      <c r="AI123">
        <v>1148.5900546989938</v>
      </c>
      <c r="AJ123">
        <v>1109.6556461199684</v>
      </c>
      <c r="AK123">
        <v>1286.6347360595976</v>
      </c>
      <c r="AL123">
        <v>1289.4145431006957</v>
      </c>
      <c r="AM123">
        <v>1367.187217766915</v>
      </c>
      <c r="AN123">
        <v>1415.711515921284</v>
      </c>
      <c r="AO123">
        <v>1410.1742418941922</v>
      </c>
      <c r="AP123">
        <v>1435.8759384686257</v>
      </c>
      <c r="AQ123">
        <v>1532.1138039560226</v>
      </c>
      <c r="AR123">
        <v>1544.5875059297935</v>
      </c>
      <c r="AS123">
        <v>1570.6100294047749</v>
      </c>
      <c r="AT123">
        <v>1632.2945401056288</v>
      </c>
      <c r="AU123">
        <v>1706.2674438440122</v>
      </c>
      <c r="AV123">
        <v>1775.6762558143184</v>
      </c>
      <c r="AW123">
        <v>1940.0864134280498</v>
      </c>
      <c r="AX123">
        <v>2087.8707927363457</v>
      </c>
      <c r="AY123">
        <v>2342.6345957493259</v>
      </c>
      <c r="AZ123">
        <v>2506.205994841393</v>
      </c>
      <c r="BA123">
        <v>3241.6524135555965</v>
      </c>
      <c r="BB123">
        <v>3435.8337590698011</v>
      </c>
      <c r="BC123">
        <v>3718.4657162294529</v>
      </c>
      <c r="BD123">
        <v>3946.8550385552453</v>
      </c>
      <c r="BE123">
        <v>4169.5047005461811</v>
      </c>
      <c r="BF123">
        <v>4311.219167130379</v>
      </c>
      <c r="BG123">
        <v>4191.1805008498641</v>
      </c>
      <c r="BH123">
        <v>4042.756780975546</v>
      </c>
      <c r="BI123">
        <v>3986.7167701085286</v>
      </c>
      <c r="BJ123">
        <v>4065.6162874938427</v>
      </c>
      <c r="BK123">
        <v>4145.439896732647</v>
      </c>
      <c r="BL123">
        <v>4170.114400346496</v>
      </c>
      <c r="BM123">
        <v>4022.0401356134957</v>
      </c>
      <c r="BN123">
        <v>4183.4999832686635</v>
      </c>
      <c r="BO123">
        <v>4332.2515989793146</v>
      </c>
      <c r="BP123">
        <v>4466.0831420857512</v>
      </c>
      <c r="BQ123">
        <v>4618.0959249856742</v>
      </c>
    </row>
    <row r="124" spans="1:69" x14ac:dyDescent="0.2">
      <c r="A124" t="s">
        <v>394</v>
      </c>
      <c r="B124" t="s">
        <v>395</v>
      </c>
      <c r="C124" t="s">
        <v>750</v>
      </c>
      <c r="D124" t="s">
        <v>751</v>
      </c>
      <c r="E124">
        <v>508.70277929177337</v>
      </c>
      <c r="F124">
        <v>608.86458114495065</v>
      </c>
      <c r="G124">
        <v>684.56550979770532</v>
      </c>
      <c r="H124">
        <v>775.59212308016163</v>
      </c>
      <c r="I124">
        <v>902.86772151512616</v>
      </c>
      <c r="J124">
        <v>993.73272220907802</v>
      </c>
      <c r="K124">
        <v>1143.6078965239492</v>
      </c>
      <c r="L124">
        <v>1326.361039122527</v>
      </c>
      <c r="M124">
        <v>1553.2713937999602</v>
      </c>
      <c r="N124">
        <v>1802.9802806197181</v>
      </c>
      <c r="O124">
        <v>2100.7480703600909</v>
      </c>
      <c r="P124">
        <v>2321.3909252141775</v>
      </c>
      <c r="Q124">
        <v>3031.4386057075858</v>
      </c>
      <c r="R124">
        <v>4061.0133895326039</v>
      </c>
      <c r="S124">
        <v>4448.3196562362655</v>
      </c>
      <c r="T124">
        <v>4775.8995355930547</v>
      </c>
      <c r="U124">
        <v>5310.4314090499211</v>
      </c>
      <c r="V124">
        <v>6472.7877874078977</v>
      </c>
      <c r="W124">
        <v>9012.1360352318188</v>
      </c>
      <c r="X124">
        <v>9301.1483102629336</v>
      </c>
      <c r="Y124">
        <v>9668.7462639570913</v>
      </c>
      <c r="Z124">
        <v>10583.127890840195</v>
      </c>
      <c r="AA124">
        <v>9779.9749063626659</v>
      </c>
      <c r="AB124">
        <v>10652.014716176764</v>
      </c>
      <c r="AC124">
        <v>11207.452352429258</v>
      </c>
      <c r="AD124">
        <v>11809.460345071539</v>
      </c>
      <c r="AE124">
        <v>17451.83493941417</v>
      </c>
      <c r="AF124">
        <v>21141.718395178879</v>
      </c>
      <c r="AG124">
        <v>25499.881172810718</v>
      </c>
      <c r="AH124">
        <v>25265.948759020801</v>
      </c>
      <c r="AI124">
        <v>25801.395039309406</v>
      </c>
      <c r="AJ124">
        <v>29428.428903946919</v>
      </c>
      <c r="AK124">
        <v>31992.790211916068</v>
      </c>
      <c r="AL124">
        <v>36345.244126270773</v>
      </c>
      <c r="AM124">
        <v>39933.515056487362</v>
      </c>
      <c r="AN124">
        <v>44197.619101390781</v>
      </c>
      <c r="AO124">
        <v>39150.039630808875</v>
      </c>
      <c r="AP124">
        <v>35638.231955694144</v>
      </c>
      <c r="AQ124">
        <v>32423.755613380068</v>
      </c>
      <c r="AR124">
        <v>36610.16831631973</v>
      </c>
      <c r="AS124">
        <v>39169.359570150431</v>
      </c>
      <c r="AT124">
        <v>34406.182463809157</v>
      </c>
      <c r="AU124">
        <v>32820.793643325422</v>
      </c>
      <c r="AV124">
        <v>35387.037420359928</v>
      </c>
      <c r="AW124">
        <v>38298.980171230331</v>
      </c>
      <c r="AX124">
        <v>37812.89501999483</v>
      </c>
      <c r="AY124">
        <v>35991.546002862022</v>
      </c>
      <c r="AZ124">
        <v>35779.024541642713</v>
      </c>
      <c r="BA124">
        <v>39876.303968572487</v>
      </c>
      <c r="BB124">
        <v>41308.996837051156</v>
      </c>
      <c r="BC124">
        <v>44968.156234973947</v>
      </c>
      <c r="BD124">
        <v>48760.078949421106</v>
      </c>
      <c r="BE124">
        <v>49145.280430819279</v>
      </c>
      <c r="BF124">
        <v>40898.647896474438</v>
      </c>
      <c r="BG124">
        <v>38475.39524618382</v>
      </c>
      <c r="BH124">
        <v>34960.639384338487</v>
      </c>
      <c r="BI124">
        <v>39375.473162078131</v>
      </c>
      <c r="BJ124">
        <v>38834.052934122657</v>
      </c>
      <c r="BK124">
        <v>39751.133098271122</v>
      </c>
      <c r="BL124">
        <v>40415.956764954695</v>
      </c>
      <c r="BM124">
        <v>40028.734172676246</v>
      </c>
      <c r="BN124">
        <v>40094.559979528778</v>
      </c>
      <c r="BO124">
        <v>34065.64389625263</v>
      </c>
      <c r="BP124">
        <v>33836.175627161712</v>
      </c>
      <c r="BQ124">
        <v>32487.07780475674</v>
      </c>
    </row>
    <row r="125" spans="1:69" x14ac:dyDescent="0.2">
      <c r="A125" t="s">
        <v>396</v>
      </c>
      <c r="B125" t="s">
        <v>397</v>
      </c>
      <c r="C125" t="s">
        <v>750</v>
      </c>
      <c r="D125" t="s">
        <v>751</v>
      </c>
      <c r="AI125">
        <v>1570.0088311259071</v>
      </c>
      <c r="AJ125">
        <v>1442.4245554082463</v>
      </c>
      <c r="AK125">
        <v>1437.5984810091272</v>
      </c>
      <c r="AL125">
        <v>1355.1349385913873</v>
      </c>
      <c r="AM125">
        <v>1246.8363301821776</v>
      </c>
      <c r="AN125">
        <v>1217.7913876986295</v>
      </c>
      <c r="AO125">
        <v>1281.3915289539664</v>
      </c>
      <c r="AP125">
        <v>1381.6359329518705</v>
      </c>
      <c r="AQ125">
        <v>1414.5928965259664</v>
      </c>
      <c r="AR125">
        <v>1091.5472772215855</v>
      </c>
      <c r="AS125">
        <v>1180.0444563226001</v>
      </c>
      <c r="AT125">
        <v>1422.2733181095696</v>
      </c>
      <c r="AU125">
        <v>1573.5521993232483</v>
      </c>
      <c r="AV125">
        <v>1958.0205024651132</v>
      </c>
      <c r="AW125">
        <v>2722.4740775540249</v>
      </c>
      <c r="AX125">
        <v>3577.3580400178212</v>
      </c>
      <c r="AY125">
        <v>5030.1349471151898</v>
      </c>
      <c r="AZ125">
        <v>6449.4393109653211</v>
      </c>
      <c r="BA125">
        <v>8123.547058917361</v>
      </c>
      <c r="BB125">
        <v>6938.0117566300059</v>
      </c>
      <c r="BC125">
        <v>8793.0758998078218</v>
      </c>
      <c r="BD125">
        <v>11287.146492603901</v>
      </c>
      <c r="BE125">
        <v>12018.796652799263</v>
      </c>
      <c r="BF125">
        <v>13478.459627611956</v>
      </c>
      <c r="BG125">
        <v>12427.709457693862</v>
      </c>
      <c r="BH125">
        <v>10196.122625598211</v>
      </c>
      <c r="BI125">
        <v>7475.5668868942439</v>
      </c>
      <c r="BJ125">
        <v>8943.0841679198384</v>
      </c>
      <c r="BK125">
        <v>9472.4852732775817</v>
      </c>
      <c r="BL125">
        <v>9457.126146571356</v>
      </c>
      <c r="BM125">
        <v>8781.5079778764757</v>
      </c>
      <c r="BN125">
        <v>9983.6010357690211</v>
      </c>
      <c r="BO125">
        <v>11255.339643788113</v>
      </c>
      <c r="BP125">
        <v>12879.427525797384</v>
      </c>
      <c r="BQ125">
        <v>14154.632495807635</v>
      </c>
    </row>
    <row r="126" spans="1:69" x14ac:dyDescent="0.2">
      <c r="A126" t="s">
        <v>398</v>
      </c>
      <c r="B126" t="s">
        <v>399</v>
      </c>
      <c r="C126" t="s">
        <v>750</v>
      </c>
      <c r="D126" t="s">
        <v>751</v>
      </c>
      <c r="E126">
        <v>102.8244174655821</v>
      </c>
      <c r="F126">
        <v>99.271695706838187</v>
      </c>
      <c r="G126">
        <v>104.60045593625875</v>
      </c>
      <c r="H126">
        <v>107.39365597824336</v>
      </c>
      <c r="I126">
        <v>111.30054482389228</v>
      </c>
      <c r="J126">
        <v>106.86560134026206</v>
      </c>
      <c r="K126">
        <v>119.83347638935851</v>
      </c>
      <c r="L126">
        <v>121.9021420783403</v>
      </c>
      <c r="M126">
        <v>128.65464688224307</v>
      </c>
      <c r="N126">
        <v>133.31079309324744</v>
      </c>
      <c r="O126">
        <v>141.03939096259722</v>
      </c>
      <c r="P126">
        <v>150.85297909317819</v>
      </c>
      <c r="Q126">
        <v>172.64204477844098</v>
      </c>
      <c r="R126">
        <v>198.57808387255642</v>
      </c>
      <c r="S126">
        <v>227.23344206641119</v>
      </c>
      <c r="T126">
        <v>241.22442614705653</v>
      </c>
      <c r="U126">
        <v>248.93510819857482</v>
      </c>
      <c r="V126">
        <v>311.48625291647977</v>
      </c>
      <c r="W126">
        <v>355.14198223260701</v>
      </c>
      <c r="X126">
        <v>403.2420798343577</v>
      </c>
      <c r="Y126">
        <v>453.55897344480923</v>
      </c>
      <c r="Z126">
        <v>412.88370422539174</v>
      </c>
      <c r="AA126">
        <v>373.79483568888816</v>
      </c>
      <c r="AB126">
        <v>335.03715173518907</v>
      </c>
      <c r="AC126">
        <v>334.40283575753023</v>
      </c>
      <c r="AD126">
        <v>319.50361101071434</v>
      </c>
      <c r="AE126">
        <v>363.74511777271692</v>
      </c>
      <c r="AF126">
        <v>386.63092999251171</v>
      </c>
      <c r="AG126">
        <v>391.23877120428239</v>
      </c>
      <c r="AH126">
        <v>374.48919368210284</v>
      </c>
      <c r="AI126">
        <v>374.45899289556195</v>
      </c>
      <c r="AJ126">
        <v>344.72264212774201</v>
      </c>
      <c r="AK126">
        <v>336.68139978695962</v>
      </c>
      <c r="AL126">
        <v>228.99803284343434</v>
      </c>
      <c r="AM126">
        <v>276.44787198124408</v>
      </c>
      <c r="AN126">
        <v>340.06484217542925</v>
      </c>
      <c r="AO126">
        <v>440.52707888087627</v>
      </c>
      <c r="AP126">
        <v>466.72381461139946</v>
      </c>
      <c r="AQ126">
        <v>487.8832399054524</v>
      </c>
      <c r="AR126">
        <v>433.72123570130532</v>
      </c>
      <c r="AS126">
        <v>414.6263651308463</v>
      </c>
      <c r="AT126">
        <v>410.70045247481357</v>
      </c>
      <c r="AU126">
        <v>402.93638560538182</v>
      </c>
      <c r="AV126">
        <v>442.89845725340541</v>
      </c>
      <c r="AW126">
        <v>463.66278130012114</v>
      </c>
      <c r="AX126">
        <v>523.45631243386265</v>
      </c>
      <c r="AY126">
        <v>699.80237063380969</v>
      </c>
      <c r="AZ126">
        <v>840.20143947676479</v>
      </c>
      <c r="BA126">
        <v>915.54435473603974</v>
      </c>
      <c r="BB126">
        <v>1047.9678324484969</v>
      </c>
      <c r="BC126">
        <v>1091.5187310119391</v>
      </c>
      <c r="BD126">
        <v>1096.1449980767547</v>
      </c>
      <c r="BE126">
        <v>1285.005361715117</v>
      </c>
      <c r="BF126">
        <v>1370.8788521465926</v>
      </c>
      <c r="BG126">
        <v>1482.8156625349743</v>
      </c>
      <c r="BH126">
        <v>1489.1195977728398</v>
      </c>
      <c r="BI126">
        <v>1554.1261031442327</v>
      </c>
      <c r="BJ126">
        <v>1667.4844723083543</v>
      </c>
      <c r="BK126">
        <v>1836.4527552899294</v>
      </c>
      <c r="BL126">
        <v>1960.4080885489259</v>
      </c>
      <c r="BM126">
        <v>1927.6645902784887</v>
      </c>
      <c r="BN126">
        <v>2061.3562208959406</v>
      </c>
      <c r="BO126">
        <v>2109.562885131375</v>
      </c>
      <c r="BP126">
        <v>1942.5880275619108</v>
      </c>
      <c r="BQ126">
        <v>2132.4345209764665</v>
      </c>
    </row>
    <row r="127" spans="1:69" x14ac:dyDescent="0.2">
      <c r="A127" t="s">
        <v>400</v>
      </c>
      <c r="B127" t="s">
        <v>401</v>
      </c>
      <c r="C127" t="s">
        <v>750</v>
      </c>
      <c r="D127" t="s">
        <v>751</v>
      </c>
      <c r="AI127">
        <v>605.79814496648839</v>
      </c>
      <c r="AJ127">
        <v>569.54858403504716</v>
      </c>
      <c r="AK127">
        <v>512.76674112038825</v>
      </c>
      <c r="AL127">
        <v>448.55419087823157</v>
      </c>
      <c r="AM127">
        <v>372.48175994894132</v>
      </c>
      <c r="AN127">
        <v>364.25036525834463</v>
      </c>
      <c r="AO127">
        <v>394.85687961421212</v>
      </c>
      <c r="AP127">
        <v>376.42793005981139</v>
      </c>
      <c r="AQ127">
        <v>345.13704608424626</v>
      </c>
      <c r="AR127">
        <v>258.04805593697569</v>
      </c>
      <c r="AS127">
        <v>279.62173846436474</v>
      </c>
      <c r="AT127">
        <v>308.41129550148037</v>
      </c>
      <c r="AU127">
        <v>321.72677536680436</v>
      </c>
      <c r="AV127">
        <v>380.50582881244065</v>
      </c>
      <c r="AW127">
        <v>433.2338732860004</v>
      </c>
      <c r="AX127">
        <v>476.54819364007665</v>
      </c>
      <c r="AY127">
        <v>543.1135124722191</v>
      </c>
      <c r="AZ127">
        <v>721.77157754436053</v>
      </c>
      <c r="BA127">
        <v>966.38856937049354</v>
      </c>
      <c r="BB127">
        <v>870.1988945469169</v>
      </c>
      <c r="BC127">
        <v>876.95447644035426</v>
      </c>
      <c r="BD127">
        <v>1117.4017435018479</v>
      </c>
      <c r="BE127">
        <v>1168.6224467544575</v>
      </c>
      <c r="BF127">
        <v>1269.6630346434772</v>
      </c>
      <c r="BG127">
        <v>1264.5266882389074</v>
      </c>
      <c r="BH127">
        <v>1105.6519384426072</v>
      </c>
      <c r="BI127">
        <v>1103.2748942841188</v>
      </c>
      <c r="BJ127">
        <v>1221.3904680708185</v>
      </c>
      <c r="BK127">
        <v>1283.520303741702</v>
      </c>
      <c r="BL127">
        <v>1421.9992750410186</v>
      </c>
      <c r="BM127">
        <v>1229.5176660290749</v>
      </c>
      <c r="BN127">
        <v>1349.9973065054235</v>
      </c>
      <c r="BO127">
        <v>1739.7201834417447</v>
      </c>
      <c r="BP127">
        <v>2138.2221021147798</v>
      </c>
      <c r="BQ127">
        <v>2420.1854228383149</v>
      </c>
    </row>
    <row r="128" spans="1:69" x14ac:dyDescent="0.2">
      <c r="A128" t="s">
        <v>402</v>
      </c>
      <c r="B128" t="s">
        <v>403</v>
      </c>
      <c r="C128" t="s">
        <v>750</v>
      </c>
      <c r="D128" t="s">
        <v>751</v>
      </c>
      <c r="T128">
        <v>113.82578920875807</v>
      </c>
      <c r="U128">
        <v>128.82777734153296</v>
      </c>
      <c r="V128">
        <v>126.35711745348902</v>
      </c>
      <c r="W128">
        <v>147.10157336609612</v>
      </c>
      <c r="X128">
        <v>142.22161706203687</v>
      </c>
      <c r="Y128">
        <v>143.15431797312752</v>
      </c>
      <c r="Z128">
        <v>154.25384117415123</v>
      </c>
      <c r="AA128">
        <v>159.20663402035706</v>
      </c>
      <c r="AB128">
        <v>166.65319934361034</v>
      </c>
      <c r="AC128">
        <v>174.70583713435801</v>
      </c>
      <c r="AD128">
        <v>182.44685231718657</v>
      </c>
      <c r="AE128">
        <v>185.75999779834936</v>
      </c>
      <c r="AF128">
        <v>158.12437544697522</v>
      </c>
      <c r="AG128">
        <v>244.10957746460488</v>
      </c>
      <c r="AH128">
        <v>191.29749243165779</v>
      </c>
      <c r="AI128">
        <v>190.18147003615908</v>
      </c>
      <c r="AJ128">
        <v>267.33630672698217</v>
      </c>
      <c r="AK128">
        <v>307.09492238513621</v>
      </c>
      <c r="AL128">
        <v>294.0593727275583</v>
      </c>
      <c r="AM128">
        <v>302.13078548319965</v>
      </c>
      <c r="AN128">
        <v>343.48522467158477</v>
      </c>
      <c r="AO128">
        <v>324.65587098300364</v>
      </c>
      <c r="AP128">
        <v>297.59041960802978</v>
      </c>
      <c r="AQ128">
        <v>258.78095318937676</v>
      </c>
      <c r="AR128">
        <v>286.75359644319599</v>
      </c>
      <c r="AS128">
        <v>296.42668752633426</v>
      </c>
      <c r="AT128">
        <v>327.50098431444428</v>
      </c>
      <c r="AU128">
        <v>350.14727663429426</v>
      </c>
      <c r="AV128">
        <v>386.69112393177795</v>
      </c>
      <c r="AW128">
        <v>444.19906752908122</v>
      </c>
      <c r="AX128">
        <v>525.79732512092642</v>
      </c>
      <c r="AY128">
        <v>612.25264855072726</v>
      </c>
      <c r="AZ128">
        <v>731.69229512542609</v>
      </c>
      <c r="BA128">
        <v>866.28399978974949</v>
      </c>
      <c r="BB128">
        <v>875.74893619356931</v>
      </c>
      <c r="BC128">
        <v>952.27461632400752</v>
      </c>
      <c r="BD128">
        <v>1088.9815282308143</v>
      </c>
      <c r="BE128">
        <v>1192.8026304167313</v>
      </c>
      <c r="BF128">
        <v>1305.6600972685976</v>
      </c>
      <c r="BG128">
        <v>1431.5639646999336</v>
      </c>
      <c r="BH128">
        <v>1547.320104443935</v>
      </c>
      <c r="BI128">
        <v>1675.1955571110864</v>
      </c>
      <c r="BJ128">
        <v>1826.3539168875409</v>
      </c>
      <c r="BK128">
        <v>2036.6737756657817</v>
      </c>
      <c r="BL128">
        <v>2225.8770548568618</v>
      </c>
      <c r="BM128">
        <v>2081.7391424293914</v>
      </c>
      <c r="BN128">
        <v>2167.4032419849918</v>
      </c>
      <c r="BO128">
        <v>2325.0305004084116</v>
      </c>
      <c r="BP128">
        <v>2429.7485345283822</v>
      </c>
      <c r="BQ128">
        <v>2627.8796975622413</v>
      </c>
    </row>
    <row r="129" spans="1:69" x14ac:dyDescent="0.2">
      <c r="A129" t="s">
        <v>404</v>
      </c>
      <c r="B129" t="s">
        <v>405</v>
      </c>
      <c r="C129" t="s">
        <v>750</v>
      </c>
      <c r="D129" t="s">
        <v>751</v>
      </c>
      <c r="O129">
        <v>201.02377466779814</v>
      </c>
      <c r="P129">
        <v>210.66859414627942</v>
      </c>
      <c r="Q129">
        <v>256.1870001092766</v>
      </c>
      <c r="R129">
        <v>421.62699709482246</v>
      </c>
      <c r="S129">
        <v>1131.2907514999638</v>
      </c>
      <c r="T129">
        <v>730.44179255294512</v>
      </c>
      <c r="U129">
        <v>548.07564171117212</v>
      </c>
      <c r="V129">
        <v>519.94389473484898</v>
      </c>
      <c r="W129">
        <v>610.78385258254309</v>
      </c>
      <c r="X129">
        <v>572.79460601813651</v>
      </c>
      <c r="Y129">
        <v>542.25359961751383</v>
      </c>
      <c r="Z129">
        <v>567.72249710314065</v>
      </c>
      <c r="AA129">
        <v>518.62249584628989</v>
      </c>
      <c r="AB129">
        <v>483.10782108263714</v>
      </c>
      <c r="AC129">
        <v>527.29145522889803</v>
      </c>
      <c r="AD129">
        <v>392.90506539470931</v>
      </c>
      <c r="AE129">
        <v>381.91875864114354</v>
      </c>
      <c r="AF129">
        <v>423.82247333212848</v>
      </c>
      <c r="AG129">
        <v>535.91513458004454</v>
      </c>
      <c r="AH129">
        <v>514.65294816503274</v>
      </c>
      <c r="AI129">
        <v>488.06752787601437</v>
      </c>
      <c r="AJ129">
        <v>540.12586112348117</v>
      </c>
      <c r="AK129">
        <v>791.99610105394004</v>
      </c>
      <c r="AL129">
        <v>747.75302075115042</v>
      </c>
      <c r="AM129">
        <v>837.97170620400038</v>
      </c>
      <c r="AN129">
        <v>844.42960586272272</v>
      </c>
      <c r="AO129">
        <v>985.88594142685383</v>
      </c>
      <c r="AP129">
        <v>953.16299838494058</v>
      </c>
      <c r="AQ129">
        <v>874.48434912322068</v>
      </c>
      <c r="AR129">
        <v>887.49601947575843</v>
      </c>
      <c r="AS129">
        <v>845.36724023197257</v>
      </c>
      <c r="AT129">
        <v>718.83378709678095</v>
      </c>
      <c r="AU129">
        <v>810.10870037443976</v>
      </c>
      <c r="AV129">
        <v>1020.5003385139406</v>
      </c>
      <c r="AW129">
        <v>1083.2688987175038</v>
      </c>
      <c r="AX129">
        <v>1161.7834173997692</v>
      </c>
      <c r="AY129">
        <v>1123.1925899068403</v>
      </c>
      <c r="AZ129">
        <v>1352.5781404891095</v>
      </c>
      <c r="BA129">
        <v>1410.6224691405841</v>
      </c>
      <c r="BB129">
        <v>1316.6275385367776</v>
      </c>
      <c r="BC129">
        <v>1522.1006874415355</v>
      </c>
      <c r="BD129">
        <v>1771.1292684879211</v>
      </c>
      <c r="BE129">
        <v>1843.5533634988892</v>
      </c>
      <c r="BF129">
        <v>1772.087183171315</v>
      </c>
      <c r="BG129">
        <v>1736.7053568210142</v>
      </c>
      <c r="BH129">
        <v>1639.8527474065236</v>
      </c>
      <c r="BI129">
        <v>1742.6679932411671</v>
      </c>
      <c r="BJ129">
        <v>1853.0512271331909</v>
      </c>
      <c r="BK129">
        <v>1912.7380937818734</v>
      </c>
      <c r="BL129">
        <v>1750.9977188915041</v>
      </c>
      <c r="BM129">
        <v>1751.7824916821432</v>
      </c>
      <c r="BN129">
        <v>2222.0481950189733</v>
      </c>
      <c r="BO129">
        <v>2069.7671726924987</v>
      </c>
      <c r="BP129">
        <v>2177.7012581226231</v>
      </c>
      <c r="BQ129">
        <v>2288.6347142368409</v>
      </c>
    </row>
    <row r="130" spans="1:69" x14ac:dyDescent="0.2">
      <c r="A130" t="s">
        <v>406</v>
      </c>
      <c r="B130" t="s">
        <v>407</v>
      </c>
      <c r="C130" t="s">
        <v>750</v>
      </c>
      <c r="D130" t="s">
        <v>751</v>
      </c>
      <c r="E130">
        <v>221.58458609706668</v>
      </c>
      <c r="F130">
        <v>225.59912757216216</v>
      </c>
      <c r="G130">
        <v>230.28654105834238</v>
      </c>
      <c r="H130">
        <v>240.13961658801682</v>
      </c>
      <c r="I130">
        <v>256.40471515277017</v>
      </c>
      <c r="J130">
        <v>265.82319407993265</v>
      </c>
      <c r="K130">
        <v>289.97310873575327</v>
      </c>
      <c r="L130">
        <v>344.45711865006439</v>
      </c>
      <c r="M130">
        <v>309.02741030796909</v>
      </c>
      <c r="N130">
        <v>346.59202729002209</v>
      </c>
      <c r="O130">
        <v>365.42169214903822</v>
      </c>
      <c r="P130">
        <v>443.9385253201886</v>
      </c>
      <c r="Q130">
        <v>521.0830312607518</v>
      </c>
      <c r="R130">
        <v>551.41336318876063</v>
      </c>
      <c r="S130">
        <v>720.53720581284426</v>
      </c>
      <c r="T130">
        <v>765.12533365911042</v>
      </c>
      <c r="U130">
        <v>692.13932879019058</v>
      </c>
      <c r="V130">
        <v>1026.2534318071935</v>
      </c>
      <c r="W130">
        <v>1143.8400012340821</v>
      </c>
      <c r="X130">
        <v>1367.3399656250026</v>
      </c>
      <c r="Y130">
        <v>1597.6489908811961</v>
      </c>
      <c r="Z130">
        <v>1894.4421024143726</v>
      </c>
      <c r="AA130">
        <v>2022.5294418842807</v>
      </c>
      <c r="AB130">
        <v>2052.1111653534767</v>
      </c>
      <c r="AC130">
        <v>2341.4077292927054</v>
      </c>
      <c r="AD130">
        <v>2650.9864691074986</v>
      </c>
      <c r="AE130">
        <v>3140.1120953718387</v>
      </c>
      <c r="AF130">
        <v>3573.2840318309991</v>
      </c>
      <c r="AG130">
        <v>4205.6546829816516</v>
      </c>
      <c r="AH130">
        <v>4723.453518782042</v>
      </c>
      <c r="AI130">
        <v>5373.4482404842511</v>
      </c>
      <c r="AJ130">
        <v>5464.6102567208663</v>
      </c>
      <c r="AK130">
        <v>5947.1211356266003</v>
      </c>
      <c r="AL130">
        <v>6395.3143774684922</v>
      </c>
      <c r="AM130">
        <v>7065.2829198405598</v>
      </c>
      <c r="AN130">
        <v>7406.4448609645415</v>
      </c>
      <c r="AO130">
        <v>7788.4283985457105</v>
      </c>
      <c r="AP130">
        <v>8626.7225747131197</v>
      </c>
      <c r="AQ130">
        <v>8710.7898405718352</v>
      </c>
      <c r="AR130">
        <v>9116.2862799771792</v>
      </c>
      <c r="AS130">
        <v>9319.6554509352463</v>
      </c>
      <c r="AT130">
        <v>10022.591923563721</v>
      </c>
      <c r="AU130">
        <v>10453.658706431253</v>
      </c>
      <c r="AV130">
        <v>10175.629544998916</v>
      </c>
      <c r="AW130">
        <v>10944.618374176831</v>
      </c>
      <c r="AX130">
        <v>11783.786715414511</v>
      </c>
      <c r="AY130">
        <v>13837.849531121879</v>
      </c>
      <c r="AZ130">
        <v>14757.957975103523</v>
      </c>
      <c r="BA130">
        <v>16604.944861590531</v>
      </c>
      <c r="BB130">
        <v>16503.411929279435</v>
      </c>
      <c r="BC130">
        <v>16622.94579085767</v>
      </c>
      <c r="BD130">
        <v>17832.457291997453</v>
      </c>
      <c r="BE130">
        <v>17532.055900860782</v>
      </c>
      <c r="BF130">
        <v>18580.130194993479</v>
      </c>
      <c r="BG130">
        <v>20219.395423795602</v>
      </c>
      <c r="BH130">
        <v>20328.800353010858</v>
      </c>
      <c r="BI130">
        <v>21387.541551110324</v>
      </c>
      <c r="BJ130">
        <v>22464.989963395914</v>
      </c>
      <c r="BK130">
        <v>22901.381640319691</v>
      </c>
      <c r="BL130">
        <v>23595.49232312906</v>
      </c>
      <c r="BM130">
        <v>18859.019036104593</v>
      </c>
      <c r="BN130">
        <v>18361.144969788555</v>
      </c>
      <c r="BO130">
        <v>21011.5744209816</v>
      </c>
      <c r="BP130">
        <v>22576.924843916589</v>
      </c>
      <c r="BQ130">
        <v>23960.653435708406</v>
      </c>
    </row>
    <row r="131" spans="1:69" x14ac:dyDescent="0.2">
      <c r="A131" t="s">
        <v>408</v>
      </c>
      <c r="B131" t="s">
        <v>409</v>
      </c>
      <c r="C131" t="s">
        <v>750</v>
      </c>
      <c r="D131" t="s">
        <v>751</v>
      </c>
      <c r="E131">
        <v>158.84415077635947</v>
      </c>
      <c r="F131">
        <v>94.204593866776889</v>
      </c>
      <c r="G131">
        <v>106.62391574720344</v>
      </c>
      <c r="H131">
        <v>147.00790480126997</v>
      </c>
      <c r="I131">
        <v>124.24136735878965</v>
      </c>
      <c r="J131">
        <v>109.42927651131617</v>
      </c>
      <c r="K131">
        <v>134.4313837632767</v>
      </c>
      <c r="L131">
        <v>162.45990773016916</v>
      </c>
      <c r="M131">
        <v>199.98213495764338</v>
      </c>
      <c r="N131">
        <v>245.49438522202607</v>
      </c>
      <c r="O131">
        <v>281.78563141567423</v>
      </c>
      <c r="P131">
        <v>304.27111868095346</v>
      </c>
      <c r="Q131">
        <v>328.02141152164802</v>
      </c>
      <c r="R131">
        <v>412.49926254723738</v>
      </c>
      <c r="S131">
        <v>572.48869176484595</v>
      </c>
      <c r="T131">
        <v>627.14224432324556</v>
      </c>
      <c r="U131">
        <v>847.20573788117554</v>
      </c>
      <c r="V131">
        <v>1072.8518824715277</v>
      </c>
      <c r="W131">
        <v>1428.8871498906385</v>
      </c>
      <c r="X131">
        <v>1813.914216810505</v>
      </c>
      <c r="Y131">
        <v>1745.5766211665841</v>
      </c>
      <c r="Z131">
        <v>1918.4177961349405</v>
      </c>
      <c r="AA131">
        <v>2032.2581775866652</v>
      </c>
      <c r="AB131">
        <v>2245.560094252583</v>
      </c>
      <c r="AC131">
        <v>2468.6866730389802</v>
      </c>
      <c r="AD131">
        <v>2542.8841900515304</v>
      </c>
      <c r="AE131">
        <v>2910.8290805435208</v>
      </c>
      <c r="AF131">
        <v>3657.7177343232888</v>
      </c>
      <c r="AG131">
        <v>4888.6850919560493</v>
      </c>
      <c r="AH131">
        <v>5989.2109474999033</v>
      </c>
      <c r="AI131">
        <v>6812.9019416767023</v>
      </c>
      <c r="AJ131">
        <v>7872.6505244911141</v>
      </c>
      <c r="AK131">
        <v>8387.163082584706</v>
      </c>
      <c r="AL131">
        <v>9179.9687248515165</v>
      </c>
      <c r="AM131">
        <v>10733.988886065747</v>
      </c>
      <c r="AN131">
        <v>13001.720586701937</v>
      </c>
      <c r="AO131">
        <v>13864.937653451794</v>
      </c>
      <c r="AP131">
        <v>12821.689331367457</v>
      </c>
      <c r="AQ131">
        <v>8583.4355749923416</v>
      </c>
      <c r="AR131">
        <v>11062.501930135661</v>
      </c>
      <c r="AS131">
        <v>12710.299579557866</v>
      </c>
      <c r="AT131">
        <v>11981.482821875823</v>
      </c>
      <c r="AU131">
        <v>13642.942453710111</v>
      </c>
      <c r="AV131">
        <v>15211.548377042198</v>
      </c>
      <c r="AW131">
        <v>17121.63016332014</v>
      </c>
      <c r="AX131">
        <v>20167.047490250618</v>
      </c>
      <c r="AY131">
        <v>22609.705943144854</v>
      </c>
      <c r="AZ131">
        <v>25078.485395710468</v>
      </c>
      <c r="BA131">
        <v>22252.312510806089</v>
      </c>
      <c r="BB131">
        <v>19937.302913773448</v>
      </c>
      <c r="BC131">
        <v>24071.262052636161</v>
      </c>
      <c r="BD131">
        <v>26175.239855336309</v>
      </c>
      <c r="BE131">
        <v>26600.547743390282</v>
      </c>
      <c r="BF131">
        <v>28449.359110497207</v>
      </c>
      <c r="BG131">
        <v>30667.091246744742</v>
      </c>
      <c r="BH131">
        <v>30171.790654522236</v>
      </c>
      <c r="BI131">
        <v>30832.062807251597</v>
      </c>
      <c r="BJ131">
        <v>33296.984543919512</v>
      </c>
      <c r="BK131">
        <v>35363.950822868683</v>
      </c>
      <c r="BL131">
        <v>33826.944330159713</v>
      </c>
      <c r="BM131">
        <v>33645.771954507327</v>
      </c>
      <c r="BN131">
        <v>37518.463530569672</v>
      </c>
      <c r="BO131">
        <v>34822.404840497111</v>
      </c>
      <c r="BP131">
        <v>35674.095995632029</v>
      </c>
      <c r="BQ131">
        <v>36238.639908314988</v>
      </c>
    </row>
    <row r="132" spans="1:69" x14ac:dyDescent="0.2">
      <c r="A132" t="s">
        <v>410</v>
      </c>
      <c r="B132" t="s">
        <v>411</v>
      </c>
      <c r="C132" t="s">
        <v>750</v>
      </c>
      <c r="D132" t="s">
        <v>751</v>
      </c>
      <c r="G132">
        <v>4748.3928435422586</v>
      </c>
      <c r="H132">
        <v>4444.5230858111963</v>
      </c>
      <c r="I132">
        <v>4378.784297759983</v>
      </c>
      <c r="J132">
        <v>4023.9903777247819</v>
      </c>
      <c r="K132">
        <v>4176.1103818096417</v>
      </c>
      <c r="L132">
        <v>3887.3456203824467</v>
      </c>
      <c r="M132">
        <v>3871.9455921927452</v>
      </c>
      <c r="N132">
        <v>3694.9649775041539</v>
      </c>
      <c r="O132">
        <v>3551.5871070633557</v>
      </c>
      <c r="P132">
        <v>4485.6084267820197</v>
      </c>
      <c r="Q132">
        <v>4835.6910457432487</v>
      </c>
      <c r="R132">
        <v>5532.4323403912795</v>
      </c>
      <c r="S132">
        <v>12526.603171072575</v>
      </c>
      <c r="T132">
        <v>10881.72164402887</v>
      </c>
      <c r="U132">
        <v>11141.198140966835</v>
      </c>
      <c r="V132">
        <v>11237.796717950745</v>
      </c>
      <c r="W132">
        <v>11567.065374878401</v>
      </c>
      <c r="X132">
        <v>17385.894288696571</v>
      </c>
      <c r="Y132">
        <v>19031.905190200039</v>
      </c>
      <c r="Z132">
        <v>15825.191918190994</v>
      </c>
      <c r="AA132">
        <v>12978.894998086698</v>
      </c>
      <c r="AB132">
        <v>11965.339051108809</v>
      </c>
      <c r="AC132">
        <v>11918.61689259054</v>
      </c>
      <c r="AD132">
        <v>11321.663553949002</v>
      </c>
      <c r="AE132">
        <v>9076.7088522184804</v>
      </c>
      <c r="AF132">
        <v>10895.650028040429</v>
      </c>
      <c r="AG132">
        <v>9692.3475460072514</v>
      </c>
      <c r="AH132">
        <v>10964.69290803715</v>
      </c>
      <c r="AI132">
        <v>10937.541526880797</v>
      </c>
      <c r="AJ132">
        <v>8147.1080732983901</v>
      </c>
      <c r="AK132">
        <v>12146.195055860004</v>
      </c>
      <c r="AL132">
        <v>14317.720941905653</v>
      </c>
      <c r="AM132">
        <v>14929.744111033508</v>
      </c>
      <c r="AN132">
        <v>16168.165602374047</v>
      </c>
      <c r="AO132">
        <v>18201.095860791804</v>
      </c>
      <c r="AP132">
        <v>16977.389562039883</v>
      </c>
      <c r="AQ132">
        <v>14066.950957218269</v>
      </c>
      <c r="AR132">
        <v>15853.626442346618</v>
      </c>
      <c r="AS132">
        <v>19296.347169872908</v>
      </c>
      <c r="AT132">
        <v>17374.231866422688</v>
      </c>
      <c r="AU132">
        <v>18512.752303586156</v>
      </c>
      <c r="AV132">
        <v>22690.655175143995</v>
      </c>
      <c r="AW132">
        <v>27552.282739978669</v>
      </c>
      <c r="AX132">
        <v>36122.614274122679</v>
      </c>
      <c r="AY132">
        <v>42946.637410406605</v>
      </c>
      <c r="AZ132">
        <v>45709.413287637057</v>
      </c>
      <c r="BA132">
        <v>55585.188934444152</v>
      </c>
      <c r="BB132">
        <v>37907.100132004154</v>
      </c>
      <c r="BC132">
        <v>39212.252220155031</v>
      </c>
      <c r="BD132">
        <v>49169.606381309481</v>
      </c>
      <c r="BE132">
        <v>52155.222583392133</v>
      </c>
      <c r="BF132">
        <v>49651.043927507737</v>
      </c>
      <c r="BG132">
        <v>44368.781345775067</v>
      </c>
      <c r="BH132">
        <v>29882.212649569756</v>
      </c>
      <c r="BI132">
        <v>27323.689073551704</v>
      </c>
      <c r="BJ132">
        <v>29047.653613570285</v>
      </c>
      <c r="BK132">
        <v>32067.962375688901</v>
      </c>
      <c r="BL132">
        <v>31707.87374435514</v>
      </c>
      <c r="BM132">
        <v>25236.075584894115</v>
      </c>
      <c r="BN132">
        <v>34018.634259291321</v>
      </c>
      <c r="BO132">
        <v>39981.769103583334</v>
      </c>
      <c r="BP132">
        <v>34075.849012909021</v>
      </c>
      <c r="BQ132">
        <v>32717.718663125463</v>
      </c>
    </row>
    <row r="133" spans="1:69" x14ac:dyDescent="0.2">
      <c r="A133" t="s">
        <v>412</v>
      </c>
      <c r="B133" t="s">
        <v>413</v>
      </c>
      <c r="C133" t="s">
        <v>750</v>
      </c>
      <c r="D133" t="s">
        <v>751</v>
      </c>
      <c r="E133">
        <v>320.82009777973315</v>
      </c>
      <c r="F133">
        <v>345.62759047794282</v>
      </c>
      <c r="G133">
        <v>347.39093479599694</v>
      </c>
      <c r="H133">
        <v>371.29919947390067</v>
      </c>
      <c r="I133">
        <v>414.12075022264941</v>
      </c>
      <c r="J133">
        <v>436.83139764725752</v>
      </c>
      <c r="K133">
        <v>470.09394378468539</v>
      </c>
      <c r="L133">
        <v>465.57153135436153</v>
      </c>
      <c r="M133">
        <v>488.11688368968487</v>
      </c>
      <c r="N133">
        <v>533.06515233040386</v>
      </c>
      <c r="O133">
        <v>565.05615999371082</v>
      </c>
      <c r="P133">
        <v>610.37579742792514</v>
      </c>
      <c r="Q133">
        <v>677.38765741319753</v>
      </c>
      <c r="R133">
        <v>884.94884861766286</v>
      </c>
      <c r="S133">
        <v>1135.9427788026489</v>
      </c>
      <c r="T133">
        <v>1195.9493414531046</v>
      </c>
      <c r="U133">
        <v>1271.3541412698091</v>
      </c>
      <c r="V133">
        <v>1346.8275469559317</v>
      </c>
      <c r="W133">
        <v>1594.7968843598771</v>
      </c>
      <c r="X133">
        <v>1714.1562963502945</v>
      </c>
      <c r="Y133">
        <v>2025.5563879203648</v>
      </c>
      <c r="Z133">
        <v>2276.292721421004</v>
      </c>
      <c r="AA133">
        <v>2054.0705255678358</v>
      </c>
      <c r="AB133">
        <v>1734.260480778647</v>
      </c>
      <c r="AC133">
        <v>1821.5614011742305</v>
      </c>
      <c r="AD133">
        <v>1755.0666580486029</v>
      </c>
      <c r="AE133">
        <v>1742.3535890409387</v>
      </c>
      <c r="AF133">
        <v>1872.0371499556688</v>
      </c>
      <c r="AG133">
        <v>1996.9770162436764</v>
      </c>
      <c r="AH133">
        <v>2227.1643764235519</v>
      </c>
      <c r="AI133">
        <v>2437.122363366992</v>
      </c>
      <c r="AJ133">
        <v>2557.7849267011811</v>
      </c>
      <c r="AK133">
        <v>2727.1044355651688</v>
      </c>
      <c r="AL133">
        <v>3231.0577877825667</v>
      </c>
      <c r="AM133">
        <v>3755.8547303183373</v>
      </c>
      <c r="AN133">
        <v>3935.8660668969274</v>
      </c>
      <c r="AO133">
        <v>4229.2220523481092</v>
      </c>
      <c r="AP133">
        <v>4542.6067269182004</v>
      </c>
      <c r="AQ133">
        <v>4506.9918823642038</v>
      </c>
      <c r="AR133">
        <v>3936.5840991647424</v>
      </c>
      <c r="AS133">
        <v>4290.8954294711812</v>
      </c>
      <c r="AT133">
        <v>4122.7958753548401</v>
      </c>
      <c r="AU133">
        <v>3658.159506413388</v>
      </c>
      <c r="AV133">
        <v>3686.2872704631441</v>
      </c>
      <c r="AW133">
        <v>4149.5370548058854</v>
      </c>
      <c r="AX133">
        <v>4960.4496979013693</v>
      </c>
      <c r="AY133">
        <v>5717.8444776041433</v>
      </c>
      <c r="AZ133">
        <v>6672.1770513030642</v>
      </c>
      <c r="BA133">
        <v>7623.4384073133615</v>
      </c>
      <c r="BB133">
        <v>6981.2065677430046</v>
      </c>
      <c r="BC133">
        <v>8637.6317148547478</v>
      </c>
      <c r="BD133">
        <v>9979.9897262502964</v>
      </c>
      <c r="BE133">
        <v>9823.2489447350963</v>
      </c>
      <c r="BF133">
        <v>9971.1692721171039</v>
      </c>
      <c r="BG133">
        <v>9905.721935208554</v>
      </c>
      <c r="BH133">
        <v>8308.7391170995106</v>
      </c>
      <c r="BI133">
        <v>7977.1972712228498</v>
      </c>
      <c r="BJ133">
        <v>8827.8501051856019</v>
      </c>
      <c r="BK133">
        <v>8484.4833523340876</v>
      </c>
      <c r="BL133">
        <v>8282.7829088279195</v>
      </c>
      <c r="BM133">
        <v>6904.2767736959595</v>
      </c>
      <c r="BN133">
        <v>7970.6164425206025</v>
      </c>
      <c r="BO133">
        <v>9111.3492708476897</v>
      </c>
      <c r="BP133">
        <v>10196.271088969024</v>
      </c>
      <c r="BQ133">
        <v>10382.391112515194</v>
      </c>
    </row>
    <row r="134" spans="1:69" x14ac:dyDescent="0.2">
      <c r="A134" t="s">
        <v>414</v>
      </c>
      <c r="B134" t="s">
        <v>415</v>
      </c>
      <c r="C134" t="s">
        <v>750</v>
      </c>
      <c r="D134" t="s">
        <v>751</v>
      </c>
      <c r="AC134">
        <v>483.0177816685237</v>
      </c>
      <c r="AD134">
        <v>632.80109828129127</v>
      </c>
      <c r="AE134">
        <v>461.91155236700268</v>
      </c>
      <c r="AF134">
        <v>274.72958533994387</v>
      </c>
      <c r="AG134">
        <v>147.07094294233062</v>
      </c>
      <c r="AH134">
        <v>170.37729680351083</v>
      </c>
      <c r="AI134">
        <v>200.73490548959961</v>
      </c>
      <c r="AJ134">
        <v>231.80622754813913</v>
      </c>
      <c r="AK134">
        <v>247.34528615053162</v>
      </c>
      <c r="AL134">
        <v>283.40057328634907</v>
      </c>
      <c r="AM134">
        <v>320.96812895164635</v>
      </c>
      <c r="AN134">
        <v>357.75816219340624</v>
      </c>
      <c r="AO134">
        <v>371.34187919767277</v>
      </c>
      <c r="AP134">
        <v>339.09319241186961</v>
      </c>
      <c r="AQ134">
        <v>243.92396245141796</v>
      </c>
      <c r="AR134">
        <v>272.32530700541196</v>
      </c>
      <c r="AS134">
        <v>318.74985223696501</v>
      </c>
      <c r="AT134">
        <v>320.31600543956756</v>
      </c>
      <c r="AU134">
        <v>313.35081714813077</v>
      </c>
      <c r="AV134">
        <v>355.09721615146134</v>
      </c>
      <c r="AW134">
        <v>409.29629828411726</v>
      </c>
      <c r="AX134">
        <v>466.06150699774122</v>
      </c>
      <c r="AY134">
        <v>579.39194744071938</v>
      </c>
      <c r="AZ134">
        <v>697.32301367392495</v>
      </c>
      <c r="BA134">
        <v>885.74737608876194</v>
      </c>
      <c r="BB134">
        <v>935.03237283283045</v>
      </c>
      <c r="BC134">
        <v>1125.9161015126099</v>
      </c>
      <c r="BD134">
        <v>1361.5470439491285</v>
      </c>
      <c r="BE134">
        <v>1563.5650771336964</v>
      </c>
      <c r="BF134">
        <v>1812.5177442465056</v>
      </c>
      <c r="BG134">
        <v>1981.0391090047272</v>
      </c>
      <c r="BH134">
        <v>2121.0133909736292</v>
      </c>
      <c r="BI134">
        <v>2303.2215603536265</v>
      </c>
      <c r="BJ134">
        <v>2432.4305947851135</v>
      </c>
      <c r="BK134">
        <v>2545.1075420815</v>
      </c>
      <c r="BL134">
        <v>2589.3208103523716</v>
      </c>
      <c r="BM134">
        <v>2583.7773069613104</v>
      </c>
      <c r="BN134">
        <v>2526.0510501852928</v>
      </c>
      <c r="BO134">
        <v>2046.4044025562052</v>
      </c>
      <c r="BP134">
        <v>2066.9497977695714</v>
      </c>
      <c r="BQ134">
        <v>2123.9790941510914</v>
      </c>
    </row>
    <row r="135" spans="1:69" x14ac:dyDescent="0.2">
      <c r="A135" t="s">
        <v>416</v>
      </c>
      <c r="B135" t="s">
        <v>417</v>
      </c>
      <c r="C135" t="s">
        <v>750</v>
      </c>
      <c r="D135" t="s">
        <v>751</v>
      </c>
      <c r="AG135">
        <v>959.15390186744253</v>
      </c>
      <c r="AH135">
        <v>771.00112124552084</v>
      </c>
      <c r="AI135">
        <v>789.52633848473761</v>
      </c>
      <c r="AJ135">
        <v>1278.4212574563337</v>
      </c>
      <c r="AK135">
        <v>1559.3810062844643</v>
      </c>
      <c r="AL135">
        <v>2078.6386421556231</v>
      </c>
      <c r="AM135">
        <v>2467.769427205772</v>
      </c>
      <c r="AN135">
        <v>2958.7426395746165</v>
      </c>
      <c r="AO135">
        <v>3393.0509074935871</v>
      </c>
      <c r="AP135">
        <v>3834.0590787530987</v>
      </c>
      <c r="AQ135">
        <v>4124.8552789257519</v>
      </c>
      <c r="AR135">
        <v>4086.9387278963331</v>
      </c>
      <c r="AS135">
        <v>3986.8351394102556</v>
      </c>
      <c r="AT135">
        <v>4009.5592975110153</v>
      </c>
      <c r="AU135">
        <v>4290.8528380326643</v>
      </c>
      <c r="AV135">
        <v>4437.7158850752576</v>
      </c>
      <c r="AW135">
        <v>4600.6837141299329</v>
      </c>
      <c r="AX135">
        <v>4602.1980463794489</v>
      </c>
      <c r="AY135">
        <v>4635.2514117486044</v>
      </c>
      <c r="AZ135">
        <v>5125.2580996014904</v>
      </c>
      <c r="BA135">
        <v>5912.0453282084163</v>
      </c>
      <c r="BB135">
        <v>7090.8549385662081</v>
      </c>
      <c r="BC135">
        <v>7625.8105155116546</v>
      </c>
      <c r="BD135">
        <v>7834.96257108993</v>
      </c>
      <c r="BE135">
        <v>8406.9840560811754</v>
      </c>
      <c r="BF135">
        <v>8162.3792936139644</v>
      </c>
      <c r="BG135">
        <v>7577.6413302369047</v>
      </c>
      <c r="BH135">
        <v>7714.1099998804038</v>
      </c>
      <c r="BI135">
        <v>8089.0120881550001</v>
      </c>
      <c r="BJ135">
        <v>8608.2108498238704</v>
      </c>
      <c r="BK135">
        <v>9174.5366620475888</v>
      </c>
      <c r="BL135">
        <v>8905.8800549743664</v>
      </c>
      <c r="BM135">
        <v>5561.1916695039699</v>
      </c>
      <c r="BN135">
        <v>4045.3739106623375</v>
      </c>
      <c r="BO135">
        <v>3654.3584553487849</v>
      </c>
      <c r="BP135">
        <v>3477.7248984268376</v>
      </c>
    </row>
    <row r="136" spans="1:69" x14ac:dyDescent="0.2">
      <c r="A136" t="s">
        <v>418</v>
      </c>
      <c r="B136" t="s">
        <v>419</v>
      </c>
      <c r="C136" t="s">
        <v>750</v>
      </c>
      <c r="D136" t="s">
        <v>751</v>
      </c>
      <c r="E136">
        <v>167.1714982246942</v>
      </c>
      <c r="F136">
        <v>157.50468649510111</v>
      </c>
      <c r="G136">
        <v>160.28032503535809</v>
      </c>
      <c r="H136">
        <v>163.13126622313254</v>
      </c>
      <c r="I136">
        <v>173.92649027404281</v>
      </c>
      <c r="J136">
        <v>177.56243242489677</v>
      </c>
      <c r="K136">
        <v>184.5836891594048</v>
      </c>
      <c r="L136">
        <v>192.15074699930432</v>
      </c>
      <c r="M136">
        <v>198.64710483448508</v>
      </c>
      <c r="N136">
        <v>214.71791159096395</v>
      </c>
      <c r="O136">
        <v>220.29384813005734</v>
      </c>
      <c r="P136">
        <v>227.07820144846309</v>
      </c>
      <c r="Q136">
        <v>238.61097966512605</v>
      </c>
      <c r="R136">
        <v>244.3617279241823</v>
      </c>
      <c r="S136">
        <v>299.41366067333104</v>
      </c>
      <c r="T136">
        <v>345.64893564177191</v>
      </c>
      <c r="U136">
        <v>347.49845666429826</v>
      </c>
      <c r="V136">
        <v>381.08910493035467</v>
      </c>
      <c r="W136">
        <v>394.46807831939225</v>
      </c>
      <c r="X136">
        <v>434.69976445936993</v>
      </c>
      <c r="Y136">
        <v>443.02717165659453</v>
      </c>
      <c r="Z136">
        <v>426.0549397619468</v>
      </c>
      <c r="AA136">
        <v>422.4461425093383</v>
      </c>
      <c r="AB136">
        <v>390.7597266971444</v>
      </c>
      <c r="AC136">
        <v>390.4079579922257</v>
      </c>
      <c r="AD136">
        <v>379.95147596181096</v>
      </c>
      <c r="AE136">
        <v>364.28866918979378</v>
      </c>
      <c r="AF136">
        <v>409.21594007140249</v>
      </c>
      <c r="AG136">
        <v>424.32571933691901</v>
      </c>
      <c r="AH136">
        <v>312.28925539089175</v>
      </c>
      <c r="AI136">
        <v>172.86761012327835</v>
      </c>
      <c r="AJ136">
        <v>177.86700659027926</v>
      </c>
      <c r="AK136">
        <v>107.842801384441</v>
      </c>
      <c r="AL136">
        <v>74.427202864240883</v>
      </c>
      <c r="AM136">
        <v>61.490431307467034</v>
      </c>
      <c r="AN136">
        <v>62.143814062757876</v>
      </c>
      <c r="AO136">
        <v>71.406524872003587</v>
      </c>
      <c r="AP136">
        <v>122.62799374551645</v>
      </c>
      <c r="AQ136">
        <v>134.67539335251846</v>
      </c>
      <c r="AR136">
        <v>156.57316694569627</v>
      </c>
      <c r="AS136">
        <v>298.48534057894545</v>
      </c>
      <c r="AT136">
        <v>300.46382859898296</v>
      </c>
      <c r="AU136">
        <v>299.53644553962118</v>
      </c>
      <c r="AV136">
        <v>239.77955667709131</v>
      </c>
      <c r="AW136">
        <v>284.1402239924584</v>
      </c>
      <c r="AX136">
        <v>287.48733344138088</v>
      </c>
      <c r="AY136">
        <v>320.55808618514965</v>
      </c>
      <c r="AZ136">
        <v>374.21130810427769</v>
      </c>
      <c r="BA136">
        <v>451.71385628328477</v>
      </c>
      <c r="BB136">
        <v>448.38636702554481</v>
      </c>
      <c r="BC136">
        <v>492.25280803372351</v>
      </c>
      <c r="BD136">
        <v>568.08786552000413</v>
      </c>
      <c r="BE136">
        <v>638.36875146208263</v>
      </c>
      <c r="BF136">
        <v>710.74457092786315</v>
      </c>
      <c r="BG136">
        <v>706.71449006450723</v>
      </c>
      <c r="BH136">
        <v>692.59008235125702</v>
      </c>
      <c r="BI136">
        <v>714.61306314565877</v>
      </c>
      <c r="BJ136">
        <v>699.26909572740351</v>
      </c>
      <c r="BK136">
        <v>692.20312712979444</v>
      </c>
      <c r="BL136">
        <v>658.1641807705065</v>
      </c>
      <c r="BM136">
        <v>616.78786700671503</v>
      </c>
      <c r="BN136">
        <v>667.96610514319048</v>
      </c>
      <c r="BO136">
        <v>744.61717523738696</v>
      </c>
      <c r="BP136">
        <v>799.19447022964187</v>
      </c>
      <c r="BQ136">
        <v>851.4977238702063</v>
      </c>
    </row>
    <row r="137" spans="1:69" x14ac:dyDescent="0.2">
      <c r="A137" t="s">
        <v>420</v>
      </c>
      <c r="B137" t="s">
        <v>421</v>
      </c>
      <c r="C137" t="s">
        <v>750</v>
      </c>
      <c r="D137" t="s">
        <v>751</v>
      </c>
      <c r="E137">
        <v>269.03807309466902</v>
      </c>
      <c r="F137">
        <v>285.34158088277695</v>
      </c>
      <c r="G137">
        <v>382.08450572744465</v>
      </c>
      <c r="H137">
        <v>527.86193950442737</v>
      </c>
      <c r="I137">
        <v>764.89838942084521</v>
      </c>
      <c r="J137">
        <v>1000.5347407910288</v>
      </c>
      <c r="K137">
        <v>1250.600188216727</v>
      </c>
      <c r="L137">
        <v>1436.618032569417</v>
      </c>
      <c r="M137">
        <v>1971.8663254869657</v>
      </c>
      <c r="N137">
        <v>2174.950457160407</v>
      </c>
      <c r="O137">
        <v>2209.5811758057971</v>
      </c>
      <c r="P137">
        <v>2442.5828082671824</v>
      </c>
      <c r="Q137">
        <v>2829.8014519455896</v>
      </c>
      <c r="R137">
        <v>3727.3854987819814</v>
      </c>
      <c r="S137">
        <v>6213.5002749061732</v>
      </c>
      <c r="T137">
        <v>5720.6269113528451</v>
      </c>
      <c r="U137">
        <v>7017.7434073455743</v>
      </c>
      <c r="V137">
        <v>7783.4600914141702</v>
      </c>
      <c r="W137">
        <v>7251.8375415625942</v>
      </c>
      <c r="X137">
        <v>9442.7593326784208</v>
      </c>
      <c r="Y137">
        <v>11959.522269078336</v>
      </c>
      <c r="Z137">
        <v>10044.041004272663</v>
      </c>
      <c r="AA137">
        <v>9063.6985126773452</v>
      </c>
      <c r="AB137">
        <v>8927.3644278536231</v>
      </c>
      <c r="AC137">
        <v>7811.0693734003944</v>
      </c>
      <c r="AD137">
        <v>8087.3630679290436</v>
      </c>
      <c r="AE137">
        <v>6018.9134521552305</v>
      </c>
      <c r="AF137">
        <v>6464.7328401845998</v>
      </c>
      <c r="AG137">
        <v>5736.282439922782</v>
      </c>
      <c r="AH137">
        <v>5792.5791631313041</v>
      </c>
      <c r="AI137">
        <v>6502.2788656542061</v>
      </c>
      <c r="AJ137">
        <v>7039.8339197059577</v>
      </c>
      <c r="AK137">
        <v>7302.6890867922584</v>
      </c>
      <c r="AL137">
        <v>6477.8703584064097</v>
      </c>
      <c r="AM137">
        <v>5933.2912135407742</v>
      </c>
      <c r="AN137">
        <v>5205.2570637874051</v>
      </c>
      <c r="AO137">
        <v>5591.020275445585</v>
      </c>
      <c r="AP137">
        <v>6061.813660335979</v>
      </c>
      <c r="AQ137">
        <v>5301.0835477555875</v>
      </c>
      <c r="AR137">
        <v>6894.5187553475789</v>
      </c>
      <c r="AS137">
        <v>7214.1004037708444</v>
      </c>
      <c r="AT137">
        <v>6312.8003049896515</v>
      </c>
      <c r="AU137">
        <v>3718.2943469675506</v>
      </c>
      <c r="AV137">
        <v>4674.0994320032141</v>
      </c>
      <c r="AW137">
        <v>5773.7633323428136</v>
      </c>
      <c r="AX137">
        <v>8079.2495732900124</v>
      </c>
      <c r="AY137">
        <v>10048.84804342891</v>
      </c>
      <c r="AZ137">
        <v>11144.94484134354</v>
      </c>
      <c r="BA137">
        <v>13906.140781812499</v>
      </c>
      <c r="BB137">
        <v>9551.0540386975463</v>
      </c>
      <c r="BC137">
        <v>11600.906864947192</v>
      </c>
      <c r="BD137">
        <v>7593.8391525701982</v>
      </c>
      <c r="BE137">
        <v>14975.890279514448</v>
      </c>
      <c r="BF137">
        <v>11951.713412601106</v>
      </c>
      <c r="BG137">
        <v>8926.4207459147419</v>
      </c>
      <c r="BH137">
        <v>7458.4891775637443</v>
      </c>
      <c r="BI137">
        <v>7525.8029930821585</v>
      </c>
      <c r="BJ137">
        <v>9965.8323672975675</v>
      </c>
      <c r="BK137">
        <v>11196.585481084374</v>
      </c>
      <c r="BL137">
        <v>9963.1948908448285</v>
      </c>
      <c r="BM137">
        <v>6650.3381058534787</v>
      </c>
      <c r="BN137">
        <v>4935.8278734980149</v>
      </c>
      <c r="BO137">
        <v>5986.6369485125806</v>
      </c>
      <c r="BP137">
        <v>6026.5151870881191</v>
      </c>
      <c r="BQ137">
        <v>6569.1640867864844</v>
      </c>
    </row>
    <row r="138" spans="1:69" x14ac:dyDescent="0.2">
      <c r="A138" t="s">
        <v>422</v>
      </c>
      <c r="B138" t="s">
        <v>423</v>
      </c>
      <c r="C138" t="s">
        <v>750</v>
      </c>
      <c r="D138" t="s">
        <v>751</v>
      </c>
      <c r="Y138">
        <v>1428.2032892142709</v>
      </c>
      <c r="Z138">
        <v>1604.7772844233896</v>
      </c>
      <c r="AA138">
        <v>1489.4613836825442</v>
      </c>
      <c r="AB138">
        <v>1575.7416352406915</v>
      </c>
      <c r="AC138">
        <v>1979.1250401873142</v>
      </c>
      <c r="AD138">
        <v>2202.2812536830143</v>
      </c>
      <c r="AE138">
        <v>2590.6933152492779</v>
      </c>
      <c r="AF138">
        <v>2818.9147511807332</v>
      </c>
      <c r="AG138">
        <v>3182.4417009602194</v>
      </c>
      <c r="AH138">
        <v>3565.0101578371618</v>
      </c>
      <c r="AI138">
        <v>4204.5716186311147</v>
      </c>
      <c r="AJ138">
        <v>4398.6790689772333</v>
      </c>
      <c r="AK138">
        <v>4759.838678082956</v>
      </c>
      <c r="AL138">
        <v>4764.7246483921826</v>
      </c>
      <c r="AM138">
        <v>4892.067336374691</v>
      </c>
      <c r="AN138">
        <v>5147.9202402229494</v>
      </c>
      <c r="AO138">
        <v>5244.0166508607572</v>
      </c>
      <c r="AP138">
        <v>5282.3701140200556</v>
      </c>
      <c r="AQ138">
        <v>5672.513737707658</v>
      </c>
      <c r="AR138">
        <v>5882.8339896864863</v>
      </c>
      <c r="AS138">
        <v>5879.5619142620699</v>
      </c>
      <c r="AT138">
        <v>5570.4524709810621</v>
      </c>
      <c r="AU138">
        <v>5567.8942842471897</v>
      </c>
      <c r="AV138">
        <v>6058.6062205932612</v>
      </c>
      <c r="AW138">
        <v>6494.6003486788559</v>
      </c>
      <c r="AX138">
        <v>6863.4364191934455</v>
      </c>
      <c r="AY138">
        <v>7611.1785667531922</v>
      </c>
      <c r="AZ138">
        <v>7964.3821148011712</v>
      </c>
      <c r="BA138">
        <v>8516.9607548878666</v>
      </c>
      <c r="BB138">
        <v>8250.5218073273445</v>
      </c>
      <c r="BC138">
        <v>8673.687203405294</v>
      </c>
      <c r="BD138">
        <v>9128.9944201161252</v>
      </c>
      <c r="BE138">
        <v>9260.3000655171436</v>
      </c>
      <c r="BF138">
        <v>9577.2173375435777</v>
      </c>
      <c r="BG138">
        <v>10044.82183776766</v>
      </c>
      <c r="BH138">
        <v>10334.986082391815</v>
      </c>
      <c r="BI138">
        <v>10638.126939665261</v>
      </c>
      <c r="BJ138">
        <v>11333.112382210158</v>
      </c>
      <c r="BK138">
        <v>11642.69847277694</v>
      </c>
      <c r="BL138">
        <v>11794.059722980533</v>
      </c>
      <c r="BM138">
        <v>8411.07474936367</v>
      </c>
      <c r="BN138">
        <v>10459.132124809183</v>
      </c>
      <c r="BO138">
        <v>13103.824314747175</v>
      </c>
      <c r="BP138">
        <v>13554.768478493274</v>
      </c>
      <c r="BQ138">
        <v>14181.630335159798</v>
      </c>
    </row>
    <row r="139" spans="1:69" x14ac:dyDescent="0.2">
      <c r="A139" t="s">
        <v>424</v>
      </c>
      <c r="B139" t="s">
        <v>425</v>
      </c>
      <c r="C139" t="s">
        <v>750</v>
      </c>
      <c r="D139" t="s">
        <v>751</v>
      </c>
      <c r="E139">
        <v>362.35125509718148</v>
      </c>
      <c r="F139">
        <v>390.20034374787855</v>
      </c>
      <c r="G139">
        <v>398.84593682548029</v>
      </c>
      <c r="H139">
        <v>421.71890945350822</v>
      </c>
      <c r="I139">
        <v>455.98731561286439</v>
      </c>
      <c r="J139">
        <v>476.95808256825342</v>
      </c>
      <c r="K139">
        <v>511.3970572342879</v>
      </c>
      <c r="L139">
        <v>508.21997357936255</v>
      </c>
      <c r="M139">
        <v>531.64763922697148</v>
      </c>
      <c r="N139">
        <v>579.03874736680473</v>
      </c>
      <c r="O139">
        <v>616.28225091797731</v>
      </c>
      <c r="P139">
        <v>670.81820031129575</v>
      </c>
      <c r="Q139">
        <v>736.59693664398094</v>
      </c>
      <c r="R139">
        <v>956.59660806866111</v>
      </c>
      <c r="S139">
        <v>1210.2875184434065</v>
      </c>
      <c r="T139">
        <v>1239.5402074906076</v>
      </c>
      <c r="U139">
        <v>1328.4556567027453</v>
      </c>
      <c r="V139">
        <v>1426.2106219647037</v>
      </c>
      <c r="W139">
        <v>1668.7765464787185</v>
      </c>
      <c r="X139">
        <v>1830.9535204463489</v>
      </c>
      <c r="Y139">
        <v>2177.7288647345013</v>
      </c>
      <c r="Z139">
        <v>2434.064704798217</v>
      </c>
      <c r="AA139">
        <v>2191.9917710939594</v>
      </c>
      <c r="AB139">
        <v>1893.263887076138</v>
      </c>
      <c r="AC139">
        <v>1950.3131746883234</v>
      </c>
      <c r="AD139">
        <v>1888.8868354388273</v>
      </c>
      <c r="AE139">
        <v>1874.4681127502979</v>
      </c>
      <c r="AF139">
        <v>1972.1507293303218</v>
      </c>
      <c r="AG139">
        <v>2121.4548192837474</v>
      </c>
      <c r="AH139">
        <v>2298.3487201477265</v>
      </c>
      <c r="AI139">
        <v>2511.4430414947988</v>
      </c>
      <c r="AJ139">
        <v>2648.2696400230197</v>
      </c>
      <c r="AK139">
        <v>2841.1196043223376</v>
      </c>
      <c r="AL139">
        <v>3303.3447116247494</v>
      </c>
      <c r="AM139">
        <v>3793.913175619989</v>
      </c>
      <c r="AN139">
        <v>4035.5479526034042</v>
      </c>
      <c r="AO139">
        <v>4294.365136219234</v>
      </c>
      <c r="AP139">
        <v>4634.2378983074368</v>
      </c>
      <c r="AQ139">
        <v>4618.2056481782283</v>
      </c>
      <c r="AR139">
        <v>4110.6821121052726</v>
      </c>
      <c r="AS139">
        <v>4472.5840455283114</v>
      </c>
      <c r="AT139">
        <v>4326.640070426407</v>
      </c>
      <c r="AU139">
        <v>3839.1961583306943</v>
      </c>
      <c r="AV139">
        <v>3862.1374725795627</v>
      </c>
      <c r="AW139">
        <v>4385.8981369386775</v>
      </c>
      <c r="AX139">
        <v>5229.8989842528808</v>
      </c>
      <c r="AY139">
        <v>6047.7342572983307</v>
      </c>
      <c r="AZ139">
        <v>7035.7991720455775</v>
      </c>
      <c r="BA139">
        <v>8077.9658893561955</v>
      </c>
      <c r="BB139">
        <v>7495.0594402510842</v>
      </c>
      <c r="BC139">
        <v>9183.9687871440983</v>
      </c>
      <c r="BD139">
        <v>10334.205488780031</v>
      </c>
      <c r="BE139">
        <v>10330.350467962944</v>
      </c>
      <c r="BF139">
        <v>10306.119579878756</v>
      </c>
      <c r="BG139">
        <v>10145.798209887369</v>
      </c>
      <c r="BH139">
        <v>8547.2373391789042</v>
      </c>
      <c r="BI139">
        <v>8241.4514092266454</v>
      </c>
      <c r="BJ139">
        <v>9065.5481779286656</v>
      </c>
      <c r="BK139">
        <v>8778.3790631197262</v>
      </c>
      <c r="BL139">
        <v>8539.397760664242</v>
      </c>
      <c r="BM139">
        <v>7168.6474059957682</v>
      </c>
      <c r="BN139">
        <v>8291.0715630502436</v>
      </c>
      <c r="BO139">
        <v>9408.8482024915629</v>
      </c>
      <c r="BP139">
        <v>10508.647254802478</v>
      </c>
      <c r="BQ139">
        <v>10737.646353865175</v>
      </c>
    </row>
    <row r="140" spans="1:69" x14ac:dyDescent="0.2">
      <c r="A140" t="s">
        <v>426</v>
      </c>
      <c r="B140" t="s">
        <v>427</v>
      </c>
      <c r="C140" t="s">
        <v>750</v>
      </c>
      <c r="D140" t="s">
        <v>751</v>
      </c>
      <c r="E140">
        <v>114.60507250319598</v>
      </c>
      <c r="F140">
        <v>116.99758722229117</v>
      </c>
      <c r="G140">
        <v>123.63244098188504</v>
      </c>
      <c r="H140">
        <v>138.56284226470322</v>
      </c>
      <c r="I140">
        <v>122.69000623982264</v>
      </c>
      <c r="J140">
        <v>134.58999627801978</v>
      </c>
      <c r="K140">
        <v>142.99480187042576</v>
      </c>
      <c r="L140">
        <v>141.65129379013456</v>
      </c>
      <c r="M140">
        <v>147.30127398511482</v>
      </c>
      <c r="N140">
        <v>158.78530216900253</v>
      </c>
      <c r="O140">
        <v>149.84998185894918</v>
      </c>
      <c r="P140">
        <v>153.81406931933114</v>
      </c>
      <c r="Q140">
        <v>155.3571417732478</v>
      </c>
      <c r="R140">
        <v>184.18020242167802</v>
      </c>
      <c r="S140">
        <v>223.44778168284967</v>
      </c>
      <c r="T140">
        <v>262.39651777429447</v>
      </c>
      <c r="U140">
        <v>235.9621854794907</v>
      </c>
      <c r="V140">
        <v>253.6563549423671</v>
      </c>
      <c r="W140">
        <v>291.22602108984944</v>
      </c>
      <c r="X140">
        <v>310.95658162542452</v>
      </c>
      <c r="Y140">
        <v>336.74635755617999</v>
      </c>
      <c r="Z140">
        <v>336.74697064071853</v>
      </c>
      <c r="AA140">
        <v>331.70330357551683</v>
      </c>
      <c r="AB140">
        <v>318.88472257319364</v>
      </c>
      <c r="AC140">
        <v>315.42192750848966</v>
      </c>
      <c r="AD140">
        <v>335.65418427659625</v>
      </c>
      <c r="AE140">
        <v>284.84493221949526</v>
      </c>
      <c r="AF140">
        <v>295.2096630846097</v>
      </c>
      <c r="AG140">
        <v>315.95579295964558</v>
      </c>
      <c r="AH140">
        <v>330.65424523968744</v>
      </c>
      <c r="AI140">
        <v>370.75012443606545</v>
      </c>
      <c r="AJ140">
        <v>392.0753230477722</v>
      </c>
      <c r="AK140">
        <v>302.10509795057283</v>
      </c>
      <c r="AL140">
        <v>304.02489977306851</v>
      </c>
      <c r="AM140">
        <v>290.19169521833066</v>
      </c>
      <c r="AN140">
        <v>289.90572208022377</v>
      </c>
      <c r="AO140">
        <v>297.93621631725097</v>
      </c>
      <c r="AP140">
        <v>302.81416234080632</v>
      </c>
      <c r="AQ140">
        <v>299.67238740172314</v>
      </c>
      <c r="AR140">
        <v>300.7908328730415</v>
      </c>
      <c r="AS140">
        <v>333.36388609490052</v>
      </c>
      <c r="AT140">
        <v>313.94786382823429</v>
      </c>
      <c r="AU140">
        <v>337.91579001411026</v>
      </c>
      <c r="AV140">
        <v>373.65184574687095</v>
      </c>
      <c r="AW140">
        <v>419.7983338964425</v>
      </c>
      <c r="AX140">
        <v>487.19997852055144</v>
      </c>
      <c r="AY140">
        <v>552.74361646510545</v>
      </c>
      <c r="AZ140">
        <v>648.58144694407827</v>
      </c>
      <c r="BA140">
        <v>778.61411476678506</v>
      </c>
      <c r="BB140">
        <v>751.67138386085469</v>
      </c>
      <c r="BC140">
        <v>831.53295461107939</v>
      </c>
      <c r="BD140">
        <v>925.13048869038766</v>
      </c>
      <c r="BE140">
        <v>947.48903126564301</v>
      </c>
      <c r="BF140">
        <v>1006.9873103895043</v>
      </c>
      <c r="BG140">
        <v>1056.4670531714119</v>
      </c>
      <c r="BH140">
        <v>982.89481060051867</v>
      </c>
      <c r="BI140">
        <v>966.72178293756554</v>
      </c>
      <c r="BJ140">
        <v>1035.1942880863569</v>
      </c>
      <c r="BK140">
        <v>1080.5617799996123</v>
      </c>
      <c r="BL140">
        <v>1105.2469337869843</v>
      </c>
      <c r="BM140">
        <v>1088.7216131135706</v>
      </c>
      <c r="BN140">
        <v>1175.5571825113575</v>
      </c>
      <c r="BO140">
        <v>1299.3617242308235</v>
      </c>
      <c r="BP140">
        <v>1257.698066993313</v>
      </c>
      <c r="BQ140">
        <v>1293.4010032293231</v>
      </c>
    </row>
    <row r="141" spans="1:69" x14ac:dyDescent="0.2">
      <c r="A141" t="s">
        <v>428</v>
      </c>
      <c r="B141" t="s">
        <v>429</v>
      </c>
      <c r="C141" t="s">
        <v>750</v>
      </c>
      <c r="D141" t="s">
        <v>751</v>
      </c>
      <c r="L141">
        <v>126.04604545580038</v>
      </c>
      <c r="M141">
        <v>133.29883679117196</v>
      </c>
      <c r="N141">
        <v>151.03715111503135</v>
      </c>
      <c r="O141">
        <v>150.17644959645025</v>
      </c>
      <c r="P141">
        <v>163.09574426892226</v>
      </c>
      <c r="Q141">
        <v>177.92566531796621</v>
      </c>
      <c r="R141">
        <v>207.29207659467909</v>
      </c>
      <c r="S141">
        <v>252.54409270188447</v>
      </c>
      <c r="T141">
        <v>290.8881928502642</v>
      </c>
      <c r="U141">
        <v>297.88540972726429</v>
      </c>
      <c r="V141">
        <v>336.06766913853642</v>
      </c>
      <c r="W141">
        <v>380.63107697801439</v>
      </c>
      <c r="X141">
        <v>390.93544697168142</v>
      </c>
      <c r="Y141">
        <v>427.38816234942465</v>
      </c>
      <c r="Z141">
        <v>426.34432994897975</v>
      </c>
      <c r="AA141">
        <v>417.93618682764605</v>
      </c>
      <c r="AB141">
        <v>388.44963002565049</v>
      </c>
      <c r="AC141">
        <v>371.97427679228679</v>
      </c>
      <c r="AD141">
        <v>340.08132205749382</v>
      </c>
      <c r="AE141">
        <v>349.29889994660243</v>
      </c>
      <c r="AF141">
        <v>358.20692322369047</v>
      </c>
      <c r="AG141">
        <v>378.9859648255067</v>
      </c>
      <c r="AH141">
        <v>400.17402402082303</v>
      </c>
      <c r="AI141">
        <v>489.35455484698076</v>
      </c>
      <c r="AJ141">
        <v>535.63692536102428</v>
      </c>
      <c r="AK141">
        <v>359.5031489595745</v>
      </c>
      <c r="AL141">
        <v>384.84744118486088</v>
      </c>
      <c r="AM141">
        <v>355.0699470967437</v>
      </c>
      <c r="AN141">
        <v>315.8433631962364</v>
      </c>
      <c r="AO141">
        <v>293.22404110944569</v>
      </c>
      <c r="AP141">
        <v>305.58303341358663</v>
      </c>
      <c r="AQ141">
        <v>304.49135294361156</v>
      </c>
      <c r="AR141">
        <v>298.37277596406659</v>
      </c>
      <c r="AS141">
        <v>361.8777538240318</v>
      </c>
      <c r="AT141">
        <v>332.00384969356833</v>
      </c>
      <c r="AU141">
        <v>358.70808587586617</v>
      </c>
      <c r="AV141">
        <v>389.59447837598299</v>
      </c>
      <c r="AW141">
        <v>442.42632428165876</v>
      </c>
      <c r="AX141">
        <v>520.30135591665669</v>
      </c>
      <c r="AY141">
        <v>586.10055226491068</v>
      </c>
      <c r="AZ141">
        <v>689.11060676482964</v>
      </c>
      <c r="BA141">
        <v>799.48401657602938</v>
      </c>
      <c r="BB141">
        <v>752.63592728748938</v>
      </c>
      <c r="BC141">
        <v>825.73518885717419</v>
      </c>
      <c r="BD141">
        <v>869.71882748585483</v>
      </c>
      <c r="BE141">
        <v>773.88767242217307</v>
      </c>
      <c r="BF141">
        <v>772.50025960463176</v>
      </c>
      <c r="BG141">
        <v>794.99023591685511</v>
      </c>
      <c r="BH141">
        <v>740.88950394223741</v>
      </c>
      <c r="BI141">
        <v>633.79295462759796</v>
      </c>
      <c r="BJ141">
        <v>634.71078872474493</v>
      </c>
      <c r="BK141">
        <v>645.84606707828448</v>
      </c>
      <c r="BL141">
        <v>645.99824972036856</v>
      </c>
      <c r="BM141">
        <v>605.43790675534183</v>
      </c>
      <c r="BN141">
        <v>651.81263763867889</v>
      </c>
      <c r="BO141">
        <v>734.20411759535727</v>
      </c>
      <c r="BP141">
        <v>714.15176424276183</v>
      </c>
      <c r="BQ141">
        <v>751.32276404223285</v>
      </c>
    </row>
    <row r="142" spans="1:69" x14ac:dyDescent="0.2">
      <c r="A142" t="s">
        <v>430</v>
      </c>
      <c r="B142" t="s">
        <v>431</v>
      </c>
      <c r="C142" t="s">
        <v>750</v>
      </c>
      <c r="D142" t="s">
        <v>751</v>
      </c>
      <c r="O142">
        <v>4262.0322064033389</v>
      </c>
      <c r="P142">
        <v>4856.0090432336037</v>
      </c>
      <c r="Q142">
        <v>5645.2326641885111</v>
      </c>
      <c r="R142">
        <v>7282.3735596014794</v>
      </c>
      <c r="S142">
        <v>8271.7353154279645</v>
      </c>
      <c r="T142">
        <v>10332.512868137763</v>
      </c>
      <c r="U142">
        <v>11326.348843121912</v>
      </c>
      <c r="V142">
        <v>12416.869302052311</v>
      </c>
      <c r="W142">
        <v>17456.93094870893</v>
      </c>
      <c r="X142">
        <v>19674.412683944745</v>
      </c>
      <c r="Y142">
        <v>20958.739530266575</v>
      </c>
      <c r="Z142">
        <v>19929.41028023509</v>
      </c>
      <c r="AA142">
        <v>19885.612656297602</v>
      </c>
      <c r="AB142">
        <v>19814.853848996085</v>
      </c>
      <c r="AC142">
        <v>18898.36786933913</v>
      </c>
      <c r="AD142">
        <v>19684.262685228769</v>
      </c>
      <c r="AE142">
        <v>28612.886500479468</v>
      </c>
      <c r="AF142">
        <v>38206.226946728908</v>
      </c>
      <c r="AG142">
        <v>41568.54411827548</v>
      </c>
      <c r="AH142">
        <v>39551.640400232398</v>
      </c>
      <c r="AI142">
        <v>49457.560934320347</v>
      </c>
      <c r="AJ142">
        <v>50811.746453131702</v>
      </c>
      <c r="AK142">
        <v>55057.111062565418</v>
      </c>
      <c r="AL142">
        <v>55604.547997204943</v>
      </c>
      <c r="AM142">
        <v>63935.990244546156</v>
      </c>
      <c r="AN142">
        <v>78909.704337771822</v>
      </c>
      <c r="AO142">
        <v>80688.718249037585</v>
      </c>
      <c r="AP142">
        <v>73590.862028971314</v>
      </c>
      <c r="AQ142">
        <v>78302.990590584785</v>
      </c>
      <c r="AR142">
        <v>82682.284882177017</v>
      </c>
      <c r="AS142">
        <v>76087.911114201983</v>
      </c>
      <c r="AT142">
        <v>75067.800168004323</v>
      </c>
      <c r="AU142">
        <v>79795.178589110103</v>
      </c>
      <c r="AV142">
        <v>90108.367364700767</v>
      </c>
      <c r="AW142">
        <v>100280.8313567052</v>
      </c>
      <c r="AX142">
        <v>105295.0570276112</v>
      </c>
      <c r="AY142">
        <v>114167.93921130095</v>
      </c>
      <c r="AZ142">
        <v>130492.5953495174</v>
      </c>
      <c r="BA142">
        <v>143249.22730209335</v>
      </c>
      <c r="BB142">
        <v>126024.71456746632</v>
      </c>
      <c r="BC142">
        <v>141089.81284901407</v>
      </c>
      <c r="BD142">
        <v>158066.36937916293</v>
      </c>
      <c r="BE142">
        <v>148842.03514434196</v>
      </c>
      <c r="BF142">
        <v>172823.60779464812</v>
      </c>
      <c r="BG142">
        <v>178735.15302090783</v>
      </c>
      <c r="BH142">
        <v>167187.15730982038</v>
      </c>
      <c r="BI142">
        <v>165375.4913962594</v>
      </c>
      <c r="BJ142">
        <v>170547.092298954</v>
      </c>
      <c r="BK142">
        <v>174988.77508344554</v>
      </c>
      <c r="BL142">
        <v>166907.83930501563</v>
      </c>
      <c r="BM142">
        <v>164671.09355345441</v>
      </c>
      <c r="BN142">
        <v>201944.83033507594</v>
      </c>
      <c r="BO142">
        <v>188055.00323534798</v>
      </c>
      <c r="BP142">
        <v>206780.59035338453</v>
      </c>
    </row>
    <row r="143" spans="1:69" x14ac:dyDescent="0.2">
      <c r="A143" t="s">
        <v>432</v>
      </c>
      <c r="B143" t="s">
        <v>433</v>
      </c>
      <c r="C143" t="s">
        <v>750</v>
      </c>
      <c r="D143" t="s">
        <v>751</v>
      </c>
      <c r="E143">
        <v>145.92870130576796</v>
      </c>
      <c r="F143">
        <v>145.90094513999847</v>
      </c>
      <c r="G143">
        <v>141.38319783788359</v>
      </c>
      <c r="H143">
        <v>119.35233235346502</v>
      </c>
      <c r="I143">
        <v>122.94180899854422</v>
      </c>
      <c r="J143">
        <v>155.5669847554785</v>
      </c>
      <c r="K143">
        <v>156.60603217718267</v>
      </c>
      <c r="L143">
        <v>162.29482306661131</v>
      </c>
      <c r="M143">
        <v>153.48764748654969</v>
      </c>
      <c r="N143">
        <v>163.60657987529027</v>
      </c>
      <c r="O143">
        <v>186.90079182454571</v>
      </c>
      <c r="P143">
        <v>188.76080216773929</v>
      </c>
      <c r="Q143">
        <v>199.38289288122959</v>
      </c>
      <c r="R143">
        <v>220.17023920833731</v>
      </c>
      <c r="S143">
        <v>268.6509050047535</v>
      </c>
      <c r="T143">
        <v>279.82158260032043</v>
      </c>
      <c r="U143">
        <v>260.30149501026131</v>
      </c>
      <c r="V143">
        <v>292.14899249678763</v>
      </c>
      <c r="W143">
        <v>190.99646463695098</v>
      </c>
      <c r="X143">
        <v>230.77506937025149</v>
      </c>
      <c r="Y143">
        <v>271.0552900736846</v>
      </c>
      <c r="Z143">
        <v>292.45135975768039</v>
      </c>
      <c r="AA143">
        <v>311.95787888927822</v>
      </c>
      <c r="AB143">
        <v>335.82315171464671</v>
      </c>
      <c r="AC143">
        <v>391.36961756985846</v>
      </c>
      <c r="AD143">
        <v>384.61153768919644</v>
      </c>
      <c r="AE143">
        <v>407.16460045421303</v>
      </c>
      <c r="AF143">
        <v>419.82440944366533</v>
      </c>
      <c r="AG143">
        <v>434.01555278053718</v>
      </c>
      <c r="AH143">
        <v>430.0238897381804</v>
      </c>
      <c r="AI143">
        <v>491.21368623849327</v>
      </c>
      <c r="AJ143">
        <v>546.29251557088583</v>
      </c>
      <c r="AK143">
        <v>579.65511761828327</v>
      </c>
      <c r="AL143">
        <v>607.23184710284579</v>
      </c>
      <c r="AM143">
        <v>678.26801202020533</v>
      </c>
      <c r="AN143">
        <v>741.83825529345529</v>
      </c>
      <c r="AO143">
        <v>776.19237105758714</v>
      </c>
      <c r="AP143">
        <v>827.03575605863057</v>
      </c>
      <c r="AQ143">
        <v>847.53357784386071</v>
      </c>
      <c r="AR143">
        <v>829.35637952753916</v>
      </c>
      <c r="AS143">
        <v>860.1998843047694</v>
      </c>
      <c r="AT143">
        <v>803.5440266273846</v>
      </c>
      <c r="AU143">
        <v>834.93601490533774</v>
      </c>
      <c r="AV143">
        <v>946.38225512807185</v>
      </c>
      <c r="AW143">
        <v>1028.6206813255512</v>
      </c>
      <c r="AX143">
        <v>1207.2199476416479</v>
      </c>
      <c r="AY143">
        <v>1388.8973911993205</v>
      </c>
      <c r="AZ143">
        <v>1578.6345112539152</v>
      </c>
      <c r="BA143">
        <v>1973.5847690128735</v>
      </c>
      <c r="BB143">
        <v>2026.6593995070186</v>
      </c>
      <c r="BC143">
        <v>2808.3624450370944</v>
      </c>
      <c r="BD143">
        <v>3224.9574515049626</v>
      </c>
      <c r="BE143">
        <v>3327.7761369128284</v>
      </c>
      <c r="BF143">
        <v>3739.4318110020176</v>
      </c>
      <c r="BG143">
        <v>3972.0437573646377</v>
      </c>
      <c r="BH143">
        <v>4057.715834623104</v>
      </c>
      <c r="BI143">
        <v>4149.1919077559323</v>
      </c>
      <c r="BJ143">
        <v>4398.888280687147</v>
      </c>
      <c r="BK143">
        <v>4358.5609590604736</v>
      </c>
      <c r="BL143">
        <v>4081.9477272200284</v>
      </c>
      <c r="BM143">
        <v>3847.6013769563947</v>
      </c>
      <c r="BN143">
        <v>3996.962400149092</v>
      </c>
      <c r="BO143">
        <v>3342.636502538553</v>
      </c>
      <c r="BP143">
        <v>3798.8901657301144</v>
      </c>
      <c r="BQ143">
        <v>4515.56787322732</v>
      </c>
    </row>
    <row r="144" spans="1:69" x14ac:dyDescent="0.2">
      <c r="A144" t="s">
        <v>434</v>
      </c>
      <c r="B144" t="s">
        <v>435</v>
      </c>
      <c r="C144" t="s">
        <v>750</v>
      </c>
      <c r="D144" t="s">
        <v>751</v>
      </c>
      <c r="E144">
        <v>104.6221900333083</v>
      </c>
      <c r="F144">
        <v>108.79063153289738</v>
      </c>
      <c r="G144">
        <v>107.76987368103246</v>
      </c>
      <c r="H144">
        <v>116.30295245990885</v>
      </c>
      <c r="I144">
        <v>127.48103912959219</v>
      </c>
      <c r="J144">
        <v>133.29877918121443</v>
      </c>
      <c r="K144">
        <v>118.8181668692601</v>
      </c>
      <c r="L144">
        <v>123.82219488782894</v>
      </c>
      <c r="M144">
        <v>128.31264938652171</v>
      </c>
      <c r="N144">
        <v>138.741324434999</v>
      </c>
      <c r="O144">
        <v>146.71705993061124</v>
      </c>
      <c r="P144">
        <v>149.34770909174213</v>
      </c>
      <c r="Q144">
        <v>155.71919699866027</v>
      </c>
      <c r="R144">
        <v>178.77557028683529</v>
      </c>
      <c r="S144">
        <v>215.74959149789458</v>
      </c>
      <c r="T144">
        <v>230.58765129471126</v>
      </c>
      <c r="U144">
        <v>237.94197309262694</v>
      </c>
      <c r="V144">
        <v>260.81405470321442</v>
      </c>
      <c r="W144">
        <v>287.04155459641407</v>
      </c>
      <c r="X144">
        <v>324.62923976422661</v>
      </c>
      <c r="Y144">
        <v>385.78918468746156</v>
      </c>
      <c r="Z144">
        <v>466.52470920734692</v>
      </c>
      <c r="AA144">
        <v>451.57854801500849</v>
      </c>
      <c r="AB144">
        <v>417.33554020578242</v>
      </c>
      <c r="AC144">
        <v>390.44369426401209</v>
      </c>
      <c r="AD144">
        <v>406.32065226794174</v>
      </c>
      <c r="AE144">
        <v>398.18707825262601</v>
      </c>
      <c r="AF144">
        <v>423.55546161638193</v>
      </c>
      <c r="AG144">
        <v>426.60947657140684</v>
      </c>
      <c r="AH144">
        <v>407.94864974599182</v>
      </c>
      <c r="AI144">
        <v>432.47454582142058</v>
      </c>
      <c r="AJ144">
        <v>404.47570100868728</v>
      </c>
      <c r="AK144">
        <v>412.87092783098632</v>
      </c>
      <c r="AL144">
        <v>408.37377227660483</v>
      </c>
      <c r="AM144">
        <v>449.26419908540237</v>
      </c>
      <c r="AN144">
        <v>521.95909598276353</v>
      </c>
      <c r="AO144">
        <v>581.9257363102821</v>
      </c>
      <c r="AP144">
        <v>597.7927814113558</v>
      </c>
      <c r="AQ144">
        <v>597.80246152030827</v>
      </c>
      <c r="AR144">
        <v>540.24703405798709</v>
      </c>
      <c r="AS144">
        <v>559.07281660795661</v>
      </c>
      <c r="AT144">
        <v>553.49717839677271</v>
      </c>
      <c r="AU144">
        <v>573.6482271151159</v>
      </c>
      <c r="AV144">
        <v>639.32970842550856</v>
      </c>
      <c r="AW144">
        <v>722.62894329701328</v>
      </c>
      <c r="AX144">
        <v>817.84609288827505</v>
      </c>
      <c r="AY144">
        <v>941.24476411877311</v>
      </c>
      <c r="AZ144">
        <v>1131.2298875261106</v>
      </c>
      <c r="BA144">
        <v>1229.9549188541951</v>
      </c>
      <c r="BB144">
        <v>1260.9879932634703</v>
      </c>
      <c r="BC144">
        <v>1491.3088883980436</v>
      </c>
      <c r="BD144">
        <v>1636.3833849887531</v>
      </c>
      <c r="BE144">
        <v>1701.1373844915067</v>
      </c>
      <c r="BF144">
        <v>1769.9408418148407</v>
      </c>
      <c r="BG144">
        <v>1881.1981623853681</v>
      </c>
      <c r="BH144">
        <v>1848.2802929439654</v>
      </c>
      <c r="BI144">
        <v>1895.2439950013588</v>
      </c>
      <c r="BJ144">
        <v>2026.1930407404516</v>
      </c>
      <c r="BK144">
        <v>2085.0452543512015</v>
      </c>
      <c r="BL144">
        <v>2228.8480585921689</v>
      </c>
      <c r="BM144">
        <v>2121.6142172225577</v>
      </c>
      <c r="BN144">
        <v>2369.9577651032996</v>
      </c>
      <c r="BO144">
        <v>2493.6148737135627</v>
      </c>
      <c r="BP144">
        <v>2493.3898525365139</v>
      </c>
      <c r="BQ144">
        <v>2544.4924545775207</v>
      </c>
    </row>
    <row r="145" spans="1:69" x14ac:dyDescent="0.2">
      <c r="A145" t="s">
        <v>436</v>
      </c>
      <c r="B145" t="s">
        <v>437</v>
      </c>
      <c r="C145" t="s">
        <v>750</v>
      </c>
      <c r="D145" t="s">
        <v>751</v>
      </c>
      <c r="E145">
        <v>127.66659365678683</v>
      </c>
      <c r="F145">
        <v>127.52677168490587</v>
      </c>
      <c r="G145">
        <v>126.98630728277824</v>
      </c>
      <c r="H145">
        <v>137.36523981152709</v>
      </c>
      <c r="I145">
        <v>150.19461717141414</v>
      </c>
      <c r="J145">
        <v>161.8621002136428</v>
      </c>
      <c r="K145">
        <v>163.7348016632148</v>
      </c>
      <c r="L145">
        <v>163.96494430707213</v>
      </c>
      <c r="M145">
        <v>169.56496390293299</v>
      </c>
      <c r="N145">
        <v>185.0418881679858</v>
      </c>
      <c r="O145">
        <v>196.91372757582837</v>
      </c>
      <c r="P145">
        <v>206.5920736700279</v>
      </c>
      <c r="Q145">
        <v>226.60020165088804</v>
      </c>
      <c r="R145">
        <v>282.16491431077645</v>
      </c>
      <c r="S145">
        <v>351.03039841489334</v>
      </c>
      <c r="T145">
        <v>379.82219890073037</v>
      </c>
      <c r="U145">
        <v>400.02799083451873</v>
      </c>
      <c r="V145">
        <v>439.84630169142616</v>
      </c>
      <c r="W145">
        <v>478.32294195243861</v>
      </c>
      <c r="X145">
        <v>543.01271156814903</v>
      </c>
      <c r="Y145">
        <v>628.26586744688973</v>
      </c>
      <c r="Z145">
        <v>689.01818693151188</v>
      </c>
      <c r="AA145">
        <v>664.83630850264251</v>
      </c>
      <c r="AB145">
        <v>630.45585802224241</v>
      </c>
      <c r="AC145">
        <v>634.32457938264633</v>
      </c>
      <c r="AD145">
        <v>645.03140299612051</v>
      </c>
      <c r="AE145">
        <v>645.01116093055964</v>
      </c>
      <c r="AF145">
        <v>651.89744802441999</v>
      </c>
      <c r="AG145">
        <v>681.28452857248692</v>
      </c>
      <c r="AH145">
        <v>715.65790890660639</v>
      </c>
      <c r="AI145">
        <v>805.87678560070526</v>
      </c>
      <c r="AJ145">
        <v>767.80399971551287</v>
      </c>
      <c r="AK145">
        <v>790.84163078591951</v>
      </c>
      <c r="AL145">
        <v>840.38918838145571</v>
      </c>
      <c r="AM145">
        <v>926.05433233612416</v>
      </c>
      <c r="AN145">
        <v>1054.9861221149636</v>
      </c>
      <c r="AO145">
        <v>1151.3846007448367</v>
      </c>
      <c r="AP145">
        <v>1201.9872373323465</v>
      </c>
      <c r="AQ145">
        <v>1161.1055810428993</v>
      </c>
      <c r="AR145">
        <v>1100.005547764724</v>
      </c>
      <c r="AS145">
        <v>1178.01096453065</v>
      </c>
      <c r="AT145">
        <v>1162.2795649243894</v>
      </c>
      <c r="AU145">
        <v>1168.2100881889924</v>
      </c>
      <c r="AV145">
        <v>1289.0492747414737</v>
      </c>
      <c r="AW145">
        <v>1490.8559370562677</v>
      </c>
      <c r="AX145">
        <v>1736.1010002016162</v>
      </c>
      <c r="AY145">
        <v>2015.8002697091204</v>
      </c>
      <c r="AZ145">
        <v>2442.0919535436597</v>
      </c>
      <c r="BA145">
        <v>2860.6603035911539</v>
      </c>
      <c r="BB145">
        <v>2829.0413443135981</v>
      </c>
      <c r="BC145">
        <v>3394.262968870763</v>
      </c>
      <c r="BD145">
        <v>3942.6534870473083</v>
      </c>
      <c r="BE145">
        <v>4133.7616236608173</v>
      </c>
      <c r="BF145">
        <v>4330.2749648993085</v>
      </c>
      <c r="BG145">
        <v>4472.9155783628312</v>
      </c>
      <c r="BH145">
        <v>4284.8568629844203</v>
      </c>
      <c r="BI145">
        <v>4274.9314240156982</v>
      </c>
      <c r="BJ145">
        <v>4615.0004840950014</v>
      </c>
      <c r="BK145">
        <v>4853.7450766834518</v>
      </c>
      <c r="BL145">
        <v>4943.24879858439</v>
      </c>
      <c r="BM145">
        <v>4732.8272782968679</v>
      </c>
      <c r="BN145">
        <v>5524.2439893311875</v>
      </c>
      <c r="BO145">
        <v>5741.7838188295236</v>
      </c>
      <c r="BP145">
        <v>5856.2949519592166</v>
      </c>
      <c r="BQ145">
        <v>6002.451207652588</v>
      </c>
    </row>
    <row r="146" spans="1:69" x14ac:dyDescent="0.2">
      <c r="A146" t="s">
        <v>438</v>
      </c>
      <c r="B146" t="s">
        <v>439</v>
      </c>
      <c r="C146" t="s">
        <v>750</v>
      </c>
      <c r="D146" t="s">
        <v>751</v>
      </c>
      <c r="E146">
        <v>46.951780268846619</v>
      </c>
      <c r="F146">
        <v>47.046463633208376</v>
      </c>
      <c r="G146">
        <v>53.542125436493457</v>
      </c>
      <c r="H146">
        <v>58.407695793138735</v>
      </c>
      <c r="I146">
        <v>62.620764716317595</v>
      </c>
      <c r="J146">
        <v>64.255497720391048</v>
      </c>
      <c r="K146">
        <v>64.295165183087164</v>
      </c>
      <c r="L146">
        <v>64.839325386287129</v>
      </c>
      <c r="M146">
        <v>64.809251529746007</v>
      </c>
      <c r="N146">
        <v>67.095036028009062</v>
      </c>
      <c r="O146">
        <v>67.440197576126323</v>
      </c>
      <c r="P146">
        <v>72.407644624842362</v>
      </c>
      <c r="Q146">
        <v>73.956618978324144</v>
      </c>
      <c r="R146">
        <v>106.99129225191271</v>
      </c>
      <c r="S146">
        <v>128.66661821469287</v>
      </c>
      <c r="T146">
        <v>123.23137521872663</v>
      </c>
      <c r="U146">
        <v>117.82507769224509</v>
      </c>
      <c r="V146">
        <v>149.86046025112432</v>
      </c>
      <c r="W146">
        <v>200.84541352168156</v>
      </c>
      <c r="X146">
        <v>212.37093838537334</v>
      </c>
      <c r="Y146">
        <v>306.81556597006517</v>
      </c>
      <c r="Z146">
        <v>299.83932684701779</v>
      </c>
      <c r="AA146">
        <v>233.93989239772498</v>
      </c>
      <c r="AB146">
        <v>252.0177480633759</v>
      </c>
      <c r="AC146">
        <v>210.99849541428824</v>
      </c>
      <c r="AD146">
        <v>165.37392188202685</v>
      </c>
      <c r="AE146">
        <v>191.37575818405335</v>
      </c>
      <c r="AF146">
        <v>236.45103263607896</v>
      </c>
      <c r="AG146">
        <v>270.36712009928965</v>
      </c>
      <c r="AH146">
        <v>279.03525253942053</v>
      </c>
      <c r="AI146">
        <v>329.5637851572028</v>
      </c>
      <c r="AJ146">
        <v>382.29124773914225</v>
      </c>
      <c r="AK146">
        <v>443.62429719557639</v>
      </c>
      <c r="AL146">
        <v>439.36541068148244</v>
      </c>
      <c r="AM146">
        <v>455.59358620395602</v>
      </c>
      <c r="AN146">
        <v>513.41344879617452</v>
      </c>
      <c r="AO146">
        <v>479.67139462570663</v>
      </c>
      <c r="AP146">
        <v>501.98138890096482</v>
      </c>
      <c r="AQ146">
        <v>464.68374554826465</v>
      </c>
      <c r="AR146">
        <v>455.65005438737654</v>
      </c>
      <c r="AS146">
        <v>442.77954577908105</v>
      </c>
      <c r="AT146">
        <v>412.67747367682148</v>
      </c>
      <c r="AU146">
        <v>388.9233498513496</v>
      </c>
      <c r="AV146">
        <v>583.27003620028768</v>
      </c>
      <c r="AW146">
        <v>766.68582092824249</v>
      </c>
      <c r="AX146">
        <v>861.38149641499513</v>
      </c>
      <c r="AY146">
        <v>925.46748550284235</v>
      </c>
      <c r="AZ146">
        <v>861.18842089956331</v>
      </c>
      <c r="BA146">
        <v>898.48251788259302</v>
      </c>
      <c r="BB146">
        <v>878.84795053777157</v>
      </c>
      <c r="BC146">
        <v>1119.4755779304196</v>
      </c>
      <c r="BD146">
        <v>1280.7339093158059</v>
      </c>
      <c r="BE146">
        <v>1217.9307122894418</v>
      </c>
      <c r="BF146">
        <v>1151.0373583722674</v>
      </c>
      <c r="BG146">
        <v>1173.5377928819003</v>
      </c>
      <c r="BH146">
        <v>1121.1985134251822</v>
      </c>
      <c r="BI146">
        <v>992.49184067846511</v>
      </c>
      <c r="BJ146">
        <v>1069.366732475424</v>
      </c>
      <c r="BK146">
        <v>1170.6556970281936</v>
      </c>
      <c r="BL146">
        <v>1082.0570677751584</v>
      </c>
      <c r="BM146">
        <v>918.58257470444732</v>
      </c>
      <c r="BN146">
        <v>1066.5864514382265</v>
      </c>
      <c r="BO146">
        <v>1030.1258294775712</v>
      </c>
      <c r="BP146">
        <v>916.28297698380345</v>
      </c>
      <c r="BQ146">
        <v>971.90771824828971</v>
      </c>
    </row>
    <row r="147" spans="1:69" x14ac:dyDescent="0.2">
      <c r="A147" t="s">
        <v>440</v>
      </c>
      <c r="B147" t="s">
        <v>441</v>
      </c>
      <c r="C147" t="s">
        <v>750</v>
      </c>
      <c r="D147" t="s">
        <v>751</v>
      </c>
      <c r="E147">
        <v>167.92518124318352</v>
      </c>
      <c r="F147">
        <v>155.7769865493656</v>
      </c>
      <c r="G147">
        <v>156.65953609522464</v>
      </c>
      <c r="H147">
        <v>167.0380054326242</v>
      </c>
      <c r="I147">
        <v>179.19443311172938</v>
      </c>
      <c r="J147">
        <v>196.42940876394252</v>
      </c>
      <c r="K147">
        <v>213.59668920970213</v>
      </c>
      <c r="L147">
        <v>209.82543023726464</v>
      </c>
      <c r="M147">
        <v>208.65827564168694</v>
      </c>
      <c r="N147">
        <v>227.19943880280005</v>
      </c>
      <c r="O147">
        <v>252.36998691306354</v>
      </c>
      <c r="P147">
        <v>274.26111327636579</v>
      </c>
      <c r="Q147">
        <v>308.89409032026134</v>
      </c>
      <c r="R147">
        <v>393.11765800595151</v>
      </c>
      <c r="S147">
        <v>463.35776983814219</v>
      </c>
      <c r="T147">
        <v>502.77626736838585</v>
      </c>
      <c r="U147">
        <v>533.51244152736444</v>
      </c>
      <c r="V147">
        <v>609.81511086447722</v>
      </c>
      <c r="W147">
        <v>625.39056131395137</v>
      </c>
      <c r="X147">
        <v>733.85777012863684</v>
      </c>
      <c r="Y147">
        <v>829.86035740374609</v>
      </c>
      <c r="Z147">
        <v>857.60866014529392</v>
      </c>
      <c r="AA147">
        <v>852.07370366193027</v>
      </c>
      <c r="AB147">
        <v>777.16098789138891</v>
      </c>
      <c r="AC147">
        <v>799.73983746572674</v>
      </c>
      <c r="AD147">
        <v>852.16026653902463</v>
      </c>
      <c r="AE147">
        <v>892.14864218184232</v>
      </c>
      <c r="AF147">
        <v>927.49079027700031</v>
      </c>
      <c r="AG147">
        <v>996.54176861165809</v>
      </c>
      <c r="AH147">
        <v>1046.8623980087509</v>
      </c>
      <c r="AI147">
        <v>1068.5098671511269</v>
      </c>
      <c r="AJ147">
        <v>1061.0633463884624</v>
      </c>
      <c r="AK147">
        <v>1069.2943575689249</v>
      </c>
      <c r="AL147">
        <v>1100.8892727016482</v>
      </c>
      <c r="AM147">
        <v>1264.8943428260727</v>
      </c>
      <c r="AN147">
        <v>1551.583378762024</v>
      </c>
      <c r="AO147">
        <v>1694.2372168153677</v>
      </c>
      <c r="AP147">
        <v>1757.2406618951657</v>
      </c>
      <c r="AQ147">
        <v>1678.8969344791471</v>
      </c>
      <c r="AR147">
        <v>1539.835881411577</v>
      </c>
      <c r="AS147">
        <v>1677.206553122687</v>
      </c>
      <c r="AT147">
        <v>1722.3076576787441</v>
      </c>
      <c r="AU147">
        <v>1814.5482437247338</v>
      </c>
      <c r="AV147">
        <v>2054.8222727849175</v>
      </c>
      <c r="AW147">
        <v>2453.9876987525804</v>
      </c>
      <c r="AX147">
        <v>2939.9827189478483</v>
      </c>
      <c r="AY147">
        <v>3525.678174861051</v>
      </c>
      <c r="AZ147">
        <v>4413.7783897207437</v>
      </c>
      <c r="BA147">
        <v>5455.1275870026366</v>
      </c>
      <c r="BB147">
        <v>5245.3352477417793</v>
      </c>
      <c r="BC147">
        <v>6276.4619904196024</v>
      </c>
      <c r="BD147">
        <v>7598.7572281269222</v>
      </c>
      <c r="BE147">
        <v>8073.2094428811997</v>
      </c>
      <c r="BF147">
        <v>8644.2576154022208</v>
      </c>
      <c r="BG147">
        <v>8923.2572881812448</v>
      </c>
      <c r="BH147">
        <v>8331.6327080356332</v>
      </c>
      <c r="BI147">
        <v>8297.3361079679707</v>
      </c>
      <c r="BJ147">
        <v>9138.4413454550522</v>
      </c>
      <c r="BK147">
        <v>9966.8116087646376</v>
      </c>
      <c r="BL147">
        <v>10120.312516135935</v>
      </c>
      <c r="BM147">
        <v>9873.9351986442234</v>
      </c>
      <c r="BN147">
        <v>11759.797499015407</v>
      </c>
      <c r="BO147">
        <v>12286.084681216946</v>
      </c>
      <c r="BP147">
        <v>12437.986172190664</v>
      </c>
      <c r="BQ147">
        <v>12874.167913797166</v>
      </c>
    </row>
    <row r="148" spans="1:69" x14ac:dyDescent="0.2">
      <c r="A148" t="s">
        <v>442</v>
      </c>
      <c r="B148" t="s">
        <v>443</v>
      </c>
      <c r="C148" t="s">
        <v>750</v>
      </c>
      <c r="D148" t="s">
        <v>751</v>
      </c>
      <c r="AN148">
        <v>2182.6915693150504</v>
      </c>
      <c r="AO148">
        <v>2340.6754597000763</v>
      </c>
      <c r="AP148">
        <v>2844.1628679749228</v>
      </c>
      <c r="AQ148">
        <v>3180.6449855525525</v>
      </c>
      <c r="AR148">
        <v>3127.5117666718324</v>
      </c>
      <c r="AS148">
        <v>3300.636349285588</v>
      </c>
      <c r="AT148">
        <v>3532.5278736324221</v>
      </c>
      <c r="AU148">
        <v>4148.1309148501487</v>
      </c>
      <c r="AV148">
        <v>5507.4743418765238</v>
      </c>
      <c r="AW148">
        <v>6734.5748706194609</v>
      </c>
      <c r="AX148">
        <v>7857.0314878649178</v>
      </c>
      <c r="AY148">
        <v>9210.1011822941291</v>
      </c>
      <c r="AZ148">
        <v>12295.121277936596</v>
      </c>
      <c r="BA148">
        <v>14955.534546292096</v>
      </c>
      <c r="BB148">
        <v>11854.371105309569</v>
      </c>
      <c r="BC148">
        <v>11829.122609457041</v>
      </c>
      <c r="BD148">
        <v>14261.843378732543</v>
      </c>
      <c r="BE148">
        <v>14288.185349313851</v>
      </c>
      <c r="BF148">
        <v>15636.525258604766</v>
      </c>
      <c r="BG148">
        <v>16446.164718166307</v>
      </c>
      <c r="BH148">
        <v>14269.803987828654</v>
      </c>
      <c r="BI148">
        <v>14934.270284042841</v>
      </c>
      <c r="BJ148">
        <v>16800.151024609866</v>
      </c>
      <c r="BK148">
        <v>19247.231536796684</v>
      </c>
      <c r="BL148">
        <v>19608.794394555272</v>
      </c>
      <c r="BM148">
        <v>20428.647815739412</v>
      </c>
      <c r="BN148">
        <v>23870.459485172207</v>
      </c>
      <c r="BO148">
        <v>25085.784063499046</v>
      </c>
      <c r="BP148">
        <v>27786.005782927572</v>
      </c>
      <c r="BQ148">
        <v>29384.018959866335</v>
      </c>
    </row>
    <row r="149" spans="1:69" x14ac:dyDescent="0.2">
      <c r="A149" t="s">
        <v>444</v>
      </c>
      <c r="B149" t="s">
        <v>445</v>
      </c>
      <c r="C149" t="s">
        <v>750</v>
      </c>
      <c r="D149" t="s">
        <v>751</v>
      </c>
      <c r="E149">
        <v>2261.1774183659418</v>
      </c>
      <c r="F149">
        <v>2241.3600322142265</v>
      </c>
      <c r="G149">
        <v>2331.5568580192466</v>
      </c>
      <c r="H149">
        <v>2461.9011238448697</v>
      </c>
      <c r="I149">
        <v>2779.1843974632629</v>
      </c>
      <c r="J149">
        <v>2803.8530461176529</v>
      </c>
      <c r="K149">
        <v>2925.2220472347713</v>
      </c>
      <c r="L149">
        <v>2934.5283211100682</v>
      </c>
      <c r="M149">
        <v>3202.5059485282541</v>
      </c>
      <c r="N149">
        <v>3690.1718262006179</v>
      </c>
      <c r="O149">
        <v>4298.0338974210244</v>
      </c>
      <c r="P149">
        <v>4435.3980082368089</v>
      </c>
      <c r="Q149">
        <v>5486.7206278908889</v>
      </c>
      <c r="R149">
        <v>7447.2130178666412</v>
      </c>
      <c r="S149">
        <v>8966.7289587904743</v>
      </c>
      <c r="T149">
        <v>8701.3047313924872</v>
      </c>
      <c r="U149">
        <v>9490.6903118849004</v>
      </c>
      <c r="V149">
        <v>10486.335789109513</v>
      </c>
      <c r="W149">
        <v>13034.388207961414</v>
      </c>
      <c r="X149">
        <v>15204.330819199422</v>
      </c>
      <c r="Y149">
        <v>16531.114898839685</v>
      </c>
      <c r="Z149">
        <v>13837.12998146172</v>
      </c>
      <c r="AA149">
        <v>12590.976795620387</v>
      </c>
      <c r="AB149">
        <v>12374.030423440849</v>
      </c>
      <c r="AC149">
        <v>12126.939198790935</v>
      </c>
      <c r="AD149">
        <v>12481.965844855944</v>
      </c>
      <c r="AE149">
        <v>18149.869250023916</v>
      </c>
      <c r="AF149">
        <v>22443.431463301171</v>
      </c>
      <c r="AG149">
        <v>25219.354278173152</v>
      </c>
      <c r="AH149">
        <v>26618.069577496786</v>
      </c>
      <c r="AI149">
        <v>33465.47820791899</v>
      </c>
      <c r="AJ149">
        <v>35747.337799206645</v>
      </c>
      <c r="AK149">
        <v>39570.861566598593</v>
      </c>
      <c r="AL149">
        <v>40066.724251877291</v>
      </c>
      <c r="AM149">
        <v>43933.235442736011</v>
      </c>
      <c r="AN149">
        <v>51032.349635317958</v>
      </c>
      <c r="AO149">
        <v>50444.359123617498</v>
      </c>
      <c r="AP149">
        <v>46641.640875487603</v>
      </c>
      <c r="AQ149">
        <v>47445.381081205123</v>
      </c>
      <c r="AR149">
        <v>50872.449268462427</v>
      </c>
      <c r="AS149">
        <v>48659.59887532334</v>
      </c>
      <c r="AT149">
        <v>48440.142015135505</v>
      </c>
      <c r="AU149">
        <v>53005.733920917868</v>
      </c>
      <c r="AV149">
        <v>65689.32145369114</v>
      </c>
      <c r="AW149">
        <v>76544.917086847316</v>
      </c>
      <c r="AX149">
        <v>80988.137623085844</v>
      </c>
      <c r="AY149">
        <v>90788.800487614484</v>
      </c>
      <c r="AZ149">
        <v>107475.32029797773</v>
      </c>
      <c r="BA149">
        <v>120422.1379341569</v>
      </c>
      <c r="BB149">
        <v>109419.74695310641</v>
      </c>
      <c r="BC149">
        <v>110885.99137872107</v>
      </c>
      <c r="BD149">
        <v>119025.05720346651</v>
      </c>
      <c r="BE149">
        <v>112584.6762709582</v>
      </c>
      <c r="BF149">
        <v>120000.14072985915</v>
      </c>
      <c r="BG149">
        <v>123678.70214327476</v>
      </c>
      <c r="BH149">
        <v>105462.01258442263</v>
      </c>
      <c r="BI149">
        <v>106899.29354955172</v>
      </c>
      <c r="BJ149">
        <v>110193.21379722781</v>
      </c>
      <c r="BK149">
        <v>116926.75959390485</v>
      </c>
      <c r="BL149">
        <v>112696.649059674</v>
      </c>
      <c r="BM149">
        <v>116860.02817235976</v>
      </c>
      <c r="BN149">
        <v>134965.81544215154</v>
      </c>
      <c r="BO149">
        <v>123719.6589159963</v>
      </c>
      <c r="BP149">
        <v>133230.6191788991</v>
      </c>
      <c r="BQ149">
        <v>137781.68165912307</v>
      </c>
    </row>
    <row r="150" spans="1:69" x14ac:dyDescent="0.2">
      <c r="A150" t="s">
        <v>446</v>
      </c>
      <c r="B150" t="s">
        <v>447</v>
      </c>
      <c r="C150" t="s">
        <v>750</v>
      </c>
      <c r="D150" t="s">
        <v>751</v>
      </c>
      <c r="AN150">
        <v>2256.7736038705375</v>
      </c>
      <c r="AO150">
        <v>2360.1714816213007</v>
      </c>
      <c r="AP150">
        <v>2609.8930869719456</v>
      </c>
      <c r="AQ150">
        <v>2893.7999871656257</v>
      </c>
      <c r="AR150">
        <v>3063.8979459970724</v>
      </c>
      <c r="AS150">
        <v>3278.1789644080341</v>
      </c>
      <c r="AT150">
        <v>3504.6182946239664</v>
      </c>
      <c r="AU150">
        <v>4003.6093578353848</v>
      </c>
      <c r="AV150">
        <v>4914.5799282930202</v>
      </c>
      <c r="AW150">
        <v>6109.7326518681748</v>
      </c>
      <c r="AX150">
        <v>7283.7873812762173</v>
      </c>
      <c r="AY150">
        <v>9211.7374468147991</v>
      </c>
      <c r="AZ150">
        <v>13370.978945250783</v>
      </c>
      <c r="BA150">
        <v>15677.608086450567</v>
      </c>
      <c r="BB150">
        <v>11996.032272977303</v>
      </c>
      <c r="BC150">
        <v>11188.419170097699</v>
      </c>
      <c r="BD150">
        <v>12902.574053337019</v>
      </c>
      <c r="BE150">
        <v>13329.349993127104</v>
      </c>
      <c r="BF150">
        <v>14484.471528213249</v>
      </c>
      <c r="BG150">
        <v>15185.814581235951</v>
      </c>
      <c r="BH150">
        <v>13321.975314061563</v>
      </c>
      <c r="BI150">
        <v>13838.526682327232</v>
      </c>
      <c r="BJ150">
        <v>15132.495833398172</v>
      </c>
      <c r="BK150">
        <v>17252.171042862567</v>
      </c>
      <c r="BL150">
        <v>17294.975160096918</v>
      </c>
      <c r="BM150">
        <v>17564.232154935427</v>
      </c>
      <c r="BN150">
        <v>20261.888778891633</v>
      </c>
      <c r="BO150">
        <v>20221.103686109032</v>
      </c>
      <c r="BP150">
        <v>22710.263754419742</v>
      </c>
      <c r="BQ150">
        <v>23409.084515477498</v>
      </c>
    </row>
    <row r="151" spans="1:69" x14ac:dyDescent="0.2">
      <c r="A151" t="s">
        <v>448</v>
      </c>
      <c r="B151" t="s">
        <v>449</v>
      </c>
      <c r="C151" t="s">
        <v>750</v>
      </c>
      <c r="D151" t="s">
        <v>751</v>
      </c>
      <c r="AA151">
        <v>4486.541208636002</v>
      </c>
      <c r="AB151">
        <v>4207.2530081709883</v>
      </c>
      <c r="AC151">
        <v>4611.4949735557266</v>
      </c>
      <c r="AD151">
        <v>4701.6643422338693</v>
      </c>
      <c r="AE151">
        <v>5175.1564606850588</v>
      </c>
      <c r="AF151">
        <v>6380.0711401636163</v>
      </c>
      <c r="AG151">
        <v>7242.9171598499097</v>
      </c>
      <c r="AH151">
        <v>8322.5638019586277</v>
      </c>
      <c r="AI151">
        <v>9692.4353880996205</v>
      </c>
      <c r="AJ151">
        <v>10707.378675077442</v>
      </c>
      <c r="AK151">
        <v>13249.838741034895</v>
      </c>
      <c r="AL151">
        <v>14754.182590633256</v>
      </c>
      <c r="AM151">
        <v>15905.261542148202</v>
      </c>
      <c r="AN151">
        <v>17215.117852227482</v>
      </c>
      <c r="AO151">
        <v>17289.551795691747</v>
      </c>
      <c r="AP151">
        <v>17415.698281097797</v>
      </c>
      <c r="AQ151">
        <v>16094.991384459379</v>
      </c>
      <c r="AR151">
        <v>15318.600677036828</v>
      </c>
      <c r="AS151">
        <v>15731.408163377149</v>
      </c>
      <c r="AT151">
        <v>15810.722766656158</v>
      </c>
      <c r="AU151">
        <v>16814.992642413417</v>
      </c>
      <c r="AV151">
        <v>18589.899833053376</v>
      </c>
      <c r="AW151">
        <v>23407.199369219361</v>
      </c>
      <c r="AX151">
        <v>25681.216731522149</v>
      </c>
      <c r="AY151">
        <v>29813.787716793278</v>
      </c>
      <c r="AZ151">
        <v>35400.233465940852</v>
      </c>
      <c r="BA151">
        <v>38888.511804450267</v>
      </c>
      <c r="BB151">
        <v>40354.281029367325</v>
      </c>
      <c r="BC151">
        <v>52596.225016021395</v>
      </c>
      <c r="BD151">
        <v>67046.72842921011</v>
      </c>
      <c r="BE151">
        <v>76058.022496365898</v>
      </c>
      <c r="BF151">
        <v>87107.831306362626</v>
      </c>
      <c r="BG151">
        <v>88355.318176444591</v>
      </c>
      <c r="BH151">
        <v>69902.960574123252</v>
      </c>
      <c r="BI151">
        <v>68911.675591962834</v>
      </c>
      <c r="BJ151">
        <v>77570.98761669769</v>
      </c>
      <c r="BK151">
        <v>83588.287500901439</v>
      </c>
      <c r="BL151">
        <v>81882.696452386939</v>
      </c>
      <c r="BM151">
        <v>36883.665257854293</v>
      </c>
      <c r="BN151">
        <v>44884.896160239259</v>
      </c>
      <c r="BO151">
        <v>36806.891255460985</v>
      </c>
      <c r="BP151">
        <v>67216.363111212369</v>
      </c>
      <c r="BQ151">
        <v>72004.743702073349</v>
      </c>
    </row>
    <row r="152" spans="1:69" x14ac:dyDescent="0.2">
      <c r="A152" t="s">
        <v>450</v>
      </c>
      <c r="B152" t="s">
        <v>451</v>
      </c>
      <c r="C152" t="s">
        <v>750</v>
      </c>
      <c r="D152" t="s">
        <v>751</v>
      </c>
      <c r="BD152">
        <v>20930.582117775815</v>
      </c>
      <c r="BG152">
        <v>20638.770588237883</v>
      </c>
      <c r="BL152">
        <v>19033.06496348889</v>
      </c>
      <c r="BN152">
        <v>21668.377652532254</v>
      </c>
    </row>
    <row r="153" spans="1:69" x14ac:dyDescent="0.2">
      <c r="A153" t="s">
        <v>452</v>
      </c>
      <c r="B153" t="s">
        <v>453</v>
      </c>
      <c r="C153" t="s">
        <v>750</v>
      </c>
      <c r="D153" t="s">
        <v>751</v>
      </c>
      <c r="E153">
        <v>174.78413391113301</v>
      </c>
      <c r="F153">
        <v>169.318435668945</v>
      </c>
      <c r="G153">
        <v>193.64781188964801</v>
      </c>
      <c r="H153">
        <v>210.63565063476599</v>
      </c>
      <c r="I153">
        <v>216.26304626464801</v>
      </c>
      <c r="J153">
        <v>221.967697143555</v>
      </c>
      <c r="K153">
        <v>210.82443237304699</v>
      </c>
      <c r="L153">
        <v>217.30430603027301</v>
      </c>
      <c r="M153">
        <v>227.12086486816401</v>
      </c>
      <c r="N153">
        <v>246.79965209960901</v>
      </c>
      <c r="O153">
        <v>260.26513671875</v>
      </c>
      <c r="P153">
        <v>279.167236328125</v>
      </c>
      <c r="Q153">
        <v>317.07406616210898</v>
      </c>
      <c r="R153">
        <v>380.52780151367199</v>
      </c>
      <c r="S153">
        <v>456.592529296875</v>
      </c>
      <c r="T153">
        <v>521.83892822265602</v>
      </c>
      <c r="U153">
        <v>543.36846923828102</v>
      </c>
      <c r="V153">
        <v>610.75036621093795</v>
      </c>
      <c r="W153">
        <v>712.879638671875</v>
      </c>
      <c r="X153">
        <v>834.81213378906295</v>
      </c>
      <c r="Y153">
        <v>1109.88220214844</v>
      </c>
      <c r="Z153">
        <v>884.44323730468795</v>
      </c>
      <c r="AA153">
        <v>856.56976318359398</v>
      </c>
      <c r="AB153">
        <v>766.52960205078102</v>
      </c>
      <c r="AC153">
        <v>681.90972900390602</v>
      </c>
      <c r="AD153">
        <v>673.2900390625</v>
      </c>
      <c r="AE153">
        <v>855.16931152343795</v>
      </c>
      <c r="AF153">
        <v>937.45715332031295</v>
      </c>
      <c r="AG153">
        <v>1086.03527832031</v>
      </c>
      <c r="AH153">
        <v>1091.27624511719</v>
      </c>
      <c r="AI153">
        <v>1229.07104492188</v>
      </c>
      <c r="AJ153">
        <v>1292.23376464844</v>
      </c>
      <c r="AK153">
        <v>1327.02954101563</v>
      </c>
      <c r="AL153">
        <v>1226.43054199219</v>
      </c>
      <c r="AM153">
        <v>1358.79443359375</v>
      </c>
      <c r="AN153">
        <v>1466.78820800781</v>
      </c>
      <c r="AO153">
        <v>1596.83239746094</v>
      </c>
      <c r="AP153">
        <v>1426.30114746094</v>
      </c>
      <c r="AQ153">
        <v>1668.49755859375</v>
      </c>
      <c r="AR153">
        <v>1635.65673828125</v>
      </c>
      <c r="AS153">
        <v>1499.107421875</v>
      </c>
      <c r="AT153">
        <v>1506.24523925781</v>
      </c>
      <c r="AU153">
        <v>1596.02062988281</v>
      </c>
      <c r="AV153">
        <v>1941.87255859375</v>
      </c>
      <c r="AW153">
        <v>2183.55541992188</v>
      </c>
      <c r="AX153">
        <v>2242.98828125</v>
      </c>
      <c r="AY153">
        <v>2438.12646484375</v>
      </c>
      <c r="AZ153">
        <v>2755.5859375</v>
      </c>
      <c r="BA153">
        <v>3183.20043945313</v>
      </c>
      <c r="BB153">
        <v>3119.58862304688</v>
      </c>
      <c r="BC153">
        <v>3067.9853515625</v>
      </c>
      <c r="BD153">
        <v>3301.98876953125</v>
      </c>
      <c r="BE153">
        <v>3164.17724609375</v>
      </c>
      <c r="BF153">
        <v>3379.7431640625</v>
      </c>
      <c r="BG153">
        <v>3435.40698242188</v>
      </c>
      <c r="BH153">
        <v>3146.24780273438</v>
      </c>
      <c r="BI153">
        <v>3140.85546875</v>
      </c>
      <c r="BJ153">
        <v>3296.52661132813</v>
      </c>
      <c r="BK153">
        <v>3501.69799804688</v>
      </c>
      <c r="BL153">
        <v>3508.09765625</v>
      </c>
      <c r="BM153">
        <v>3268.0302734375</v>
      </c>
      <c r="BN153">
        <v>3785.93627929688</v>
      </c>
      <c r="BO153">
        <v>3463.1376953125</v>
      </c>
      <c r="BP153">
        <v>3813.72607421875</v>
      </c>
      <c r="BQ153">
        <v>4153.1943359375</v>
      </c>
    </row>
    <row r="154" spans="1:69" x14ac:dyDescent="0.2">
      <c r="A154" t="s">
        <v>454</v>
      </c>
      <c r="B154" t="s">
        <v>455</v>
      </c>
      <c r="C154" t="s">
        <v>750</v>
      </c>
      <c r="D154" t="s">
        <v>751</v>
      </c>
      <c r="O154">
        <v>12098.201875358662</v>
      </c>
      <c r="P154">
        <v>13334.399838672567</v>
      </c>
      <c r="Q154">
        <v>16187.430650039736</v>
      </c>
      <c r="R154">
        <v>20882.021346649966</v>
      </c>
      <c r="S154">
        <v>22347.899905450118</v>
      </c>
      <c r="T154">
        <v>27920.743603673505</v>
      </c>
      <c r="U154">
        <v>28396.379404031548</v>
      </c>
      <c r="V154">
        <v>30875.476429196406</v>
      </c>
      <c r="W154">
        <v>37607.78868754318</v>
      </c>
      <c r="X154">
        <v>44989.965323924887</v>
      </c>
      <c r="Y154">
        <v>50813.934227264297</v>
      </c>
      <c r="Z154">
        <v>44157.426736951813</v>
      </c>
      <c r="AA154">
        <v>41479.498442290009</v>
      </c>
      <c r="AB154">
        <v>39075.835640900877</v>
      </c>
      <c r="AC154">
        <v>36582.367200983201</v>
      </c>
      <c r="AD154">
        <v>37689.864861349102</v>
      </c>
      <c r="AE154">
        <v>52082.450880750199</v>
      </c>
      <c r="AF154">
        <v>62456.07088489968</v>
      </c>
      <c r="AG154">
        <v>67180.576371356758</v>
      </c>
      <c r="AH154">
        <v>66815.710449827267</v>
      </c>
      <c r="AI154">
        <v>81734.866496801129</v>
      </c>
      <c r="AJ154">
        <v>80997.25209248715</v>
      </c>
      <c r="AK154">
        <v>88614.926367222986</v>
      </c>
      <c r="AL154">
        <v>82685.455926694805</v>
      </c>
      <c r="AM154">
        <v>86703.813052947444</v>
      </c>
      <c r="AN154">
        <v>99032.237505409139</v>
      </c>
      <c r="AO154">
        <v>98561.013742565745</v>
      </c>
      <c r="AP154">
        <v>88581.704468360724</v>
      </c>
      <c r="AQ154">
        <v>90947.205122443775</v>
      </c>
      <c r="AR154">
        <v>89698.199357530233</v>
      </c>
      <c r="AS154">
        <v>81789.020652254898</v>
      </c>
      <c r="AT154">
        <v>82402.780957018942</v>
      </c>
      <c r="AU154">
        <v>90051.445987746789</v>
      </c>
      <c r="AV154">
        <v>111110.45131224942</v>
      </c>
      <c r="AW154">
        <v>125160.22808759805</v>
      </c>
      <c r="AX154">
        <v>130538.74258711666</v>
      </c>
      <c r="AY154">
        <v>143083.46110720161</v>
      </c>
      <c r="AZ154">
        <v>184558.55659333797</v>
      </c>
      <c r="BA154">
        <v>204263.79711429437</v>
      </c>
      <c r="BB154">
        <v>169150.26734461568</v>
      </c>
      <c r="BC154">
        <v>161853.92062224419</v>
      </c>
      <c r="BD154">
        <v>179363.9842215126</v>
      </c>
      <c r="BE154">
        <v>165444.65137877085</v>
      </c>
      <c r="BF154">
        <v>184940.66380471826</v>
      </c>
      <c r="BG154">
        <v>195693.57073889393</v>
      </c>
      <c r="BH154">
        <v>170437.10118826115</v>
      </c>
      <c r="BI154">
        <v>173604.75355591517</v>
      </c>
      <c r="BJ154">
        <v>170663.37524787249</v>
      </c>
      <c r="BK154">
        <v>188298.31566843708</v>
      </c>
      <c r="BL154">
        <v>193746.78564741169</v>
      </c>
      <c r="BM154">
        <v>176891.88653849173</v>
      </c>
      <c r="BN154">
        <v>223823.36396022621</v>
      </c>
      <c r="BO154">
        <v>226052.00190520074</v>
      </c>
      <c r="BP154">
        <v>256799.78861280595</v>
      </c>
      <c r="BQ154">
        <v>288001.43336904061</v>
      </c>
    </row>
    <row r="155" spans="1:69" x14ac:dyDescent="0.2">
      <c r="A155" t="s">
        <v>456</v>
      </c>
      <c r="B155" t="s">
        <v>457</v>
      </c>
      <c r="C155" t="s">
        <v>750</v>
      </c>
      <c r="D155" t="s">
        <v>751</v>
      </c>
      <c r="AI155">
        <v>1206.5020870497744</v>
      </c>
      <c r="AJ155">
        <v>1037.8995033624503</v>
      </c>
      <c r="AK155">
        <v>778.01766742010159</v>
      </c>
      <c r="AL155">
        <v>796.98938884833638</v>
      </c>
      <c r="AM155">
        <v>573.79864720130422</v>
      </c>
      <c r="AN155">
        <v>593.59317704916066</v>
      </c>
      <c r="AO155">
        <v>575.14545513901862</v>
      </c>
      <c r="AP155">
        <v>657.2921345979496</v>
      </c>
      <c r="AQ155">
        <v>578.73462756219317</v>
      </c>
      <c r="AR155">
        <v>399.4998185963363</v>
      </c>
      <c r="AS155">
        <v>440.53868398037235</v>
      </c>
      <c r="AT155">
        <v>507.4040762528191</v>
      </c>
      <c r="AU155">
        <v>570.79986618829309</v>
      </c>
      <c r="AV155">
        <v>682.31909596529897</v>
      </c>
      <c r="AW155">
        <v>897.17849474946843</v>
      </c>
      <c r="AX155">
        <v>1034.3919774699293</v>
      </c>
      <c r="AY155">
        <v>1183.0248144289401</v>
      </c>
      <c r="AZ155">
        <v>1531.2161859074765</v>
      </c>
      <c r="BA155">
        <v>2110.5530535385687</v>
      </c>
      <c r="BB155">
        <v>1898.4397571098814</v>
      </c>
      <c r="BC155">
        <v>2436.7993510242086</v>
      </c>
      <c r="BD155">
        <v>2941.362240660208</v>
      </c>
      <c r="BE155">
        <v>3044.8084324814986</v>
      </c>
      <c r="BF155">
        <v>3321.0439779571934</v>
      </c>
      <c r="BG155">
        <v>3289.9575856877727</v>
      </c>
      <c r="BH155">
        <v>2749.5513705433796</v>
      </c>
      <c r="BI155">
        <v>2847.0879477047888</v>
      </c>
      <c r="BJ155">
        <v>3453.2672772029409</v>
      </c>
      <c r="BK155">
        <v>4156.4498195664619</v>
      </c>
      <c r="BL155">
        <v>4405.334181621547</v>
      </c>
      <c r="BM155">
        <v>4375.778893052403</v>
      </c>
      <c r="BN155">
        <v>5274.6058219535234</v>
      </c>
      <c r="BO155">
        <v>5744.2961843443491</v>
      </c>
      <c r="BP155">
        <v>6799.5859464457562</v>
      </c>
      <c r="BQ155">
        <v>7576.195894133255</v>
      </c>
    </row>
    <row r="156" spans="1:69" x14ac:dyDescent="0.2">
      <c r="A156" t="s">
        <v>458</v>
      </c>
      <c r="B156" t="s">
        <v>459</v>
      </c>
      <c r="C156" t="s">
        <v>750</v>
      </c>
      <c r="D156" t="s">
        <v>751</v>
      </c>
      <c r="E156">
        <v>131.69201832960991</v>
      </c>
      <c r="F156">
        <v>133.27123288282533</v>
      </c>
      <c r="G156">
        <v>137.30800731643396</v>
      </c>
      <c r="H156">
        <v>137.43356353364942</v>
      </c>
      <c r="I156">
        <v>141.53466913200157</v>
      </c>
      <c r="J156">
        <v>143.24572203030496</v>
      </c>
      <c r="K156">
        <v>150.69008069272112</v>
      </c>
      <c r="L156">
        <v>155.86068836485424</v>
      </c>
      <c r="M156">
        <v>163.58848529531943</v>
      </c>
      <c r="N156">
        <v>162.90475258996267</v>
      </c>
      <c r="O156">
        <v>166.64554420651834</v>
      </c>
      <c r="P156">
        <v>174.62959414506545</v>
      </c>
      <c r="Q156">
        <v>189.64026202846537</v>
      </c>
      <c r="R156">
        <v>226.81825572538236</v>
      </c>
      <c r="S156">
        <v>255.33663812060439</v>
      </c>
      <c r="T156">
        <v>294.99290576780675</v>
      </c>
      <c r="U156">
        <v>273.52267818553463</v>
      </c>
      <c r="V156">
        <v>286.89632096228047</v>
      </c>
      <c r="W156">
        <v>314.98324124942877</v>
      </c>
      <c r="X156">
        <v>396.39871193299723</v>
      </c>
      <c r="Y156">
        <v>577.59270095851537</v>
      </c>
      <c r="Z156">
        <v>512.91392998321294</v>
      </c>
      <c r="AA156">
        <v>500.64260696544522</v>
      </c>
      <c r="AB156">
        <v>476.11867134058377</v>
      </c>
      <c r="AC156">
        <v>385.40818101062126</v>
      </c>
      <c r="AD156">
        <v>364.46910191310553</v>
      </c>
      <c r="AE156">
        <v>404.95927142296551</v>
      </c>
      <c r="AF156">
        <v>290.83153107934777</v>
      </c>
      <c r="AG156">
        <v>280.52839835765349</v>
      </c>
      <c r="AH156">
        <v>271.3061832769821</v>
      </c>
      <c r="AI156">
        <v>326.09925322197842</v>
      </c>
      <c r="AJ156">
        <v>262.0244023804787</v>
      </c>
      <c r="AK156">
        <v>290.2120463948005</v>
      </c>
      <c r="AL156">
        <v>307.88760309644135</v>
      </c>
      <c r="AM156">
        <v>258.72380643450549</v>
      </c>
      <c r="AN156">
        <v>273.14965394597556</v>
      </c>
      <c r="AO156">
        <v>339.87728366360767</v>
      </c>
      <c r="AP156">
        <v>284.37184396724422</v>
      </c>
      <c r="AQ156">
        <v>284.19292313985153</v>
      </c>
      <c r="AR156">
        <v>267.36053099141401</v>
      </c>
      <c r="AS156">
        <v>280.28290555964884</v>
      </c>
      <c r="AT156">
        <v>319.28327823565746</v>
      </c>
      <c r="AU156">
        <v>304.94177739844491</v>
      </c>
      <c r="AV156">
        <v>352.62009584992484</v>
      </c>
      <c r="AW156">
        <v>272.20074858856009</v>
      </c>
      <c r="AX156">
        <v>305.81207492438796</v>
      </c>
      <c r="AY156">
        <v>324.14687488260375</v>
      </c>
      <c r="AZ156">
        <v>419.54800143186503</v>
      </c>
      <c r="BA156">
        <v>512.57980005844399</v>
      </c>
      <c r="BB156">
        <v>446.31523837059217</v>
      </c>
      <c r="BC156">
        <v>450.00939164572554</v>
      </c>
      <c r="BD156">
        <v>506.16369155930926</v>
      </c>
      <c r="BE156">
        <v>493.51116290421072</v>
      </c>
      <c r="BF156">
        <v>515.30158936183193</v>
      </c>
      <c r="BG156">
        <v>505.6849225034353</v>
      </c>
      <c r="BH156">
        <v>445.32006948056755</v>
      </c>
      <c r="BI156">
        <v>453.97071452246337</v>
      </c>
      <c r="BJ156">
        <v>491.86684871892879</v>
      </c>
      <c r="BK156">
        <v>500.45718552915952</v>
      </c>
      <c r="BL156">
        <v>499.81883762253409</v>
      </c>
      <c r="BM156">
        <v>450.77161520150946</v>
      </c>
      <c r="BN156">
        <v>483.46946335119475</v>
      </c>
      <c r="BO156">
        <v>503.51453347295961</v>
      </c>
      <c r="BP156">
        <v>508.71842770559078</v>
      </c>
      <c r="BQ156">
        <v>544.98750100338384</v>
      </c>
    </row>
    <row r="157" spans="1:69" x14ac:dyDescent="0.2">
      <c r="A157" t="s">
        <v>460</v>
      </c>
      <c r="B157" t="s">
        <v>461</v>
      </c>
      <c r="C157" t="s">
        <v>750</v>
      </c>
      <c r="D157" t="s">
        <v>751</v>
      </c>
      <c r="O157">
        <v>156.85923693415359</v>
      </c>
      <c r="P157">
        <v>169.76741856113131</v>
      </c>
      <c r="Q157">
        <v>192.23884863939375</v>
      </c>
      <c r="R157">
        <v>228.68902723938899</v>
      </c>
      <c r="S157">
        <v>281.48463243692771</v>
      </c>
      <c r="T157">
        <v>171.42512192239809</v>
      </c>
      <c r="U157">
        <v>151.8350591781946</v>
      </c>
      <c r="V157">
        <v>137.25918983424296</v>
      </c>
      <c r="W157">
        <v>156.05318388042349</v>
      </c>
      <c r="X157">
        <v>240.23050939125287</v>
      </c>
      <c r="Y157">
        <v>257.61261964352474</v>
      </c>
      <c r="Z157">
        <v>264.14751759928737</v>
      </c>
      <c r="AA157">
        <v>274.82656859848328</v>
      </c>
      <c r="AB157">
        <v>322.84057899402973</v>
      </c>
      <c r="AC157">
        <v>594.48824688265233</v>
      </c>
      <c r="AD157">
        <v>668.83013509030775</v>
      </c>
      <c r="AE157">
        <v>720.45220113325524</v>
      </c>
      <c r="AF157">
        <v>692.45983889236288</v>
      </c>
      <c r="AG157">
        <v>799.08250171928364</v>
      </c>
      <c r="AH157">
        <v>870.3783181805635</v>
      </c>
      <c r="AI157">
        <v>956.76301976867194</v>
      </c>
      <c r="AJ157">
        <v>1054.3341382875881</v>
      </c>
      <c r="AK157">
        <v>1194.2325242812988</v>
      </c>
      <c r="AL157">
        <v>1316.6145487739952</v>
      </c>
      <c r="AM157">
        <v>1419.3927651340821</v>
      </c>
      <c r="AN157">
        <v>1554.6094275460391</v>
      </c>
      <c r="AO157">
        <v>1716.7428175371604</v>
      </c>
      <c r="AP157">
        <v>1898.4322501052625</v>
      </c>
      <c r="AQ157">
        <v>1980.3844839675073</v>
      </c>
      <c r="AR157">
        <v>2124.060075306314</v>
      </c>
      <c r="AS157">
        <v>2213.8123505317794</v>
      </c>
      <c r="AT157">
        <v>3033.9323450703646</v>
      </c>
      <c r="AU157">
        <v>3076.0700716010097</v>
      </c>
      <c r="AV157">
        <v>3548.5767011055987</v>
      </c>
      <c r="AW157">
        <v>4070.2609459446007</v>
      </c>
      <c r="AX157">
        <v>3796.5154652464357</v>
      </c>
      <c r="AY157">
        <v>5018.9433540915916</v>
      </c>
      <c r="AZ157">
        <v>5758.102869330527</v>
      </c>
      <c r="BA157">
        <v>6757.4328092929172</v>
      </c>
      <c r="BB157">
        <v>6734.0316560189503</v>
      </c>
      <c r="BC157">
        <v>7173.5960184469168</v>
      </c>
      <c r="BD157">
        <v>7424.5204109709985</v>
      </c>
      <c r="BE157">
        <v>7461.2970368630904</v>
      </c>
      <c r="BF157">
        <v>8236.0817794412615</v>
      </c>
      <c r="BG157">
        <v>8939.0741657147209</v>
      </c>
      <c r="BH157">
        <v>9644.9065502814537</v>
      </c>
      <c r="BI157">
        <v>9947.8074473173929</v>
      </c>
      <c r="BJ157">
        <v>10509.628805811957</v>
      </c>
      <c r="BK157">
        <v>11423.283842702867</v>
      </c>
      <c r="BL157">
        <v>11740.272402978468</v>
      </c>
      <c r="BM157">
        <v>7393.8886543932958</v>
      </c>
      <c r="BN157">
        <v>10176.143882547023</v>
      </c>
      <c r="BO157">
        <v>11786.019149298254</v>
      </c>
      <c r="BP157">
        <v>12587.612603865125</v>
      </c>
      <c r="BQ157">
        <v>13379.351357722368</v>
      </c>
    </row>
    <row r="158" spans="1:69" x14ac:dyDescent="0.2">
      <c r="A158" t="s">
        <v>1008</v>
      </c>
      <c r="B158" t="s">
        <v>462</v>
      </c>
      <c r="C158" t="s">
        <v>750</v>
      </c>
      <c r="D158" t="s">
        <v>751</v>
      </c>
      <c r="E158">
        <v>183.77617606476747</v>
      </c>
      <c r="F158">
        <v>191.19697817769293</v>
      </c>
      <c r="G158">
        <v>185.30176718103263</v>
      </c>
      <c r="H158">
        <v>198.8575170594028</v>
      </c>
      <c r="I158">
        <v>215.76072718752397</v>
      </c>
      <c r="J158">
        <v>230.93990720118495</v>
      </c>
      <c r="K158">
        <v>241.83356931664503</v>
      </c>
      <c r="L158">
        <v>255.43643503555489</v>
      </c>
      <c r="M158">
        <v>282.28214007786715</v>
      </c>
      <c r="N158">
        <v>304.59170086656115</v>
      </c>
      <c r="O158">
        <v>334.68531133039329</v>
      </c>
      <c r="P158">
        <v>370.99712876910166</v>
      </c>
      <c r="Q158">
        <v>425.14298088339899</v>
      </c>
      <c r="R158">
        <v>538.00869646529566</v>
      </c>
      <c r="S158">
        <v>949.62744905163788</v>
      </c>
      <c r="T158">
        <v>1013.1326203081442</v>
      </c>
      <c r="U158">
        <v>1220.7585999821613</v>
      </c>
      <c r="V158">
        <v>1373.8810046553187</v>
      </c>
      <c r="W158">
        <v>1415.9747311151048</v>
      </c>
      <c r="X158">
        <v>1785.0065836467757</v>
      </c>
      <c r="Y158">
        <v>2223.9027478742819</v>
      </c>
      <c r="Z158">
        <v>2219.6149934412433</v>
      </c>
      <c r="AA158">
        <v>2156.0902144552424</v>
      </c>
      <c r="AB158">
        <v>2113.5411441475394</v>
      </c>
      <c r="AC158">
        <v>2068.3179574711758</v>
      </c>
      <c r="AD158">
        <v>2039.1574879860984</v>
      </c>
      <c r="AE158">
        <v>2000.4141463110061</v>
      </c>
      <c r="AF158">
        <v>1810.6178403474719</v>
      </c>
      <c r="AG158">
        <v>1755.782844689073</v>
      </c>
      <c r="AH158">
        <v>1756.4537273381634</v>
      </c>
      <c r="AI158">
        <v>2183.5417052463185</v>
      </c>
      <c r="AJ158">
        <v>1708.904975505159</v>
      </c>
      <c r="AK158">
        <v>1752.0295617084323</v>
      </c>
      <c r="AL158">
        <v>1598.2527833123104</v>
      </c>
      <c r="AM158">
        <v>1643.1686242460019</v>
      </c>
      <c r="AN158">
        <v>1775.4907415985147</v>
      </c>
      <c r="AO158">
        <v>1918.3775032818553</v>
      </c>
      <c r="AP158">
        <v>1954.5325712291522</v>
      </c>
      <c r="AQ158">
        <v>1868.5173533127247</v>
      </c>
      <c r="AR158">
        <v>1974.9071869837014</v>
      </c>
      <c r="AS158">
        <v>2220.3843929051586</v>
      </c>
      <c r="AT158">
        <v>2153.1933254226319</v>
      </c>
      <c r="AU158">
        <v>2092.4242763701659</v>
      </c>
      <c r="AV158">
        <v>2279.5188607239702</v>
      </c>
      <c r="AW158">
        <v>2624.1893550003037</v>
      </c>
      <c r="AX158">
        <v>3050.8608627273093</v>
      </c>
      <c r="AY158">
        <v>3482.4765790621386</v>
      </c>
      <c r="AZ158">
        <v>4010.0522806124436</v>
      </c>
      <c r="BA158">
        <v>4834.3220439254201</v>
      </c>
      <c r="BB158">
        <v>4256.6404835692783</v>
      </c>
      <c r="BC158">
        <v>4867.9294349701522</v>
      </c>
      <c r="BD158">
        <v>5731.4633378834524</v>
      </c>
      <c r="BE158">
        <v>6048.0924999077206</v>
      </c>
      <c r="BF158">
        <v>5866.5964763581305</v>
      </c>
      <c r="BG158">
        <v>5810.238740192056</v>
      </c>
      <c r="BH158">
        <v>5125.6806408324501</v>
      </c>
      <c r="BI158">
        <v>5126.0533163903237</v>
      </c>
      <c r="BJ158">
        <v>5279.4795118007687</v>
      </c>
      <c r="BK158">
        <v>5545.8889960759143</v>
      </c>
      <c r="BL158">
        <v>5412.4287567352794</v>
      </c>
      <c r="BM158">
        <v>4742.7640263225867</v>
      </c>
      <c r="BN158">
        <v>5615.911860987263</v>
      </c>
      <c r="BO158">
        <v>6430.5355348575349</v>
      </c>
      <c r="BP158">
        <v>6149.0611989349991</v>
      </c>
      <c r="BQ158">
        <v>6265.444452474524</v>
      </c>
    </row>
    <row r="159" spans="1:69" x14ac:dyDescent="0.2">
      <c r="A159" t="s">
        <v>463</v>
      </c>
      <c r="B159" t="s">
        <v>464</v>
      </c>
      <c r="C159" t="s">
        <v>750</v>
      </c>
      <c r="D159" t="s">
        <v>751</v>
      </c>
      <c r="E159">
        <v>355.07519956301786</v>
      </c>
      <c r="F159">
        <v>373.71221699547095</v>
      </c>
      <c r="G159">
        <v>388.45670241149833</v>
      </c>
      <c r="H159">
        <v>419.55206632484885</v>
      </c>
      <c r="I159">
        <v>480.70421443774518</v>
      </c>
      <c r="J159">
        <v>505.85441949881641</v>
      </c>
      <c r="K159">
        <v>544.93585419344947</v>
      </c>
      <c r="L159">
        <v>575.7690375344182</v>
      </c>
      <c r="M159">
        <v>615.92291212884163</v>
      </c>
      <c r="N159">
        <v>659.71750685117036</v>
      </c>
      <c r="O159">
        <v>699.00684548502875</v>
      </c>
      <c r="P159">
        <v>747.9123610032542</v>
      </c>
      <c r="Q159">
        <v>836.56967344613849</v>
      </c>
      <c r="R159">
        <v>993.04287954842562</v>
      </c>
      <c r="S159">
        <v>1256.1028060132921</v>
      </c>
      <c r="T159">
        <v>1491.9704861111111</v>
      </c>
      <c r="U159">
        <v>1465.4987786247391</v>
      </c>
      <c r="V159">
        <v>1314.620444816446</v>
      </c>
      <c r="W159">
        <v>1604.4092045248242</v>
      </c>
      <c r="X159">
        <v>2049.2646887181627</v>
      </c>
      <c r="Y159">
        <v>3054.6216229178413</v>
      </c>
      <c r="Z159">
        <v>3829.1443754412853</v>
      </c>
      <c r="AA159">
        <v>2620.9579339294728</v>
      </c>
      <c r="AB159">
        <v>2169.8528527922285</v>
      </c>
      <c r="AC159">
        <v>2506.307427547546</v>
      </c>
      <c r="AD159">
        <v>2601.708252266837</v>
      </c>
      <c r="AE159">
        <v>1756.9356336749076</v>
      </c>
      <c r="AF159">
        <v>1888.2631431040998</v>
      </c>
      <c r="AG159">
        <v>2278.8122272099222</v>
      </c>
      <c r="AH159">
        <v>2725.0557227544159</v>
      </c>
      <c r="AI159">
        <v>3154.4692034903796</v>
      </c>
      <c r="AJ159">
        <v>3708.8420548156969</v>
      </c>
      <c r="AK159">
        <v>4220.5664367705722</v>
      </c>
      <c r="AL159">
        <v>6048.3484038809929</v>
      </c>
      <c r="AM159">
        <v>6202.3658837286248</v>
      </c>
      <c r="AN159">
        <v>4183.8784772747931</v>
      </c>
      <c r="AO159">
        <v>4674.3679273368134</v>
      </c>
      <c r="AP159">
        <v>5567.3559951666748</v>
      </c>
      <c r="AQ159">
        <v>5832.6934200446758</v>
      </c>
      <c r="AR159">
        <v>6499.9718295042539</v>
      </c>
      <c r="AS159">
        <v>7524.0271380090981</v>
      </c>
      <c r="AT159">
        <v>7952.7647951070603</v>
      </c>
      <c r="AU159">
        <v>7983.0339838175923</v>
      </c>
      <c r="AV159">
        <v>7434.0746485155005</v>
      </c>
      <c r="AW159">
        <v>7849.6675964956539</v>
      </c>
      <c r="AX159">
        <v>8671.7589188516267</v>
      </c>
      <c r="AY159">
        <v>9512.6357534669914</v>
      </c>
      <c r="AZ159">
        <v>10134.332713811855</v>
      </c>
      <c r="BA159">
        <v>10523.768540324385</v>
      </c>
      <c r="BB159">
        <v>8423.5693321471117</v>
      </c>
      <c r="BC159">
        <v>9728.8007837708155</v>
      </c>
      <c r="BD159">
        <v>10664.494403231251</v>
      </c>
      <c r="BE159">
        <v>10744.133524268636</v>
      </c>
      <c r="BF159">
        <v>11216.800850542808</v>
      </c>
      <c r="BG159">
        <v>11391.3773497683</v>
      </c>
      <c r="BH159">
        <v>10021.238611882723</v>
      </c>
      <c r="BI159">
        <v>9097.9239767476884</v>
      </c>
      <c r="BJ159">
        <v>9649.2781677240237</v>
      </c>
      <c r="BK159">
        <v>10084.793756202112</v>
      </c>
      <c r="BL159">
        <v>10369.555358527137</v>
      </c>
      <c r="BM159">
        <v>8841.270750398684</v>
      </c>
      <c r="BN159">
        <v>10314.050672211482</v>
      </c>
      <c r="BO159">
        <v>11405.79404737593</v>
      </c>
      <c r="BP159">
        <v>13860.959780932561</v>
      </c>
      <c r="BQ159">
        <v>14185.781224852855</v>
      </c>
    </row>
    <row r="160" spans="1:69" x14ac:dyDescent="0.2">
      <c r="A160" t="s">
        <v>465</v>
      </c>
      <c r="B160" t="s">
        <v>466</v>
      </c>
      <c r="C160" t="s">
        <v>750</v>
      </c>
      <c r="D160" t="s">
        <v>751</v>
      </c>
      <c r="O160">
        <v>373.2128717265868</v>
      </c>
      <c r="P160">
        <v>390.17418471283059</v>
      </c>
      <c r="Q160">
        <v>415.70740246748915</v>
      </c>
      <c r="R160">
        <v>472.20886050201375</v>
      </c>
      <c r="S160">
        <v>601.5785895003163</v>
      </c>
      <c r="T160">
        <v>638.19304886441842</v>
      </c>
      <c r="U160">
        <v>671.83475815106772</v>
      </c>
      <c r="V160">
        <v>724.21948684870642</v>
      </c>
      <c r="W160">
        <v>770.91776875282028</v>
      </c>
      <c r="X160">
        <v>859.01358531172241</v>
      </c>
      <c r="Y160">
        <v>867.96168843829207</v>
      </c>
      <c r="Z160">
        <v>968.86029296935999</v>
      </c>
      <c r="AA160">
        <v>1045.5430128454652</v>
      </c>
      <c r="AB160">
        <v>1199.3048174427624</v>
      </c>
      <c r="AC160">
        <v>1244.870946393117</v>
      </c>
      <c r="AD160">
        <v>1162.019014326951</v>
      </c>
      <c r="AE160">
        <v>1425.164180624141</v>
      </c>
      <c r="AF160">
        <v>1542.64230430097</v>
      </c>
      <c r="AG160">
        <v>1670.2818931499728</v>
      </c>
      <c r="AH160">
        <v>1670.2152067177535</v>
      </c>
      <c r="AI160">
        <v>1758.4082099083555</v>
      </c>
      <c r="AJ160">
        <v>1810.6346558988764</v>
      </c>
      <c r="AK160">
        <v>1963.0723462964561</v>
      </c>
      <c r="AL160">
        <v>2112.0124009937781</v>
      </c>
      <c r="AM160">
        <v>2265.069584171697</v>
      </c>
      <c r="AN160">
        <v>2490.9874445779637</v>
      </c>
      <c r="AO160">
        <v>2272.8446950281905</v>
      </c>
      <c r="AP160">
        <v>2230.7537708845084</v>
      </c>
      <c r="AQ160">
        <v>2254.160548705674</v>
      </c>
      <c r="AR160">
        <v>2257.9200031871242</v>
      </c>
      <c r="AS160">
        <v>2264.7911489764524</v>
      </c>
      <c r="AT160">
        <v>2394.345011051777</v>
      </c>
      <c r="AU160">
        <v>2566.0670879922218</v>
      </c>
      <c r="AV160">
        <v>2539.3307383953988</v>
      </c>
      <c r="AW160">
        <v>2566.0829101581357</v>
      </c>
      <c r="AX160">
        <v>2658.6521789388512</v>
      </c>
      <c r="AY160">
        <v>2754.2698876750269</v>
      </c>
      <c r="AZ160">
        <v>2892.2840395887383</v>
      </c>
      <c r="BA160">
        <v>2817.6052277532194</v>
      </c>
      <c r="BB160">
        <v>2906.6302697091446</v>
      </c>
      <c r="BC160">
        <v>3095.4576896472217</v>
      </c>
      <c r="BD160">
        <v>3319.3981543915079</v>
      </c>
      <c r="BE160">
        <v>3514.2651549038292</v>
      </c>
      <c r="BF160">
        <v>3677.9069079142087</v>
      </c>
      <c r="BG160">
        <v>3735.2397782954454</v>
      </c>
      <c r="BH160">
        <v>3764.344262295082</v>
      </c>
      <c r="BI160">
        <v>4229.8098891194531</v>
      </c>
      <c r="BJ160">
        <v>4592.8345762857571</v>
      </c>
      <c r="BK160">
        <v>4858.1207905487472</v>
      </c>
      <c r="BL160">
        <v>5292.339855023065</v>
      </c>
      <c r="BM160">
        <v>5661.9678733667397</v>
      </c>
      <c r="BN160">
        <v>6315.3127960353422</v>
      </c>
      <c r="BO160">
        <v>6455.6606218576244</v>
      </c>
      <c r="BP160">
        <v>6793.2449589585594</v>
      </c>
      <c r="BQ160">
        <v>7726.3366887779366</v>
      </c>
    </row>
    <row r="161" spans="1:69" x14ac:dyDescent="0.2">
      <c r="A161" t="s">
        <v>467</v>
      </c>
      <c r="B161" t="s">
        <v>468</v>
      </c>
      <c r="C161" t="s">
        <v>750</v>
      </c>
      <c r="D161" t="s">
        <v>751</v>
      </c>
      <c r="E161">
        <v>129.194896984232</v>
      </c>
      <c r="F161">
        <v>129.14824371911988</v>
      </c>
      <c r="G161">
        <v>128.05685397069362</v>
      </c>
      <c r="H161">
        <v>137.59846651027945</v>
      </c>
      <c r="I161">
        <v>152.79137414728257</v>
      </c>
      <c r="J161">
        <v>164.28618814084672</v>
      </c>
      <c r="K161">
        <v>166.08973549401921</v>
      </c>
      <c r="L161">
        <v>166.7956184893599</v>
      </c>
      <c r="M161">
        <v>172.3628146473942</v>
      </c>
      <c r="N161">
        <v>187.84250453973982</v>
      </c>
      <c r="O161">
        <v>200.38841635573715</v>
      </c>
      <c r="P161">
        <v>209.9893158030161</v>
      </c>
      <c r="Q161">
        <v>230.379842575033</v>
      </c>
      <c r="R161">
        <v>287.54850772252968</v>
      </c>
      <c r="S161">
        <v>358.01046003372511</v>
      </c>
      <c r="T161">
        <v>386.59595095322402</v>
      </c>
      <c r="U161">
        <v>407.60745305960938</v>
      </c>
      <c r="V161">
        <v>447.84057189400869</v>
      </c>
      <c r="W161">
        <v>486.39547262790569</v>
      </c>
      <c r="X161">
        <v>554.27257200528402</v>
      </c>
      <c r="Y161">
        <v>642.56923178378372</v>
      </c>
      <c r="Z161">
        <v>706.74193136556778</v>
      </c>
      <c r="AA161">
        <v>681.61049826349426</v>
      </c>
      <c r="AB161">
        <v>646.85949964029589</v>
      </c>
      <c r="AC161">
        <v>651.89446514206156</v>
      </c>
      <c r="AD161">
        <v>664.92961325767806</v>
      </c>
      <c r="AE161">
        <v>664.55582139363059</v>
      </c>
      <c r="AF161">
        <v>671.48829092762833</v>
      </c>
      <c r="AG161">
        <v>701.62316032682168</v>
      </c>
      <c r="AH161">
        <v>737.04503601559327</v>
      </c>
      <c r="AI161">
        <v>828.17842140712173</v>
      </c>
      <c r="AJ161">
        <v>785.34258832289549</v>
      </c>
      <c r="AK161">
        <v>820.0591696927853</v>
      </c>
      <c r="AL161">
        <v>871.7175922466389</v>
      </c>
      <c r="AM161">
        <v>965.05441920223996</v>
      </c>
      <c r="AN161">
        <v>1105.2064651484557</v>
      </c>
      <c r="AO161">
        <v>1209.9897825618471</v>
      </c>
      <c r="AP161">
        <v>1263.9375530240848</v>
      </c>
      <c r="AQ161">
        <v>1221.1178559527987</v>
      </c>
      <c r="AR161">
        <v>1156.993145071154</v>
      </c>
      <c r="AS161">
        <v>1237.102254719244</v>
      </c>
      <c r="AT161">
        <v>1222.9425143804867</v>
      </c>
      <c r="AU161">
        <v>1228.4735098678937</v>
      </c>
      <c r="AV161">
        <v>1357.0754106323484</v>
      </c>
      <c r="AW161">
        <v>1571.3039279521354</v>
      </c>
      <c r="AX161">
        <v>1830.92630559246</v>
      </c>
      <c r="AY161">
        <v>2129.1210373952063</v>
      </c>
      <c r="AZ161">
        <v>2583.2814695933134</v>
      </c>
      <c r="BA161">
        <v>3029.3424658038803</v>
      </c>
      <c r="BB161">
        <v>3001.5314189557339</v>
      </c>
      <c r="BC161">
        <v>3610.6632336703683</v>
      </c>
      <c r="BD161">
        <v>4205.1630064974343</v>
      </c>
      <c r="BE161">
        <v>4424.2211965277356</v>
      </c>
      <c r="BF161">
        <v>4641.499915969498</v>
      </c>
      <c r="BG161">
        <v>4798.4832275644203</v>
      </c>
      <c r="BH161">
        <v>4602.5168269160949</v>
      </c>
      <c r="BI161">
        <v>4605.6063939607766</v>
      </c>
      <c r="BJ161">
        <v>4982.0057559903271</v>
      </c>
      <c r="BK161">
        <v>5248.3973708130134</v>
      </c>
      <c r="BL161">
        <v>5353.7977584437413</v>
      </c>
      <c r="BM161">
        <v>5134.620079127074</v>
      </c>
      <c r="BN161">
        <v>6007.3230865814667</v>
      </c>
      <c r="BO161">
        <v>6248.0096201469723</v>
      </c>
      <c r="BP161">
        <v>6386.3024638783845</v>
      </c>
      <c r="BQ161">
        <v>6554.3705493349726</v>
      </c>
    </row>
    <row r="162" spans="1:69" x14ac:dyDescent="0.2">
      <c r="A162" t="s">
        <v>469</v>
      </c>
      <c r="B162" t="s">
        <v>470</v>
      </c>
      <c r="C162" t="s">
        <v>750</v>
      </c>
      <c r="D162" t="s">
        <v>751</v>
      </c>
      <c r="AI162">
        <v>2277.303723143139</v>
      </c>
      <c r="AJ162">
        <v>2402.1351765637846</v>
      </c>
      <c r="AK162">
        <v>1198.928298462569</v>
      </c>
      <c r="AL162">
        <v>1336.6477564146294</v>
      </c>
      <c r="AM162">
        <v>1786.3548833491384</v>
      </c>
      <c r="AN162">
        <v>2355.2470537113818</v>
      </c>
      <c r="AO162">
        <v>2306.5336695763494</v>
      </c>
      <c r="AP162">
        <v>1959.560737821876</v>
      </c>
      <c r="AQ162">
        <v>1875.8166273598836</v>
      </c>
      <c r="AR162">
        <v>1915.3928106099581</v>
      </c>
      <c r="AS162">
        <v>1861.8989978064396</v>
      </c>
      <c r="AT162">
        <v>1823.0226768263633</v>
      </c>
      <c r="AU162">
        <v>1989.1353726515904</v>
      </c>
      <c r="AV162">
        <v>2445.3628640001334</v>
      </c>
      <c r="AW162">
        <v>2818.5814561241964</v>
      </c>
      <c r="AX162">
        <v>3120.9840139423313</v>
      </c>
      <c r="AY162">
        <v>3440.441105796795</v>
      </c>
      <c r="AZ162">
        <v>4204.1132876045194</v>
      </c>
      <c r="BA162">
        <v>5026.4202989872965</v>
      </c>
      <c r="BB162">
        <v>4799.7872276888802</v>
      </c>
      <c r="BC162">
        <v>4833.3658675996794</v>
      </c>
      <c r="BD162">
        <v>5416.8667293165936</v>
      </c>
      <c r="BE162">
        <v>5049.8265386156972</v>
      </c>
      <c r="BF162">
        <v>5626.261156648935</v>
      </c>
      <c r="BG162">
        <v>5925.3859221801476</v>
      </c>
      <c r="BH162">
        <v>5262.6867192867439</v>
      </c>
      <c r="BI162">
        <v>5598.4862261796734</v>
      </c>
      <c r="BJ162">
        <v>5955.2973863450961</v>
      </c>
      <c r="BK162">
        <v>6713.9892539898865</v>
      </c>
      <c r="BL162">
        <v>6718.8582663545758</v>
      </c>
      <c r="BM162">
        <v>6659.5965107077564</v>
      </c>
      <c r="BN162">
        <v>7620.8029697750817</v>
      </c>
      <c r="BO162">
        <v>7606.2375253797018</v>
      </c>
      <c r="BP162">
        <v>8674.3584632748534</v>
      </c>
      <c r="BQ162">
        <v>9291.85661671864</v>
      </c>
    </row>
    <row r="163" spans="1:69" x14ac:dyDescent="0.2">
      <c r="A163" t="s">
        <v>471</v>
      </c>
      <c r="B163" t="s">
        <v>472</v>
      </c>
      <c r="C163" t="s">
        <v>750</v>
      </c>
      <c r="D163" t="s">
        <v>751</v>
      </c>
      <c r="L163">
        <v>45.98544487029136</v>
      </c>
      <c r="M163">
        <v>56.513753046633092</v>
      </c>
      <c r="N163">
        <v>55.022685951412463</v>
      </c>
      <c r="O163">
        <v>57.320787076274371</v>
      </c>
      <c r="P163">
        <v>61.966462690906965</v>
      </c>
      <c r="Q163">
        <v>75.052104338701099</v>
      </c>
      <c r="R163">
        <v>85.444087650661444</v>
      </c>
      <c r="S163">
        <v>80.225221408711619</v>
      </c>
      <c r="T163">
        <v>121.49757266542174</v>
      </c>
      <c r="U163">
        <v>134.92757516547462</v>
      </c>
      <c r="V163">
        <v>148.0526945728071</v>
      </c>
      <c r="W163">
        <v>169.1233190712787</v>
      </c>
      <c r="X163">
        <v>216.32073414631085</v>
      </c>
      <c r="Y163">
        <v>359.12056332084984</v>
      </c>
      <c r="Z163">
        <v>290.47860553496116</v>
      </c>
      <c r="AA163">
        <v>213.77395690760719</v>
      </c>
      <c r="AB163">
        <v>186.27602889902607</v>
      </c>
      <c r="AC163">
        <v>169.0677805980109</v>
      </c>
      <c r="AD163">
        <v>190.37745415827132</v>
      </c>
      <c r="AE163">
        <v>250.01392020275469</v>
      </c>
      <c r="AF163">
        <v>280.72326241367836</v>
      </c>
      <c r="AG163">
        <v>307.0193716069578</v>
      </c>
      <c r="AH163">
        <v>313.87132769651095</v>
      </c>
      <c r="AI163">
        <v>353.9032524313393</v>
      </c>
      <c r="AJ163">
        <v>381.99353467032444</v>
      </c>
      <c r="AK163">
        <v>385.27865448930089</v>
      </c>
      <c r="AL163">
        <v>372.41225765555896</v>
      </c>
      <c r="AM163">
        <v>266.45534016769329</v>
      </c>
      <c r="AN163">
        <v>331.19311241092055</v>
      </c>
      <c r="AO163">
        <v>359.66209604764805</v>
      </c>
      <c r="AP163">
        <v>320.75152297827992</v>
      </c>
      <c r="AQ163">
        <v>356.64704402532158</v>
      </c>
      <c r="AR163">
        <v>364.41567842755632</v>
      </c>
      <c r="AS163">
        <v>304.65287019427069</v>
      </c>
      <c r="AT163">
        <v>346.22455425102191</v>
      </c>
      <c r="AU163">
        <v>378.19167862828527</v>
      </c>
      <c r="AV163">
        <v>441.91035847509494</v>
      </c>
      <c r="AW163">
        <v>495.00629468064545</v>
      </c>
      <c r="AX163">
        <v>548.73038284272513</v>
      </c>
      <c r="AY163">
        <v>586.98541551526364</v>
      </c>
      <c r="AZ163">
        <v>670.85339497347911</v>
      </c>
      <c r="BA163">
        <v>767.19483895008966</v>
      </c>
      <c r="BB163">
        <v>787.48256428739774</v>
      </c>
      <c r="BC163">
        <v>797.15154113510903</v>
      </c>
      <c r="BD163">
        <v>938.29290258369599</v>
      </c>
      <c r="BE163">
        <v>872.50609246556405</v>
      </c>
      <c r="BF163">
        <v>901.92095764483122</v>
      </c>
      <c r="BG163">
        <v>947.91503328832459</v>
      </c>
      <c r="BH163">
        <v>838.11986940102952</v>
      </c>
      <c r="BI163">
        <v>872.46858717165321</v>
      </c>
      <c r="BJ163">
        <v>924.05753169228353</v>
      </c>
      <c r="BK163">
        <v>996.3792921369012</v>
      </c>
      <c r="BL163">
        <v>971.94931863809165</v>
      </c>
      <c r="BM163">
        <v>953.24294329097427</v>
      </c>
      <c r="BN163">
        <v>1027.2734536535686</v>
      </c>
      <c r="BO163">
        <v>976.91411640645185</v>
      </c>
      <c r="BP163">
        <v>1043.9533853528012</v>
      </c>
      <c r="BQ163">
        <v>1094.6194926579924</v>
      </c>
    </row>
    <row r="164" spans="1:69" x14ac:dyDescent="0.2">
      <c r="A164" t="s">
        <v>473</v>
      </c>
      <c r="B164" t="s">
        <v>474</v>
      </c>
      <c r="C164" t="s">
        <v>750</v>
      </c>
      <c r="D164" t="s">
        <v>751</v>
      </c>
      <c r="O164">
        <v>828.44472588263045</v>
      </c>
      <c r="P164">
        <v>874.06172702410061</v>
      </c>
      <c r="Q164">
        <v>975.72037804378601</v>
      </c>
      <c r="R164">
        <v>1143.6667964346736</v>
      </c>
      <c r="S164">
        <v>1245.3182302860589</v>
      </c>
      <c r="T164">
        <v>1560.1051911510706</v>
      </c>
      <c r="U164">
        <v>1726.5594484530257</v>
      </c>
      <c r="V164">
        <v>2037.8641908694983</v>
      </c>
      <c r="W164">
        <v>2558.7345546842789</v>
      </c>
      <c r="X164">
        <v>3195.5143161151632</v>
      </c>
      <c r="Y164">
        <v>3948.2657268950366</v>
      </c>
      <c r="Z164">
        <v>3898.3685399786386</v>
      </c>
      <c r="AA164">
        <v>3787.9164770312295</v>
      </c>
      <c r="AB164">
        <v>3526.9139513935411</v>
      </c>
      <c r="AC164">
        <v>3332.8201838792156</v>
      </c>
      <c r="AD164">
        <v>3322.308796328577</v>
      </c>
      <c r="AE164">
        <v>4194.5348023629558</v>
      </c>
      <c r="AF164">
        <v>5083.8017930801279</v>
      </c>
      <c r="AG164">
        <v>5814.4477594009304</v>
      </c>
      <c r="AH164">
        <v>6040.840542299864</v>
      </c>
      <c r="AI164">
        <v>7192.389946939621</v>
      </c>
      <c r="AJ164">
        <v>7558.7592158316411</v>
      </c>
      <c r="AK164">
        <v>8220.3340392466562</v>
      </c>
      <c r="AL164">
        <v>7296.351111274892</v>
      </c>
      <c r="AM164">
        <v>8000.3453286604044</v>
      </c>
      <c r="AN164">
        <v>9828.3235471951684</v>
      </c>
      <c r="AO164">
        <v>10061.850192140977</v>
      </c>
      <c r="AP164">
        <v>9893.1889899868838</v>
      </c>
      <c r="AQ164">
        <v>10408.115738014918</v>
      </c>
      <c r="AR164">
        <v>10609.110447729905</v>
      </c>
      <c r="AS164">
        <v>10348.485890240292</v>
      </c>
      <c r="AT164">
        <v>10357.702589173052</v>
      </c>
      <c r="AU164">
        <v>11251.202529641632</v>
      </c>
      <c r="AV164">
        <v>13593.978715568241</v>
      </c>
      <c r="AW164">
        <v>15212.131343849749</v>
      </c>
      <c r="AX164">
        <v>15831.344048672005</v>
      </c>
      <c r="AY164">
        <v>16653.603692968776</v>
      </c>
      <c r="AZ164">
        <v>19444.174195838164</v>
      </c>
      <c r="BA164">
        <v>22315.3104212988</v>
      </c>
      <c r="BB164">
        <v>21176.321826267234</v>
      </c>
      <c r="BC164">
        <v>21946.606963602921</v>
      </c>
      <c r="BD164">
        <v>23516.969123430204</v>
      </c>
      <c r="BE164">
        <v>22878.313086652113</v>
      </c>
      <c r="BF164">
        <v>25415.55668677314</v>
      </c>
      <c r="BG164">
        <v>27424.576564669402</v>
      </c>
      <c r="BH164">
        <v>25529.681333771685</v>
      </c>
      <c r="BI164">
        <v>26459.077092998759</v>
      </c>
      <c r="BJ164">
        <v>30317.24431755425</v>
      </c>
      <c r="BK164">
        <v>33382.267749926723</v>
      </c>
      <c r="BL164">
        <v>32421.917975226152</v>
      </c>
      <c r="BM164">
        <v>31823.436393450473</v>
      </c>
      <c r="BN164">
        <v>38096.836073511928</v>
      </c>
      <c r="BO164">
        <v>35638.886945740596</v>
      </c>
      <c r="BP164">
        <v>40905.805958505691</v>
      </c>
      <c r="BQ164">
        <v>43898.578180859666</v>
      </c>
    </row>
    <row r="165" spans="1:69" x14ac:dyDescent="0.2">
      <c r="A165" t="s">
        <v>475</v>
      </c>
      <c r="B165" t="s">
        <v>476</v>
      </c>
      <c r="C165" t="s">
        <v>750</v>
      </c>
      <c r="D165" t="s">
        <v>751</v>
      </c>
      <c r="E165">
        <v>25.084775722362252</v>
      </c>
      <c r="F165">
        <v>27.265454122387265</v>
      </c>
      <c r="G165">
        <v>27.947003969543076</v>
      </c>
      <c r="H165">
        <v>25.803984435399713</v>
      </c>
      <c r="I165">
        <v>17.332200623643455</v>
      </c>
      <c r="J165">
        <v>15.117863232648386</v>
      </c>
      <c r="K165">
        <v>11.801321673898101</v>
      </c>
      <c r="L165">
        <v>16.5453805372426</v>
      </c>
      <c r="M165">
        <v>21.545341000726449</v>
      </c>
      <c r="N165">
        <v>21.510318052793682</v>
      </c>
      <c r="O165">
        <v>20.724278276802586</v>
      </c>
      <c r="P165">
        <v>21.125751751326622</v>
      </c>
      <c r="Q165">
        <v>23.294130274494375</v>
      </c>
      <c r="R165">
        <v>24.796562884743512</v>
      </c>
      <c r="S165">
        <v>41.4076276435663</v>
      </c>
      <c r="T165">
        <v>35.163291569876044</v>
      </c>
      <c r="U165">
        <v>39.166008371582279</v>
      </c>
      <c r="V165">
        <v>27.860086719379051</v>
      </c>
      <c r="W165">
        <v>29.256231104415132</v>
      </c>
      <c r="X165">
        <v>29.213675785884782</v>
      </c>
      <c r="Y165">
        <v>31.246239288109333</v>
      </c>
      <c r="Z165">
        <v>32.812779044358138</v>
      </c>
      <c r="AA165">
        <v>42.953541490186161</v>
      </c>
      <c r="AB165">
        <v>39.290868616126481</v>
      </c>
      <c r="AC165">
        <v>36.325576844363638</v>
      </c>
      <c r="AD165">
        <v>40.382141260366289</v>
      </c>
      <c r="AE165">
        <v>42.41937358928741</v>
      </c>
      <c r="AF165">
        <v>41.147813722460207</v>
      </c>
      <c r="AG165">
        <v>39.923608887800391</v>
      </c>
      <c r="AH165">
        <v>51.34432850346149</v>
      </c>
      <c r="AI165">
        <v>53.12254010945059</v>
      </c>
      <c r="AJ165">
        <v>51.2408970610106</v>
      </c>
      <c r="AK165">
        <v>58.889673955888327</v>
      </c>
      <c r="AL165">
        <v>76.21288948259803</v>
      </c>
      <c r="AM165">
        <v>105.39156111415902</v>
      </c>
      <c r="AN165">
        <v>124.14348039050969</v>
      </c>
      <c r="AO165">
        <v>141.8972675803673</v>
      </c>
      <c r="AP165">
        <v>108.03977029203243</v>
      </c>
      <c r="AQ165">
        <v>145.95083038375694</v>
      </c>
      <c r="AR165">
        <v>189.49015584906664</v>
      </c>
      <c r="AS165">
        <v>196.61958062528421</v>
      </c>
      <c r="AT165">
        <v>141.52566070572198</v>
      </c>
      <c r="AU165">
        <v>146.59839036444865</v>
      </c>
      <c r="AV165">
        <v>224.29268891240932</v>
      </c>
      <c r="AW165">
        <v>224.50881141332741</v>
      </c>
      <c r="AX165">
        <v>252.68519306072838</v>
      </c>
      <c r="AY165">
        <v>303.49508711925381</v>
      </c>
      <c r="AZ165">
        <v>419.37578072504238</v>
      </c>
      <c r="BA165">
        <v>658.44248722970519</v>
      </c>
      <c r="BB165">
        <v>758.4429357892551</v>
      </c>
      <c r="BC165">
        <v>1010.5341734340149</v>
      </c>
      <c r="BD165">
        <v>1213.6289870337603</v>
      </c>
      <c r="BE165">
        <v>1202.6658960055008</v>
      </c>
      <c r="BF165">
        <v>1199.0956159705486</v>
      </c>
      <c r="BG165">
        <v>1293.000423197137</v>
      </c>
      <c r="BH165">
        <v>1166.7330554793548</v>
      </c>
      <c r="BI165">
        <v>1229.1971349132812</v>
      </c>
      <c r="BJ165">
        <v>1272.8224181523399</v>
      </c>
      <c r="BK165">
        <v>1298.2131032767466</v>
      </c>
      <c r="BL165">
        <v>1425.9895424166807</v>
      </c>
      <c r="BM165">
        <v>1490.216835994695</v>
      </c>
      <c r="BN165">
        <v>1242.7213439950963</v>
      </c>
      <c r="BO165">
        <v>1158.0500505597558</v>
      </c>
      <c r="BP165">
        <v>1233.1966620926912</v>
      </c>
      <c r="BQ165">
        <v>1359.0500156010662</v>
      </c>
    </row>
    <row r="166" spans="1:69" x14ac:dyDescent="0.2">
      <c r="A166" t="s">
        <v>1013</v>
      </c>
      <c r="B166" t="s">
        <v>477</v>
      </c>
      <c r="C166" t="s">
        <v>750</v>
      </c>
      <c r="D166" t="s">
        <v>751</v>
      </c>
      <c r="E166">
        <v>144.52878364097882</v>
      </c>
      <c r="F166">
        <v>146.97200732832383</v>
      </c>
      <c r="G166">
        <v>145.83166866940894</v>
      </c>
      <c r="H166">
        <v>156.51063578866624</v>
      </c>
      <c r="I166">
        <v>170.27067705908476</v>
      </c>
      <c r="J166">
        <v>183.832655356929</v>
      </c>
      <c r="K166">
        <v>191.09933070937299</v>
      </c>
      <c r="L166">
        <v>204.17707511467862</v>
      </c>
      <c r="M166">
        <v>223.00176223456944</v>
      </c>
      <c r="N166">
        <v>241.19103733067681</v>
      </c>
      <c r="O166">
        <v>263.50708108881372</v>
      </c>
      <c r="P166">
        <v>290.07154699709338</v>
      </c>
      <c r="Q166">
        <v>320.73276939126583</v>
      </c>
      <c r="R166">
        <v>384.78751112529142</v>
      </c>
      <c r="S166">
        <v>575.34702585272271</v>
      </c>
      <c r="T166">
        <v>642.06895143397946</v>
      </c>
      <c r="U166">
        <v>768.94632426817645</v>
      </c>
      <c r="V166">
        <v>862.3855047286404</v>
      </c>
      <c r="W166">
        <v>898.68026418878458</v>
      </c>
      <c r="X166">
        <v>1084.2657204191746</v>
      </c>
      <c r="Y166">
        <v>1276.9966311390313</v>
      </c>
      <c r="Z166">
        <v>1208.8971746062555</v>
      </c>
      <c r="AA166">
        <v>1310.024471734094</v>
      </c>
      <c r="AB166">
        <v>1390.2369776403937</v>
      </c>
      <c r="AC166">
        <v>1407.1420559442761</v>
      </c>
      <c r="AD166">
        <v>1465.4018884129148</v>
      </c>
      <c r="AE166">
        <v>1527.5008713749212</v>
      </c>
      <c r="AF166">
        <v>1297.3641582911353</v>
      </c>
      <c r="AG166">
        <v>1221.3478687375627</v>
      </c>
      <c r="AH166">
        <v>1191.0619513554707</v>
      </c>
      <c r="AI166">
        <v>1555.0582746102689</v>
      </c>
      <c r="AJ166">
        <v>1024.1399233453365</v>
      </c>
      <c r="AK166">
        <v>1022.142745751192</v>
      </c>
      <c r="AL166">
        <v>877.44497856988266</v>
      </c>
      <c r="AM166">
        <v>899.26979312922174</v>
      </c>
      <c r="AN166">
        <v>977.95447337411827</v>
      </c>
      <c r="AO166">
        <v>1058.0660784036893</v>
      </c>
      <c r="AP166">
        <v>1077.3362307435698</v>
      </c>
      <c r="AQ166">
        <v>1075.3585970664076</v>
      </c>
      <c r="AR166">
        <v>1137.9223275508402</v>
      </c>
      <c r="AS166">
        <v>1247.4723812344287</v>
      </c>
      <c r="AT166">
        <v>1226.509914120976</v>
      </c>
      <c r="AU166">
        <v>1168.2820498128483</v>
      </c>
      <c r="AV166">
        <v>1263.8760621170522</v>
      </c>
      <c r="AW166">
        <v>1463.0414880675901</v>
      </c>
      <c r="AX166">
        <v>1657.1102443157372</v>
      </c>
      <c r="AY166">
        <v>1883.1206783717969</v>
      </c>
      <c r="AZ166">
        <v>2237.2618831983586</v>
      </c>
      <c r="BA166">
        <v>2652.7903914626481</v>
      </c>
      <c r="BB166">
        <v>2510.7476266602839</v>
      </c>
      <c r="BC166">
        <v>2816.1934726846534</v>
      </c>
      <c r="BD166">
        <v>3232.5508544514096</v>
      </c>
      <c r="BE166">
        <v>3412.5730247026245</v>
      </c>
      <c r="BF166">
        <v>3148.3641242063491</v>
      </c>
      <c r="BG166">
        <v>3073.7999425630082</v>
      </c>
      <c r="BH166">
        <v>2802.6313498095415</v>
      </c>
      <c r="BI166">
        <v>2863.1405778113472</v>
      </c>
      <c r="BJ166">
        <v>2859.8556017449391</v>
      </c>
      <c r="BK166">
        <v>2809.3089421532513</v>
      </c>
      <c r="BL166">
        <v>2695.6334234300448</v>
      </c>
      <c r="BM166">
        <v>2408.4973133526842</v>
      </c>
      <c r="BN166">
        <v>2753.4785802952356</v>
      </c>
      <c r="BO166">
        <v>3015.7557973385037</v>
      </c>
      <c r="BP166">
        <v>2873.0392930273506</v>
      </c>
      <c r="BQ166">
        <v>2971.0546265155845</v>
      </c>
    </row>
    <row r="167" spans="1:69" x14ac:dyDescent="0.2">
      <c r="A167" t="s">
        <v>478</v>
      </c>
      <c r="B167" t="s">
        <v>479</v>
      </c>
      <c r="C167" t="s">
        <v>750</v>
      </c>
      <c r="D167" t="s">
        <v>751</v>
      </c>
      <c r="AP167">
        <v>1375.3261681344216</v>
      </c>
      <c r="AQ167">
        <v>1405.8163266985359</v>
      </c>
      <c r="AR167">
        <v>1367.9025733509702</v>
      </c>
      <c r="AS167">
        <v>1627.065119119869</v>
      </c>
      <c r="AT167">
        <v>1909.5987018617886</v>
      </c>
      <c r="AU167">
        <v>2106.6350684522995</v>
      </c>
      <c r="AV167">
        <v>2789.1590648350862</v>
      </c>
      <c r="AW167">
        <v>3380.1651213585906</v>
      </c>
      <c r="AX167">
        <v>3674.6179242796979</v>
      </c>
      <c r="AY167">
        <v>4418.8495152168189</v>
      </c>
      <c r="AZ167">
        <v>5971.846389534674</v>
      </c>
      <c r="BA167">
        <v>7359.9511896086906</v>
      </c>
      <c r="BB167">
        <v>6700.1140505239482</v>
      </c>
      <c r="BC167">
        <v>6678.6393080075823</v>
      </c>
      <c r="BD167">
        <v>7265.5166868195402</v>
      </c>
      <c r="BE167">
        <v>6552.4807171090415</v>
      </c>
      <c r="BF167">
        <v>7102.7788289585205</v>
      </c>
      <c r="BG167">
        <v>7342.173394534273</v>
      </c>
      <c r="BH167">
        <v>6421.0030734599914</v>
      </c>
      <c r="BI167">
        <v>6968.0153936531697</v>
      </c>
      <c r="BJ167">
        <v>7674.2813940675969</v>
      </c>
      <c r="BK167">
        <v>8673.5912808479479</v>
      </c>
      <c r="BL167">
        <v>8749.0237517264395</v>
      </c>
      <c r="BM167">
        <v>7538.536359921909</v>
      </c>
      <c r="BN167">
        <v>9317.1552006515649</v>
      </c>
      <c r="BO167">
        <v>10024.543561620851</v>
      </c>
      <c r="BP167">
        <v>12259.877503443637</v>
      </c>
      <c r="BQ167">
        <v>13263.328127769921</v>
      </c>
    </row>
    <row r="168" spans="1:69" x14ac:dyDescent="0.2">
      <c r="A168" t="s">
        <v>480</v>
      </c>
      <c r="B168" t="s">
        <v>481</v>
      </c>
      <c r="C168" t="s">
        <v>750</v>
      </c>
      <c r="D168" t="s">
        <v>751</v>
      </c>
      <c r="Y168">
        <v>1235.1442249762686</v>
      </c>
      <c r="Z168">
        <v>1325.4668053661317</v>
      </c>
      <c r="AA168">
        <v>1429.6255180082792</v>
      </c>
      <c r="AB168">
        <v>1490.2129763474629</v>
      </c>
      <c r="AC168">
        <v>1119.713884660754</v>
      </c>
      <c r="AD168">
        <v>1137.9076473031162</v>
      </c>
      <c r="AE168">
        <v>1469.4217637891422</v>
      </c>
      <c r="AF168">
        <v>1493.2823808582164</v>
      </c>
      <c r="AG168">
        <v>1543.335555210929</v>
      </c>
      <c r="AH168">
        <v>1683.9243286248609</v>
      </c>
      <c r="AI168">
        <v>1220.1712766413655</v>
      </c>
      <c r="AJ168">
        <v>1098.6801744554855</v>
      </c>
      <c r="AK168">
        <v>607.81342466279727</v>
      </c>
      <c r="AL168">
        <v>354.89861308770054</v>
      </c>
      <c r="AM168">
        <v>422.86434938304143</v>
      </c>
      <c r="AN168">
        <v>652.67456284915045</v>
      </c>
      <c r="AO168">
        <v>595.58101495539995</v>
      </c>
      <c r="AP168">
        <v>515.29800494731558</v>
      </c>
      <c r="AQ168">
        <v>483.8780660748705</v>
      </c>
      <c r="AR168">
        <v>448.66036833753333</v>
      </c>
      <c r="AS168">
        <v>476.02755082717044</v>
      </c>
      <c r="AT168">
        <v>524.45348355248495</v>
      </c>
      <c r="AU168">
        <v>570.24921324839886</v>
      </c>
      <c r="AV168">
        <v>643.16806892165766</v>
      </c>
      <c r="AW168">
        <v>794.1545520018152</v>
      </c>
      <c r="AX168">
        <v>994.90010913240974</v>
      </c>
      <c r="AY168">
        <v>1329.8917957905269</v>
      </c>
      <c r="AZ168">
        <v>1627.6878774335903</v>
      </c>
      <c r="BA168">
        <v>2127.4267859473734</v>
      </c>
      <c r="BB168">
        <v>1703.3275679001902</v>
      </c>
      <c r="BC168">
        <v>2625.2188140243306</v>
      </c>
      <c r="BD168">
        <v>3736.0420145507728</v>
      </c>
      <c r="BE168">
        <v>4328.8900190565537</v>
      </c>
      <c r="BF168">
        <v>4340.1431054444938</v>
      </c>
      <c r="BG168">
        <v>4126.2397580052384</v>
      </c>
      <c r="BH168">
        <v>3838.9212698998431</v>
      </c>
      <c r="BI168">
        <v>3619.9002638379216</v>
      </c>
      <c r="BJ168">
        <v>3645.9670866955144</v>
      </c>
      <c r="BK168">
        <v>4107.6428852846775</v>
      </c>
      <c r="BL168">
        <v>4347.5461031487303</v>
      </c>
      <c r="BM168">
        <v>4001.2519307770281</v>
      </c>
      <c r="BN168">
        <v>4517.6157801878499</v>
      </c>
      <c r="BO168">
        <v>4993.5148746349541</v>
      </c>
      <c r="BP168">
        <v>5838.6310808390235</v>
      </c>
      <c r="BQ168">
        <v>6750.630115772402</v>
      </c>
    </row>
    <row r="169" spans="1:69" x14ac:dyDescent="0.2">
      <c r="A169" t="s">
        <v>482</v>
      </c>
      <c r="B169" t="s">
        <v>483</v>
      </c>
      <c r="C169" t="s">
        <v>750</v>
      </c>
      <c r="D169" t="s">
        <v>751</v>
      </c>
      <c r="AU169">
        <v>19227.889424660818</v>
      </c>
      <c r="AV169">
        <v>18938.872838996653</v>
      </c>
      <c r="AW169">
        <v>18924.58318996528</v>
      </c>
      <c r="AX169">
        <v>17015.748789171506</v>
      </c>
      <c r="AY169">
        <v>16314.557859002669</v>
      </c>
      <c r="AZ169">
        <v>15914.219304049813</v>
      </c>
      <c r="BA169">
        <v>16430.446194225722</v>
      </c>
      <c r="BB169">
        <v>14369.633981021238</v>
      </c>
      <c r="BC169">
        <v>14771.403745539923</v>
      </c>
      <c r="BD169">
        <v>13598.716609461275</v>
      </c>
      <c r="BE169">
        <v>14013.600330615773</v>
      </c>
      <c r="BF169">
        <v>14632.851889760794</v>
      </c>
      <c r="BG169">
        <v>15945.417608953965</v>
      </c>
      <c r="BH169">
        <v>17665.100749310866</v>
      </c>
      <c r="BI169">
        <v>24225.474169341975</v>
      </c>
      <c r="BJ169">
        <v>31225.604996096801</v>
      </c>
      <c r="BK169">
        <v>26509.362837989283</v>
      </c>
      <c r="BL169">
        <v>24496.6652122421</v>
      </c>
      <c r="BM169">
        <v>18220.838242720081</v>
      </c>
      <c r="BN169">
        <v>19455.501394239978</v>
      </c>
      <c r="BO169">
        <v>23785.754590042972</v>
      </c>
    </row>
    <row r="170" spans="1:69" x14ac:dyDescent="0.2">
      <c r="A170" t="s">
        <v>484</v>
      </c>
      <c r="B170" t="s">
        <v>485</v>
      </c>
      <c r="C170" t="s">
        <v>750</v>
      </c>
      <c r="D170" t="s">
        <v>751</v>
      </c>
      <c r="AJ170">
        <v>288.70809248444436</v>
      </c>
      <c r="AK170">
        <v>205.58521606209391</v>
      </c>
      <c r="AL170">
        <v>205.18984420869864</v>
      </c>
      <c r="AM170">
        <v>196.76314317564575</v>
      </c>
      <c r="AN170">
        <v>191.82609686140609</v>
      </c>
      <c r="AO170">
        <v>244.36265101249791</v>
      </c>
      <c r="AP170">
        <v>287.53209147538877</v>
      </c>
      <c r="AQ170">
        <v>320.12512172329184</v>
      </c>
      <c r="AR170">
        <v>354.40624572371087</v>
      </c>
      <c r="AS170">
        <v>327.12623979156967</v>
      </c>
      <c r="AT170">
        <v>304.7921386219133</v>
      </c>
      <c r="AU170">
        <v>313.88666172119804</v>
      </c>
      <c r="AV170">
        <v>339.4887378006477</v>
      </c>
      <c r="AW170">
        <v>400.05697316154482</v>
      </c>
      <c r="AX170">
        <v>436.77385616738417</v>
      </c>
      <c r="AY170">
        <v>457.48764783318262</v>
      </c>
      <c r="AZ170">
        <v>507.87492391430419</v>
      </c>
      <c r="BA170">
        <v>592.15911118412157</v>
      </c>
      <c r="BB170">
        <v>547.69714419365107</v>
      </c>
      <c r="BC170">
        <v>496.18583939265926</v>
      </c>
      <c r="BD170">
        <v>618.17649286789026</v>
      </c>
      <c r="BE170">
        <v>685.68574819951277</v>
      </c>
      <c r="BF170">
        <v>686.50567251735094</v>
      </c>
      <c r="BG170">
        <v>697.14268044412256</v>
      </c>
      <c r="BH170">
        <v>610.56377470658924</v>
      </c>
      <c r="BI170">
        <v>441.48973481907149</v>
      </c>
      <c r="BJ170">
        <v>470.93856305196022</v>
      </c>
      <c r="BK170">
        <v>517.5072602581007</v>
      </c>
      <c r="BL170">
        <v>519.09255091361956</v>
      </c>
      <c r="BM170">
        <v>462.43387647992148</v>
      </c>
      <c r="BN170">
        <v>509.90782947555147</v>
      </c>
      <c r="BO170">
        <v>578.25166375135097</v>
      </c>
      <c r="BP170">
        <v>622.00029768282263</v>
      </c>
      <c r="BQ170">
        <v>656.77682463730559</v>
      </c>
    </row>
    <row r="171" spans="1:69" x14ac:dyDescent="0.2">
      <c r="A171" t="s">
        <v>486</v>
      </c>
      <c r="B171" t="s">
        <v>487</v>
      </c>
      <c r="C171" t="s">
        <v>750</v>
      </c>
      <c r="D171" t="s">
        <v>751</v>
      </c>
      <c r="F171">
        <v>188.1584015977393</v>
      </c>
      <c r="G171">
        <v>188.99514661276933</v>
      </c>
      <c r="H171">
        <v>188.24934804798698</v>
      </c>
      <c r="I171">
        <v>244.29459969752432</v>
      </c>
      <c r="J171">
        <v>269.96216582314054</v>
      </c>
      <c r="K171">
        <v>273.60436273191158</v>
      </c>
      <c r="L171">
        <v>281.53337744675565</v>
      </c>
      <c r="M171">
        <v>300.94152952866034</v>
      </c>
      <c r="N171">
        <v>276.59826771185834</v>
      </c>
      <c r="O171">
        <v>281.32717587162603</v>
      </c>
      <c r="P171">
        <v>295.99392702133122</v>
      </c>
      <c r="Q171">
        <v>335.23154288786003</v>
      </c>
      <c r="R171">
        <v>409.72113878531076</v>
      </c>
      <c r="S171">
        <v>494.28840829033658</v>
      </c>
      <c r="T171">
        <v>550.66258324178034</v>
      </c>
      <c r="U171">
        <v>589.23766765890298</v>
      </c>
      <c r="V171">
        <v>590.22669841321738</v>
      </c>
      <c r="W171">
        <v>577.74277747683186</v>
      </c>
      <c r="X171">
        <v>664.38361904277781</v>
      </c>
      <c r="Y171">
        <v>710.91895253053383</v>
      </c>
      <c r="Z171">
        <v>728.79652182209475</v>
      </c>
      <c r="AA171">
        <v>710.21886884238961</v>
      </c>
      <c r="AB171">
        <v>725.17452251066823</v>
      </c>
      <c r="AC171">
        <v>649.68118650967335</v>
      </c>
      <c r="AD171">
        <v>593.21965442130227</v>
      </c>
      <c r="AE171">
        <v>677.36332387890127</v>
      </c>
      <c r="AF171">
        <v>745.78717896250703</v>
      </c>
      <c r="AG171">
        <v>762.42391801684551</v>
      </c>
      <c r="AH171">
        <v>762.27558063747483</v>
      </c>
      <c r="AI171">
        <v>772.0330921402192</v>
      </c>
      <c r="AJ171">
        <v>1061.6770428526363</v>
      </c>
      <c r="AK171">
        <v>1036.4743780857648</v>
      </c>
      <c r="AL171">
        <v>849.6203016966615</v>
      </c>
      <c r="AM171">
        <v>864.59947836545257</v>
      </c>
      <c r="AN171">
        <v>904.7191700710423</v>
      </c>
      <c r="AO171">
        <v>904.12087979814237</v>
      </c>
      <c r="AP171">
        <v>859.28395817575961</v>
      </c>
      <c r="AQ171">
        <v>821.26637855193735</v>
      </c>
      <c r="AR171">
        <v>781.33703356319734</v>
      </c>
      <c r="AS171">
        <v>680.91106187977812</v>
      </c>
      <c r="AT171">
        <v>651.81784019977681</v>
      </c>
      <c r="AU171">
        <v>648.87964393486243</v>
      </c>
      <c r="AV171">
        <v>732.0178208126755</v>
      </c>
      <c r="AW171">
        <v>823.55445714189295</v>
      </c>
      <c r="AX171">
        <v>998.96583416746989</v>
      </c>
      <c r="AY171">
        <v>1300.6036798865928</v>
      </c>
      <c r="AZ171">
        <v>1405.1501620336849</v>
      </c>
      <c r="BA171">
        <v>1635.5630623124007</v>
      </c>
      <c r="BB171">
        <v>1435.430108118934</v>
      </c>
      <c r="BC171">
        <v>1659.9636970545478</v>
      </c>
      <c r="BD171">
        <v>1931.1997552546511</v>
      </c>
      <c r="BE171">
        <v>1859.1173324764088</v>
      </c>
      <c r="BF171">
        <v>1934.2410306471409</v>
      </c>
      <c r="BG171">
        <v>1713.008652642339</v>
      </c>
      <c r="BH171">
        <v>1554.9489787178247</v>
      </c>
      <c r="BI171">
        <v>1565.7657572269575</v>
      </c>
      <c r="BJ171">
        <v>1615.0040132732322</v>
      </c>
      <c r="BK171">
        <v>1722.9352885407272</v>
      </c>
      <c r="BL171">
        <v>1767.0727106209977</v>
      </c>
      <c r="BM171">
        <v>1795.7645956671436</v>
      </c>
      <c r="BN171">
        <v>1947.7891838331329</v>
      </c>
      <c r="BO171">
        <v>1960.3524007742351</v>
      </c>
      <c r="BP171">
        <v>2135.7818760635901</v>
      </c>
      <c r="BQ171">
        <v>2110.1203693818711</v>
      </c>
    </row>
    <row r="172" spans="1:69" x14ac:dyDescent="0.2">
      <c r="A172" t="s">
        <v>488</v>
      </c>
      <c r="B172" t="s">
        <v>489</v>
      </c>
      <c r="C172" t="s">
        <v>750</v>
      </c>
      <c r="D172" t="s">
        <v>751</v>
      </c>
      <c r="E172">
        <v>238.25103343749413</v>
      </c>
      <c r="F172">
        <v>281.68308144863659</v>
      </c>
      <c r="G172">
        <v>282.34238623630199</v>
      </c>
      <c r="H172">
        <v>353.1135476115104</v>
      </c>
      <c r="I172">
        <v>297.28438021156057</v>
      </c>
      <c r="J172">
        <v>305.4769728076501</v>
      </c>
      <c r="K172">
        <v>295.95504167344143</v>
      </c>
      <c r="L172">
        <v>304.16394958550694</v>
      </c>
      <c r="M172">
        <v>258.73405189623736</v>
      </c>
      <c r="N172">
        <v>272.71325616362878</v>
      </c>
      <c r="O172">
        <v>271.33874698039347</v>
      </c>
      <c r="P172">
        <v>299.60480183202583</v>
      </c>
      <c r="Q172">
        <v>373.99657020994101</v>
      </c>
      <c r="R172">
        <v>467.48021849626184</v>
      </c>
      <c r="S172">
        <v>762.94075867027914</v>
      </c>
      <c r="T172">
        <v>754.83328147240172</v>
      </c>
      <c r="U172">
        <v>787.09822596258914</v>
      </c>
      <c r="V172">
        <v>905.94963874786947</v>
      </c>
      <c r="W172">
        <v>1102.3475369197408</v>
      </c>
      <c r="X172">
        <v>1292.2014302482046</v>
      </c>
      <c r="Y172">
        <v>1187.3515708041161</v>
      </c>
      <c r="Z172">
        <v>1180.8407093743822</v>
      </c>
      <c r="AA172">
        <v>1101.159205273914</v>
      </c>
      <c r="AB172">
        <v>1103.0912458013661</v>
      </c>
      <c r="AC172">
        <v>1041.8325237801605</v>
      </c>
      <c r="AD172">
        <v>1068.6735931609912</v>
      </c>
      <c r="AE172">
        <v>1441.7145283771431</v>
      </c>
      <c r="AF172">
        <v>1839.7910956542207</v>
      </c>
      <c r="AG172">
        <v>2073.5923878718918</v>
      </c>
      <c r="AH172">
        <v>2103.4880269445789</v>
      </c>
      <c r="AI172">
        <v>2539.9284646745182</v>
      </c>
      <c r="AJ172">
        <v>2705.2664815880498</v>
      </c>
      <c r="AK172">
        <v>3013.2370633716732</v>
      </c>
      <c r="AL172">
        <v>3013.8331379049214</v>
      </c>
      <c r="AM172">
        <v>3240.3862466270243</v>
      </c>
      <c r="AN172">
        <v>3648.016496222559</v>
      </c>
      <c r="AO172">
        <v>3951.9449464933564</v>
      </c>
      <c r="AP172">
        <v>3695.7366884432672</v>
      </c>
      <c r="AQ172">
        <v>3641.6214256408616</v>
      </c>
      <c r="AR172">
        <v>3745.6962506983077</v>
      </c>
      <c r="AS172">
        <v>3981.9834324958229</v>
      </c>
      <c r="AT172">
        <v>3908.5569492743539</v>
      </c>
      <c r="AU172">
        <v>4073.0605305590316</v>
      </c>
      <c r="AV172">
        <v>4858.2657554974739</v>
      </c>
      <c r="AW172">
        <v>5460.6080018419825</v>
      </c>
      <c r="AX172">
        <v>5354.0297426064226</v>
      </c>
      <c r="AY172">
        <v>5784.2249188302649</v>
      </c>
      <c r="AZ172">
        <v>6677.3496244860835</v>
      </c>
      <c r="BA172">
        <v>8140.5080859589516</v>
      </c>
      <c r="BB172">
        <v>7426.8864561759292</v>
      </c>
      <c r="BC172">
        <v>8113.1767074021236</v>
      </c>
      <c r="BD172">
        <v>9324.2423231049597</v>
      </c>
      <c r="BE172">
        <v>9421.5251409822486</v>
      </c>
      <c r="BF172">
        <v>9877.1386595883432</v>
      </c>
      <c r="BG172">
        <v>10490.331556385292</v>
      </c>
      <c r="BH172">
        <v>9630.5437837506979</v>
      </c>
      <c r="BI172">
        <v>10095.122557415598</v>
      </c>
      <c r="BJ172">
        <v>10986.70340930054</v>
      </c>
      <c r="BK172">
        <v>11818.748061927197</v>
      </c>
      <c r="BL172">
        <v>11568.253339982366</v>
      </c>
      <c r="BM172">
        <v>9135.8477375106195</v>
      </c>
      <c r="BN172">
        <v>9177.7119597301335</v>
      </c>
      <c r="BO172">
        <v>10246.501745555295</v>
      </c>
      <c r="BP172">
        <v>11269.968446213859</v>
      </c>
      <c r="BQ172">
        <v>11990.77989448369</v>
      </c>
    </row>
    <row r="173" spans="1:69" x14ac:dyDescent="0.2">
      <c r="A173" t="s">
        <v>490</v>
      </c>
      <c r="B173" t="s">
        <v>491</v>
      </c>
      <c r="C173" t="s">
        <v>750</v>
      </c>
      <c r="D173" t="s">
        <v>751</v>
      </c>
      <c r="Y173">
        <v>287.47082242672946</v>
      </c>
      <c r="Z173">
        <v>276.40706272471652</v>
      </c>
      <c r="AA173">
        <v>253.34269790513261</v>
      </c>
      <c r="AB173">
        <v>252.44207460012237</v>
      </c>
      <c r="AC173">
        <v>239.74828969102958</v>
      </c>
      <c r="AD173">
        <v>216.05413614039145</v>
      </c>
      <c r="AE173">
        <v>217.87018994660036</v>
      </c>
      <c r="AF173">
        <v>207.60589473717945</v>
      </c>
      <c r="AG173">
        <v>229.42184392272844</v>
      </c>
      <c r="AH173">
        <v>252.19590741942966</v>
      </c>
      <c r="AI173">
        <v>286.73059896826936</v>
      </c>
      <c r="AJ173">
        <v>325.75273105930967</v>
      </c>
      <c r="AK173">
        <v>258.39343087755714</v>
      </c>
      <c r="AL173">
        <v>293.01688307992168</v>
      </c>
      <c r="AM173">
        <v>169.19652691963941</v>
      </c>
      <c r="AN173">
        <v>200.36237000724722</v>
      </c>
      <c r="AO173">
        <v>320.66273555913739</v>
      </c>
      <c r="AP173">
        <v>366.95446127410429</v>
      </c>
      <c r="AQ173">
        <v>236.04547945050393</v>
      </c>
      <c r="AR173">
        <v>233.93598619787292</v>
      </c>
      <c r="AS173">
        <v>224.22415918428038</v>
      </c>
      <c r="AT173">
        <v>215.47452489835686</v>
      </c>
      <c r="AU173">
        <v>428.21043983839792</v>
      </c>
      <c r="AV173">
        <v>383.34859685264161</v>
      </c>
      <c r="AW173">
        <v>404.6742484454283</v>
      </c>
      <c r="AX173">
        <v>414.36112198447466</v>
      </c>
      <c r="AY173">
        <v>440.82214902387295</v>
      </c>
      <c r="AZ173">
        <v>475.18026165933128</v>
      </c>
      <c r="BA173">
        <v>554.04882039611937</v>
      </c>
      <c r="BB173">
        <v>625.86972986962542</v>
      </c>
      <c r="BC173">
        <v>683.12469471679947</v>
      </c>
      <c r="BD173">
        <v>763.06100039457181</v>
      </c>
      <c r="BE173">
        <v>558.46208832772004</v>
      </c>
      <c r="BF173">
        <v>496.94736826731287</v>
      </c>
      <c r="BG173">
        <v>529.51334402059967</v>
      </c>
      <c r="BH173">
        <v>539.60536324068596</v>
      </c>
      <c r="BI173">
        <v>450.50610551071867</v>
      </c>
      <c r="BJ173">
        <v>495.76968336716527</v>
      </c>
      <c r="BK173">
        <v>533.20256718933069</v>
      </c>
      <c r="BL173">
        <v>580.88913976247545</v>
      </c>
      <c r="BM173">
        <v>602.50747817610556</v>
      </c>
      <c r="BN173">
        <v>617.44699445100707</v>
      </c>
      <c r="BO173">
        <v>604.26974036031731</v>
      </c>
      <c r="BP173">
        <v>633.21476797869502</v>
      </c>
      <c r="BQ173">
        <v>522.57039364254717</v>
      </c>
    </row>
    <row r="174" spans="1:69" x14ac:dyDescent="0.2">
      <c r="A174" t="s">
        <v>492</v>
      </c>
      <c r="B174" t="s">
        <v>493</v>
      </c>
      <c r="C174" t="s">
        <v>750</v>
      </c>
      <c r="D174" t="s">
        <v>751</v>
      </c>
      <c r="E174">
        <v>240.84741455453735</v>
      </c>
      <c r="F174">
        <v>232.94376881831539</v>
      </c>
      <c r="G174">
        <v>238.83633918071726</v>
      </c>
      <c r="H174">
        <v>291.80000699380662</v>
      </c>
      <c r="I174">
        <v>302.93395234523871</v>
      </c>
      <c r="J174">
        <v>326.4360074430445</v>
      </c>
      <c r="K174">
        <v>338.57012145441161</v>
      </c>
      <c r="L174">
        <v>335.42563058294922</v>
      </c>
      <c r="M174">
        <v>342.44476341728415</v>
      </c>
      <c r="N174">
        <v>368.38565548473605</v>
      </c>
      <c r="O174">
        <v>379.62676427084887</v>
      </c>
      <c r="P174">
        <v>407.19672797331009</v>
      </c>
      <c r="Q174">
        <v>472.36350944995883</v>
      </c>
      <c r="R174">
        <v>700.72862601060319</v>
      </c>
      <c r="S174">
        <v>847.80680257023903</v>
      </c>
      <c r="T174">
        <v>810.57099970127229</v>
      </c>
      <c r="U174">
        <v>940.43773414167288</v>
      </c>
      <c r="V174">
        <v>1091.7083709585504</v>
      </c>
      <c r="W174">
        <v>1326.8876979835334</v>
      </c>
      <c r="X174">
        <v>1679.8777941993719</v>
      </c>
      <c r="Y174">
        <v>1886.1233932387538</v>
      </c>
      <c r="Z174">
        <v>1866.1024683174417</v>
      </c>
      <c r="AA174">
        <v>1937.749227258993</v>
      </c>
      <c r="AB174">
        <v>2124.2922910622065</v>
      </c>
      <c r="AC174">
        <v>2299.808708162353</v>
      </c>
      <c r="AD174">
        <v>2045.5747177211265</v>
      </c>
      <c r="AE174">
        <v>1759.7318573670243</v>
      </c>
      <c r="AF174">
        <v>1977.1290866201953</v>
      </c>
      <c r="AG174">
        <v>2099.9546765670111</v>
      </c>
      <c r="AH174">
        <v>2243.6021959991399</v>
      </c>
      <c r="AI174">
        <v>2468.6908032011615</v>
      </c>
      <c r="AJ174">
        <v>2679.2010110674473</v>
      </c>
      <c r="AK174">
        <v>3141.4332198765114</v>
      </c>
      <c r="AL174">
        <v>3461.9950421418889</v>
      </c>
      <c r="AM174">
        <v>3757.6529285860079</v>
      </c>
      <c r="AN174">
        <v>4363.1445833303442</v>
      </c>
      <c r="AO174">
        <v>4837.1689725076794</v>
      </c>
      <c r="AP174">
        <v>4678.5639005818184</v>
      </c>
      <c r="AQ174">
        <v>3294.3097844409517</v>
      </c>
      <c r="AR174">
        <v>3527.8158137924875</v>
      </c>
      <c r="AS174">
        <v>4083.5287448360468</v>
      </c>
      <c r="AT174">
        <v>3943.7994391023894</v>
      </c>
      <c r="AU174">
        <v>4184.0316377353856</v>
      </c>
      <c r="AV174">
        <v>4465.3219456720835</v>
      </c>
      <c r="AW174">
        <v>4939.2485185442747</v>
      </c>
      <c r="AX174">
        <v>5555.5817995120606</v>
      </c>
      <c r="AY174">
        <v>6158.4078553323625</v>
      </c>
      <c r="AZ174">
        <v>7168.9303194250833</v>
      </c>
      <c r="BA174">
        <v>8371.8215608600494</v>
      </c>
      <c r="BB174">
        <v>7191.4328723462595</v>
      </c>
      <c r="BC174">
        <v>8899.3450554467508</v>
      </c>
      <c r="BD174">
        <v>10217.106858503092</v>
      </c>
      <c r="BE174">
        <v>10600.574424002583</v>
      </c>
      <c r="BF174">
        <v>10713.640763889869</v>
      </c>
      <c r="BG174">
        <v>11013.310733440316</v>
      </c>
      <c r="BH174">
        <v>9648.6797937523024</v>
      </c>
      <c r="BI174">
        <v>9476.5340980992278</v>
      </c>
      <c r="BJ174">
        <v>9862.5480661223464</v>
      </c>
      <c r="BK174">
        <v>10901.80199544212</v>
      </c>
      <c r="BL174">
        <v>10920.191763972032</v>
      </c>
      <c r="BM174">
        <v>9957.5262669761341</v>
      </c>
      <c r="BN174">
        <v>10903.103748077187</v>
      </c>
      <c r="BO174">
        <v>11754.567833624773</v>
      </c>
      <c r="BP174">
        <v>11386.039563652774</v>
      </c>
      <c r="BQ174">
        <v>11874.427368424476</v>
      </c>
    </row>
    <row r="175" spans="1:69" x14ac:dyDescent="0.2">
      <c r="A175" t="s">
        <v>494</v>
      </c>
      <c r="B175" t="s">
        <v>495</v>
      </c>
      <c r="C175" t="s">
        <v>750</v>
      </c>
      <c r="D175" t="s">
        <v>751</v>
      </c>
      <c r="E175">
        <v>2933.3261207616242</v>
      </c>
      <c r="F175">
        <v>2985.3450953455854</v>
      </c>
      <c r="G175">
        <v>3148.4803449488659</v>
      </c>
      <c r="H175">
        <v>3276.2405732953503</v>
      </c>
      <c r="I175">
        <v>3473.1565868210782</v>
      </c>
      <c r="J175">
        <v>3722.1791383506124</v>
      </c>
      <c r="K175">
        <v>4035.8818535580194</v>
      </c>
      <c r="L175">
        <v>4223.1916713564733</v>
      </c>
      <c r="M175">
        <v>4570.7538890365204</v>
      </c>
      <c r="N175">
        <v>4902.6912499110122</v>
      </c>
      <c r="O175">
        <v>5130.4649665882907</v>
      </c>
      <c r="P175">
        <v>5506.3199573530464</v>
      </c>
      <c r="Q175">
        <v>5999.1629003962325</v>
      </c>
      <c r="R175">
        <v>6642.7174780485075</v>
      </c>
      <c r="S175">
        <v>7209.1105671854148</v>
      </c>
      <c r="T175">
        <v>7775.5295036674643</v>
      </c>
      <c r="U175">
        <v>8615.9103639579644</v>
      </c>
      <c r="V175">
        <v>9403.3908348776185</v>
      </c>
      <c r="W175">
        <v>10427.5235353317</v>
      </c>
      <c r="X175">
        <v>11518.754248332218</v>
      </c>
      <c r="Y175">
        <v>12441.490408386675</v>
      </c>
      <c r="Z175">
        <v>13820.193280509822</v>
      </c>
      <c r="AA175">
        <v>14247.347986306855</v>
      </c>
      <c r="AB175">
        <v>15341.785247096775</v>
      </c>
      <c r="AC175">
        <v>16808.917340104454</v>
      </c>
      <c r="AD175">
        <v>17838.582544609508</v>
      </c>
      <c r="AE175">
        <v>18625.659439701216</v>
      </c>
      <c r="AF175">
        <v>19679.337090798384</v>
      </c>
      <c r="AG175">
        <v>21180.347235177418</v>
      </c>
      <c r="AH175">
        <v>22652.663045871894</v>
      </c>
      <c r="AI175">
        <v>23653.502005869716</v>
      </c>
      <c r="AJ175">
        <v>24094.130691652135</v>
      </c>
      <c r="AK175">
        <v>24974.740563087835</v>
      </c>
      <c r="AL175">
        <v>25772.072437097322</v>
      </c>
      <c r="AM175">
        <v>26931.650928290019</v>
      </c>
      <c r="AN175">
        <v>27897.934607713934</v>
      </c>
      <c r="AO175">
        <v>29112.24514369214</v>
      </c>
      <c r="AP175">
        <v>30518.071888443934</v>
      </c>
      <c r="AQ175">
        <v>31691.949253721239</v>
      </c>
      <c r="AR175">
        <v>33320.939627808126</v>
      </c>
      <c r="AS175">
        <v>35151.361393698695</v>
      </c>
      <c r="AT175">
        <v>35831.45692137989</v>
      </c>
      <c r="AU175">
        <v>36652.01865850079</v>
      </c>
      <c r="AV175">
        <v>38395.520565201878</v>
      </c>
      <c r="AW175">
        <v>40788.474408986098</v>
      </c>
      <c r="AX175">
        <v>43368.578394062577</v>
      </c>
      <c r="AY175">
        <v>45741.263353840135</v>
      </c>
      <c r="AZ175">
        <v>47727.770104472525</v>
      </c>
      <c r="BA175">
        <v>48398.360141096528</v>
      </c>
      <c r="BB175">
        <v>46581.406263163823</v>
      </c>
      <c r="BC175">
        <v>48545.775270694394</v>
      </c>
      <c r="BD175">
        <v>50251.981531998383</v>
      </c>
      <c r="BE175">
        <v>51812.892121004756</v>
      </c>
      <c r="BF175">
        <v>53133.853733842094</v>
      </c>
      <c r="BG175">
        <v>54580.867303929488</v>
      </c>
      <c r="BH175">
        <v>55285.568691786073</v>
      </c>
      <c r="BI175">
        <v>56112.225371386899</v>
      </c>
      <c r="BJ175">
        <v>58184.857164756926</v>
      </c>
      <c r="BK175">
        <v>60890.568925869768</v>
      </c>
      <c r="BL175">
        <v>62874.611708958255</v>
      </c>
      <c r="BM175">
        <v>61468.337220847381</v>
      </c>
      <c r="BN175">
        <v>68424.56003159497</v>
      </c>
      <c r="BO175">
        <v>74535.636539262909</v>
      </c>
      <c r="BP175">
        <v>78190.064073553454</v>
      </c>
      <c r="BQ175">
        <v>81275.843678176243</v>
      </c>
    </row>
    <row r="176" spans="1:69" x14ac:dyDescent="0.2">
      <c r="A176" t="s">
        <v>496</v>
      </c>
      <c r="B176" t="s">
        <v>497</v>
      </c>
      <c r="C176" t="s">
        <v>750</v>
      </c>
      <c r="D176" t="s">
        <v>751</v>
      </c>
      <c r="Y176">
        <v>2467.8076550443861</v>
      </c>
      <c r="Z176">
        <v>2266.9104060767272</v>
      </c>
      <c r="AA176">
        <v>2097.0934094646059</v>
      </c>
      <c r="AB176">
        <v>2214.338631157153</v>
      </c>
      <c r="AC176">
        <v>1830.4692055409732</v>
      </c>
      <c r="AD176">
        <v>1466.1792435373186</v>
      </c>
      <c r="AE176">
        <v>1599.39785666132</v>
      </c>
      <c r="AF176">
        <v>1969.4236498237233</v>
      </c>
      <c r="AG176">
        <v>2062.5799758288367</v>
      </c>
      <c r="AH176">
        <v>1966.8270281925179</v>
      </c>
      <c r="AI176">
        <v>2037.4758935977816</v>
      </c>
      <c r="AJ176">
        <v>2116.9055251621412</v>
      </c>
      <c r="AK176">
        <v>2346.8624296374087</v>
      </c>
      <c r="AL176">
        <v>2154.9647365543469</v>
      </c>
      <c r="AM176">
        <v>2355.904456731535</v>
      </c>
      <c r="AN176">
        <v>2483.2035341516066</v>
      </c>
      <c r="AO176">
        <v>2423.3982907313007</v>
      </c>
      <c r="AP176">
        <v>2459.6451176393552</v>
      </c>
      <c r="AQ176">
        <v>2235.2451546862549</v>
      </c>
      <c r="AR176">
        <v>2177.7873337009187</v>
      </c>
      <c r="AS176">
        <v>2156.675905127136</v>
      </c>
      <c r="AT176">
        <v>1915.589265948749</v>
      </c>
      <c r="AU176">
        <v>1772.0756553749343</v>
      </c>
      <c r="AV176">
        <v>2569.2473931788263</v>
      </c>
      <c r="AW176">
        <v>3403.1549619295456</v>
      </c>
      <c r="AX176">
        <v>3685.7729999158723</v>
      </c>
      <c r="AY176">
        <v>4017.1834716928024</v>
      </c>
      <c r="AZ176">
        <v>4379.0431368273221</v>
      </c>
      <c r="BA176">
        <v>4204.785554227491</v>
      </c>
      <c r="BB176">
        <v>4302.9137414837614</v>
      </c>
      <c r="BC176">
        <v>5418.2163336581389</v>
      </c>
      <c r="BD176">
        <v>5834.7917675794033</v>
      </c>
      <c r="BE176">
        <v>5942.6468097867291</v>
      </c>
      <c r="BF176">
        <v>5346.6213114996744</v>
      </c>
      <c r="BG176">
        <v>5378.323262412051</v>
      </c>
      <c r="BH176">
        <v>4774.1065086577528</v>
      </c>
      <c r="BI176">
        <v>4395.6877616237643</v>
      </c>
      <c r="BJ176">
        <v>5143.9607232307562</v>
      </c>
      <c r="BK176">
        <v>5308.6081340870514</v>
      </c>
      <c r="BL176">
        <v>4731.9210318831019</v>
      </c>
      <c r="BM176">
        <v>3878.5898299396622</v>
      </c>
      <c r="BN176">
        <v>4412.8355693052044</v>
      </c>
      <c r="BO176">
        <v>4349.7990849331418</v>
      </c>
      <c r="BP176">
        <v>4187.6050039652528</v>
      </c>
      <c r="BQ176">
        <v>4413.1275221157184</v>
      </c>
    </row>
    <row r="177" spans="1:69" x14ac:dyDescent="0.2">
      <c r="A177" t="s">
        <v>498</v>
      </c>
      <c r="B177" t="s">
        <v>499</v>
      </c>
      <c r="C177" t="s">
        <v>750</v>
      </c>
      <c r="D177" t="s">
        <v>751</v>
      </c>
      <c r="J177">
        <v>1713.1408931359836</v>
      </c>
      <c r="K177">
        <v>1713.6979382713666</v>
      </c>
      <c r="L177">
        <v>1826.1714794938573</v>
      </c>
      <c r="M177">
        <v>2124.4581832684021</v>
      </c>
      <c r="N177">
        <v>2509.4072555619596</v>
      </c>
      <c r="O177">
        <v>3281.7106959327211</v>
      </c>
      <c r="P177">
        <v>3615.1542919612957</v>
      </c>
      <c r="Q177">
        <v>4225.8381627324125</v>
      </c>
      <c r="R177">
        <v>4318.1383116026473</v>
      </c>
      <c r="S177">
        <v>4848.944698387897</v>
      </c>
      <c r="T177">
        <v>5940.9303254735187</v>
      </c>
      <c r="U177">
        <v>5618.3257327332667</v>
      </c>
      <c r="V177">
        <v>5792.710368387945</v>
      </c>
      <c r="W177">
        <v>5779.0363391311876</v>
      </c>
      <c r="X177">
        <v>7069.544214442948</v>
      </c>
      <c r="Y177">
        <v>7892.7221291184633</v>
      </c>
      <c r="Z177">
        <v>6422.0663810667565</v>
      </c>
      <c r="AA177">
        <v>5912.3788061897158</v>
      </c>
      <c r="AB177">
        <v>5315.1093408716124</v>
      </c>
      <c r="AC177">
        <v>5051.7263584179336</v>
      </c>
      <c r="AD177">
        <v>5334.8283983245528</v>
      </c>
      <c r="AE177">
        <v>7374.685470458021</v>
      </c>
      <c r="AF177">
        <v>8983.3570872487453</v>
      </c>
      <c r="AG177">
        <v>12301.19231907018</v>
      </c>
      <c r="AH177">
        <v>12701.828987733335</v>
      </c>
      <c r="AI177">
        <v>14334.680737217643</v>
      </c>
      <c r="AJ177">
        <v>14642.517971372155</v>
      </c>
      <c r="AK177">
        <v>15713.71985621583</v>
      </c>
      <c r="AL177">
        <v>14787.216507518326</v>
      </c>
      <c r="AM177">
        <v>15534.30932789239</v>
      </c>
      <c r="AN177">
        <v>18107.888077802221</v>
      </c>
      <c r="AO177">
        <v>17592.050274584544</v>
      </c>
      <c r="AP177">
        <v>15704.959348353666</v>
      </c>
      <c r="AQ177">
        <v>16614.597881217855</v>
      </c>
      <c r="AR177">
        <v>16692.683511918924</v>
      </c>
      <c r="AS177">
        <v>15329.729720005778</v>
      </c>
      <c r="AT177">
        <v>14482.360626360245</v>
      </c>
      <c r="AU177">
        <v>16104.552040681865</v>
      </c>
      <c r="AV177">
        <v>20768.10614888481</v>
      </c>
      <c r="AW177">
        <v>24475.648854703708</v>
      </c>
      <c r="AX177">
        <v>25528.291835344433</v>
      </c>
      <c r="AY177">
        <v>28193.253757338694</v>
      </c>
      <c r="AZ177">
        <v>35177.653526144772</v>
      </c>
      <c r="BA177">
        <v>35723.903319494661</v>
      </c>
      <c r="BB177">
        <v>33836.494080471974</v>
      </c>
      <c r="BC177">
        <v>35798.908475782919</v>
      </c>
      <c r="BD177">
        <v>38835.940185138475</v>
      </c>
      <c r="BE177">
        <v>35559.567200615696</v>
      </c>
      <c r="BF177">
        <v>36671.156675262064</v>
      </c>
      <c r="BG177">
        <v>37816.955859929461</v>
      </c>
      <c r="BH177">
        <v>30858.723706053293</v>
      </c>
      <c r="BI177">
        <v>30782.854443351425</v>
      </c>
      <c r="BJ177">
        <v>32354.710283290082</v>
      </c>
      <c r="BK177">
        <v>34902.896878003085</v>
      </c>
      <c r="BL177">
        <v>33411.335883567182</v>
      </c>
      <c r="BM177">
        <v>33270.330597636959</v>
      </c>
      <c r="BN177">
        <v>35311.554355145199</v>
      </c>
      <c r="BO177">
        <v>33516.363085906021</v>
      </c>
      <c r="BP177">
        <v>33701.892332278054</v>
      </c>
      <c r="BQ177">
        <v>29213.192319294649</v>
      </c>
    </row>
    <row r="178" spans="1:69" x14ac:dyDescent="0.2">
      <c r="A178" t="s">
        <v>500</v>
      </c>
      <c r="B178" t="s">
        <v>501</v>
      </c>
      <c r="C178" t="s">
        <v>750</v>
      </c>
      <c r="D178" t="s">
        <v>751</v>
      </c>
      <c r="E178">
        <v>128.25120135116197</v>
      </c>
      <c r="F178">
        <v>134.63509426100808</v>
      </c>
      <c r="G178">
        <v>143.15082413083371</v>
      </c>
      <c r="H178">
        <v>153.32488258491938</v>
      </c>
      <c r="I178">
        <v>148.08026913985486</v>
      </c>
      <c r="J178">
        <v>166.28005585923529</v>
      </c>
      <c r="K178">
        <v>168.59648549941457</v>
      </c>
      <c r="L178">
        <v>155.38062052494436</v>
      </c>
      <c r="M178">
        <v>145.61014593380273</v>
      </c>
      <c r="N178">
        <v>138.29120975618218</v>
      </c>
      <c r="O178">
        <v>139.75875001865009</v>
      </c>
      <c r="P178">
        <v>145.21378361159137</v>
      </c>
      <c r="Q178">
        <v>151.43794774731774</v>
      </c>
      <c r="R178">
        <v>187.85439967004515</v>
      </c>
      <c r="S178">
        <v>198.28916531089044</v>
      </c>
      <c r="T178">
        <v>197.2328730084044</v>
      </c>
      <c r="U178">
        <v>194.78957059358305</v>
      </c>
      <c r="V178">
        <v>229.80841762500631</v>
      </c>
      <c r="W178">
        <v>306.8280224820474</v>
      </c>
      <c r="X178">
        <v>354.16973086964907</v>
      </c>
      <c r="Y178">
        <v>408.82277975547061</v>
      </c>
      <c r="Z178">
        <v>343.38680070673786</v>
      </c>
      <c r="AA178">
        <v>309.79506234547148</v>
      </c>
      <c r="AB178">
        <v>268.77258074813085</v>
      </c>
      <c r="AC178">
        <v>211.46880734069947</v>
      </c>
      <c r="AD178">
        <v>202.37274066536199</v>
      </c>
      <c r="AE178">
        <v>259.56189415186577</v>
      </c>
      <c r="AF178">
        <v>295.3262539332984</v>
      </c>
      <c r="AG178">
        <v>292.58787848448918</v>
      </c>
      <c r="AH178">
        <v>271.26655793113343</v>
      </c>
      <c r="AI178">
        <v>423.88746059930202</v>
      </c>
      <c r="AJ178">
        <v>384.44311679922009</v>
      </c>
      <c r="AK178">
        <v>384.02965730431566</v>
      </c>
      <c r="AL178">
        <v>335.42958190238352</v>
      </c>
      <c r="AM178">
        <v>206.21461713585578</v>
      </c>
      <c r="AN178">
        <v>237.01998956862047</v>
      </c>
      <c r="AO178">
        <v>239.49451321397265</v>
      </c>
      <c r="AP178">
        <v>220.56295720899996</v>
      </c>
      <c r="AQ178">
        <v>246.09085592302594</v>
      </c>
      <c r="AR178">
        <v>228.27165611606435</v>
      </c>
      <c r="AS178">
        <v>194.77195989893465</v>
      </c>
      <c r="AT178">
        <v>205.4179361209311</v>
      </c>
      <c r="AU178">
        <v>225.2943911474382</v>
      </c>
      <c r="AV178">
        <v>265.2253634524692</v>
      </c>
      <c r="AW178">
        <v>283.46828179829561</v>
      </c>
      <c r="AX178">
        <v>318.64312191827327</v>
      </c>
      <c r="AY178">
        <v>333.34507841944668</v>
      </c>
      <c r="AZ178">
        <v>387.1680658833007</v>
      </c>
      <c r="BA178">
        <v>475.0449553981623</v>
      </c>
      <c r="BB178">
        <v>461.13153396148709</v>
      </c>
      <c r="BC178">
        <v>474.42569234083072</v>
      </c>
      <c r="BD178">
        <v>510.7595617626796</v>
      </c>
      <c r="BE178">
        <v>528.51010446965518</v>
      </c>
      <c r="BF178">
        <v>552.10333436311714</v>
      </c>
      <c r="BG178">
        <v>565.30989731174964</v>
      </c>
      <c r="BH178">
        <v>485.66257417527879</v>
      </c>
      <c r="BI178">
        <v>502.70647540644563</v>
      </c>
      <c r="BJ178">
        <v>521.80413002343448</v>
      </c>
      <c r="BK178">
        <v>578.56803568089151</v>
      </c>
      <c r="BL178">
        <v>561.69130434969793</v>
      </c>
      <c r="BM178">
        <v>579.51249575823613</v>
      </c>
      <c r="BN178">
        <v>608.72243959380796</v>
      </c>
      <c r="BO178">
        <v>609.74514757487827</v>
      </c>
      <c r="BP178">
        <v>638.33608089788697</v>
      </c>
      <c r="BQ178">
        <v>735.27025578722578</v>
      </c>
    </row>
    <row r="179" spans="1:69" x14ac:dyDescent="0.2">
      <c r="A179" t="s">
        <v>502</v>
      </c>
      <c r="B179" t="s">
        <v>503</v>
      </c>
      <c r="C179" t="s">
        <v>750</v>
      </c>
      <c r="D179" t="s">
        <v>751</v>
      </c>
      <c r="E179">
        <v>93.137009042441747</v>
      </c>
      <c r="F179">
        <v>97.137528114356201</v>
      </c>
      <c r="G179">
        <v>104.53249553394302</v>
      </c>
      <c r="H179">
        <v>107.67574135894394</v>
      </c>
      <c r="I179">
        <v>113.29734567187509</v>
      </c>
      <c r="J179">
        <v>117.28722682473438</v>
      </c>
      <c r="K179">
        <v>124.38244017625259</v>
      </c>
      <c r="L179">
        <v>99.501490660469656</v>
      </c>
      <c r="M179">
        <v>97.337208125596447</v>
      </c>
      <c r="N179">
        <v>121.43666330769707</v>
      </c>
      <c r="O179">
        <v>224.46293599595018</v>
      </c>
      <c r="P179">
        <v>160.47925584111283</v>
      </c>
      <c r="Q179">
        <v>209.45477629434453</v>
      </c>
      <c r="R179">
        <v>252.36903245286777</v>
      </c>
      <c r="S179">
        <v>402.83699978268515</v>
      </c>
      <c r="T179">
        <v>438.07881391679541</v>
      </c>
      <c r="U179">
        <v>556.38968771987766</v>
      </c>
      <c r="V179">
        <v>535.96530781732861</v>
      </c>
      <c r="W179">
        <v>526.89585292847585</v>
      </c>
      <c r="X179">
        <v>660.9940408642932</v>
      </c>
      <c r="Y179">
        <v>870.35993468205675</v>
      </c>
      <c r="Z179">
        <v>2162.2099543607469</v>
      </c>
      <c r="AA179">
        <v>1821.5326548238691</v>
      </c>
      <c r="AB179">
        <v>1207.0737456534855</v>
      </c>
      <c r="AC179">
        <v>890.43410633230235</v>
      </c>
      <c r="AD179">
        <v>868.64054054889345</v>
      </c>
      <c r="AE179">
        <v>628.24845371853576</v>
      </c>
      <c r="AF179">
        <v>587.95661343408949</v>
      </c>
      <c r="AG179">
        <v>539.53946839716559</v>
      </c>
      <c r="AH179">
        <v>465.48808953218787</v>
      </c>
      <c r="AI179">
        <v>556.37644913090162</v>
      </c>
      <c r="AJ179">
        <v>596.93879571072239</v>
      </c>
      <c r="AK179">
        <v>508.51590568278522</v>
      </c>
      <c r="AL179">
        <v>539.57320229754225</v>
      </c>
      <c r="AM179">
        <v>744.88424715137728</v>
      </c>
      <c r="AN179">
        <v>1271.6161735319879</v>
      </c>
      <c r="AO179">
        <v>1632.7246937027587</v>
      </c>
      <c r="AP179">
        <v>1720.2754094939573</v>
      </c>
      <c r="AQ179">
        <v>1822.4699845247333</v>
      </c>
      <c r="AR179">
        <v>480.66936394180459</v>
      </c>
      <c r="AS179">
        <v>547.3182989033786</v>
      </c>
      <c r="AT179">
        <v>566.42823181293306</v>
      </c>
      <c r="AU179">
        <v>712.16485207768551</v>
      </c>
      <c r="AV179">
        <v>763.38874536722255</v>
      </c>
      <c r="AW179">
        <v>962.48104194733003</v>
      </c>
      <c r="AX179">
        <v>1211.3770350438622</v>
      </c>
      <c r="AY179">
        <v>1599.5389155636485</v>
      </c>
      <c r="AZ179">
        <v>1815.5269754582685</v>
      </c>
      <c r="BA179">
        <v>2154.1054354536427</v>
      </c>
      <c r="BB179">
        <v>1820.4863385478188</v>
      </c>
      <c r="BC179">
        <v>2202.2567295734402</v>
      </c>
      <c r="BD179">
        <v>2418.4131697587463</v>
      </c>
      <c r="BE179">
        <v>2633.197346713614</v>
      </c>
      <c r="BF179">
        <v>2872.7908337939821</v>
      </c>
      <c r="BG179">
        <v>3088.7213131616927</v>
      </c>
      <c r="BH179">
        <v>2585.733606717974</v>
      </c>
      <c r="BI179">
        <v>2070.4127339594961</v>
      </c>
      <c r="BJ179">
        <v>1876.3402711177298</v>
      </c>
      <c r="BK179">
        <v>2057.8794455401057</v>
      </c>
      <c r="BL179">
        <v>3189.8128649851574</v>
      </c>
      <c r="BM179">
        <v>2797.184580686855</v>
      </c>
      <c r="BN179">
        <v>2787.4877922442797</v>
      </c>
      <c r="BO179">
        <v>2899.1604747032429</v>
      </c>
      <c r="BP179">
        <v>2138.7638371998255</v>
      </c>
      <c r="BQ179">
        <v>1084.1604180543611</v>
      </c>
    </row>
    <row r="180" spans="1:69" x14ac:dyDescent="0.2">
      <c r="A180" t="s">
        <v>504</v>
      </c>
      <c r="B180" t="s">
        <v>505</v>
      </c>
      <c r="C180" t="s">
        <v>750</v>
      </c>
      <c r="D180" t="s">
        <v>751</v>
      </c>
      <c r="E180">
        <v>127.48381208252904</v>
      </c>
      <c r="F180">
        <v>132.94350715227895</v>
      </c>
      <c r="G180">
        <v>142.30352355142074</v>
      </c>
      <c r="H180">
        <v>152.4614983165541</v>
      </c>
      <c r="I180">
        <v>172.68135633823977</v>
      </c>
      <c r="J180">
        <v>272.25126316316306</v>
      </c>
      <c r="K180">
        <v>283.99959326588856</v>
      </c>
      <c r="L180">
        <v>297.94606590847337</v>
      </c>
      <c r="M180">
        <v>304.44196533149051</v>
      </c>
      <c r="N180">
        <v>319.36665032711795</v>
      </c>
      <c r="O180">
        <v>321.31615900697057</v>
      </c>
      <c r="P180">
        <v>331.45118297256806</v>
      </c>
      <c r="Q180">
        <v>341.38077239197639</v>
      </c>
      <c r="R180">
        <v>412.52749420471429</v>
      </c>
      <c r="S180">
        <v>556.86612246539073</v>
      </c>
      <c r="T180">
        <v>561.45969535020765</v>
      </c>
      <c r="U180">
        <v>632.57377838800585</v>
      </c>
      <c r="V180">
        <v>744.18532044032213</v>
      </c>
      <c r="W180">
        <v>690.74126169629869</v>
      </c>
      <c r="X180">
        <v>495.36659741922051</v>
      </c>
      <c r="Y180">
        <v>659.29714312164776</v>
      </c>
      <c r="Z180">
        <v>739.67165571021462</v>
      </c>
      <c r="AA180">
        <v>713.77780906635746</v>
      </c>
      <c r="AB180">
        <v>779.85273068497702</v>
      </c>
      <c r="AC180">
        <v>861.42864976735802</v>
      </c>
      <c r="AD180">
        <v>724.0564253472877</v>
      </c>
      <c r="AE180">
        <v>760.59055909276037</v>
      </c>
      <c r="AF180">
        <v>992.02406641593507</v>
      </c>
      <c r="AG180">
        <v>662.30819662116653</v>
      </c>
      <c r="AH180">
        <v>249.15547406901146</v>
      </c>
      <c r="AI180">
        <v>242.50839060082217</v>
      </c>
      <c r="AJ180">
        <v>349.51431864061198</v>
      </c>
      <c r="AK180">
        <v>411.47333066178629</v>
      </c>
      <c r="AL180">
        <v>394.37807402107109</v>
      </c>
      <c r="AM180">
        <v>849.17933136489512</v>
      </c>
      <c r="AN180">
        <v>891.7793523099956</v>
      </c>
      <c r="AO180">
        <v>910.86164591729482</v>
      </c>
      <c r="AP180">
        <v>912.75742978853293</v>
      </c>
      <c r="AQ180">
        <v>949.15537349477052</v>
      </c>
      <c r="AR180">
        <v>980.21974467524569</v>
      </c>
      <c r="AS180">
        <v>1017.3124434882039</v>
      </c>
      <c r="AT180">
        <v>1051.8742358909956</v>
      </c>
      <c r="AU180">
        <v>1014.3339042590969</v>
      </c>
      <c r="AV180">
        <v>1021.3521666879383</v>
      </c>
      <c r="AW180">
        <v>1098.6211866233516</v>
      </c>
      <c r="AX180">
        <v>1183.3021401017506</v>
      </c>
      <c r="AY180">
        <v>1248.1737157778794</v>
      </c>
      <c r="AZ180">
        <v>1350.3814575337663</v>
      </c>
      <c r="BA180">
        <v>1523.6843708640893</v>
      </c>
      <c r="BB180">
        <v>1467.0828805284489</v>
      </c>
      <c r="BC180">
        <v>1526.5670695140841</v>
      </c>
      <c r="BD180">
        <v>1679.7119208463296</v>
      </c>
      <c r="BE180">
        <v>1784.6983601755483</v>
      </c>
      <c r="BF180">
        <v>1835.439963637147</v>
      </c>
      <c r="BG180">
        <v>1958.3704757954711</v>
      </c>
      <c r="BH180">
        <v>2074.4562063473063</v>
      </c>
      <c r="BI180">
        <v>2131.6870482832232</v>
      </c>
      <c r="BJ180">
        <v>2182.6138099567402</v>
      </c>
      <c r="BK180">
        <v>2035.165493905072</v>
      </c>
      <c r="BL180">
        <v>1958.6205152809537</v>
      </c>
      <c r="BM180">
        <v>1938.4470475438154</v>
      </c>
      <c r="BN180">
        <v>2138.385884694495</v>
      </c>
      <c r="BO180">
        <v>2322.8905396458313</v>
      </c>
      <c r="BP180">
        <v>2609.4449207293078</v>
      </c>
      <c r="BQ180">
        <v>2847.5396633949799</v>
      </c>
    </row>
    <row r="181" spans="1:69" x14ac:dyDescent="0.2">
      <c r="A181" t="s">
        <v>506</v>
      </c>
      <c r="B181" t="s">
        <v>507</v>
      </c>
      <c r="C181" t="s">
        <v>750</v>
      </c>
      <c r="D181" t="s">
        <v>751</v>
      </c>
      <c r="E181">
        <v>1156.3859772776693</v>
      </c>
      <c r="F181">
        <v>1254.4202826213088</v>
      </c>
      <c r="G181">
        <v>1342.3682718701507</v>
      </c>
      <c r="H181">
        <v>1436.8872608393428</v>
      </c>
      <c r="I181">
        <v>1668.3308611469736</v>
      </c>
      <c r="J181">
        <v>1848.0980153242742</v>
      </c>
      <c r="K181">
        <v>1986.2702443166002</v>
      </c>
      <c r="L181">
        <v>2154.5796974304581</v>
      </c>
      <c r="M181">
        <v>2364.3594192662963</v>
      </c>
      <c r="N181">
        <v>2646.8458176682475</v>
      </c>
      <c r="O181">
        <v>2931.3807802652545</v>
      </c>
      <c r="P181">
        <v>3383.5871557999599</v>
      </c>
      <c r="Q181">
        <v>4110.4916455194771</v>
      </c>
      <c r="R181">
        <v>5353.4426515498071</v>
      </c>
      <c r="S181">
        <v>6450.4577023649272</v>
      </c>
      <c r="T181">
        <v>7346.3047476861966</v>
      </c>
      <c r="U181">
        <v>7937.3524671399819</v>
      </c>
      <c r="V181">
        <v>9180.2991846177174</v>
      </c>
      <c r="W181">
        <v>11195.842487295913</v>
      </c>
      <c r="X181">
        <v>12817.379015340077</v>
      </c>
      <c r="Y181">
        <v>13812.160009819121</v>
      </c>
      <c r="Z181">
        <v>11537.402686509213</v>
      </c>
      <c r="AA181">
        <v>11088.954315088482</v>
      </c>
      <c r="AB181">
        <v>10696.077495868194</v>
      </c>
      <c r="AC181">
        <v>9991.8437765565086</v>
      </c>
      <c r="AD181">
        <v>9940.7384359379503</v>
      </c>
      <c r="AE181">
        <v>13804.136060326535</v>
      </c>
      <c r="AF181">
        <v>16734.151405231565</v>
      </c>
      <c r="AG181">
        <v>17770.616237638758</v>
      </c>
      <c r="AH181">
        <v>17423.296158552334</v>
      </c>
      <c r="AI181">
        <v>21322.194480270347</v>
      </c>
      <c r="AJ181">
        <v>21764.214498725833</v>
      </c>
      <c r="AK181">
        <v>23939.217348210845</v>
      </c>
      <c r="AL181">
        <v>23156.44044445681</v>
      </c>
      <c r="AM181">
        <v>24682.586674286311</v>
      </c>
      <c r="AN181">
        <v>29301.194049237634</v>
      </c>
      <c r="AO181">
        <v>29063.62365325361</v>
      </c>
      <c r="AP181">
        <v>26744.960131809723</v>
      </c>
      <c r="AQ181">
        <v>27924.281808994008</v>
      </c>
      <c r="AR181">
        <v>28318.746653835686</v>
      </c>
      <c r="AS181">
        <v>26225.16977341492</v>
      </c>
      <c r="AT181">
        <v>26955.71280322782</v>
      </c>
      <c r="AU181">
        <v>29446.53308728684</v>
      </c>
      <c r="AV181">
        <v>35896.750463070552</v>
      </c>
      <c r="AW181">
        <v>40611.341435309063</v>
      </c>
      <c r="AX181">
        <v>42165.396168387968</v>
      </c>
      <c r="AY181">
        <v>45123.543240642568</v>
      </c>
      <c r="AZ181">
        <v>52100.79962859473</v>
      </c>
      <c r="BA181">
        <v>58246.702690587445</v>
      </c>
      <c r="BB181">
        <v>53172.026158141831</v>
      </c>
      <c r="BC181">
        <v>51305.733853397338</v>
      </c>
      <c r="BD181">
        <v>54701.772803061118</v>
      </c>
      <c r="BE181">
        <v>50473.944200268867</v>
      </c>
      <c r="BF181">
        <v>52602.286052076568</v>
      </c>
      <c r="BG181">
        <v>53457.223486432231</v>
      </c>
      <c r="BH181">
        <v>45793.813543469711</v>
      </c>
      <c r="BI181">
        <v>46808.529149250287</v>
      </c>
      <c r="BJ181">
        <v>49513.681734638398</v>
      </c>
      <c r="BK181">
        <v>53955.077002426588</v>
      </c>
      <c r="BL181">
        <v>53554.900749147506</v>
      </c>
      <c r="BM181">
        <v>53467.927741373729</v>
      </c>
      <c r="BN181">
        <v>60141.988091149229</v>
      </c>
      <c r="BO181">
        <v>59123.318556486993</v>
      </c>
      <c r="BP181">
        <v>63515.603078001921</v>
      </c>
      <c r="BQ181">
        <v>67520.421895628111</v>
      </c>
    </row>
    <row r="182" spans="1:69" x14ac:dyDescent="0.2">
      <c r="A182" t="s">
        <v>508</v>
      </c>
      <c r="B182" t="s">
        <v>509</v>
      </c>
      <c r="C182" t="s">
        <v>750</v>
      </c>
      <c r="D182" t="s">
        <v>751</v>
      </c>
      <c r="E182">
        <v>1451.2850779893963</v>
      </c>
      <c r="F182">
        <v>1570.638043747188</v>
      </c>
      <c r="G182">
        <v>1678.2672565399153</v>
      </c>
      <c r="H182">
        <v>1787.3185339490897</v>
      </c>
      <c r="I182">
        <v>1950.6932422293073</v>
      </c>
      <c r="J182">
        <v>2178.7750811180795</v>
      </c>
      <c r="K182">
        <v>2332.5105986609792</v>
      </c>
      <c r="L182">
        <v>2530.6605779945799</v>
      </c>
      <c r="M182">
        <v>2679.713004381892</v>
      </c>
      <c r="N182">
        <v>2894.2399823668061</v>
      </c>
      <c r="O182">
        <v>3306.2194760776933</v>
      </c>
      <c r="P182">
        <v>3736.3487374999136</v>
      </c>
      <c r="Q182">
        <v>4413.5756916852824</v>
      </c>
      <c r="R182">
        <v>5689.5888066967027</v>
      </c>
      <c r="S182">
        <v>6811.527336532321</v>
      </c>
      <c r="T182">
        <v>8204.4515115297854</v>
      </c>
      <c r="U182">
        <v>8927.201627344768</v>
      </c>
      <c r="V182">
        <v>10266.120671869805</v>
      </c>
      <c r="W182">
        <v>11462.594591605341</v>
      </c>
      <c r="X182">
        <v>13046.537221065335</v>
      </c>
      <c r="Y182">
        <v>15772.240907381391</v>
      </c>
      <c r="Z182">
        <v>15512.506704357456</v>
      </c>
      <c r="AA182">
        <v>15224.893910098159</v>
      </c>
      <c r="AB182">
        <v>14927.517476633935</v>
      </c>
      <c r="AC182">
        <v>14989.485766590566</v>
      </c>
      <c r="AD182">
        <v>15753.552765212879</v>
      </c>
      <c r="AE182">
        <v>18883.233352387266</v>
      </c>
      <c r="AF182">
        <v>22505.862262368388</v>
      </c>
      <c r="AG182">
        <v>24207.281468963014</v>
      </c>
      <c r="AH182">
        <v>24281.130405139564</v>
      </c>
      <c r="AI182">
        <v>28242.981402821981</v>
      </c>
      <c r="AJ182">
        <v>28596.933003644372</v>
      </c>
      <c r="AK182">
        <v>30523.985055897447</v>
      </c>
      <c r="AL182">
        <v>27963.697909574392</v>
      </c>
      <c r="AM182">
        <v>29315.809233773216</v>
      </c>
      <c r="AN182">
        <v>34875.704334753587</v>
      </c>
      <c r="AO182">
        <v>37321.974199347263</v>
      </c>
      <c r="AP182">
        <v>36629.03090366214</v>
      </c>
      <c r="AQ182">
        <v>34803.463405873816</v>
      </c>
      <c r="AR182">
        <v>36393.292747108775</v>
      </c>
      <c r="AS182">
        <v>38178.236877707554</v>
      </c>
      <c r="AT182">
        <v>38601.897639231</v>
      </c>
      <c r="AU182">
        <v>43170.55717449903</v>
      </c>
      <c r="AV182">
        <v>50250.329821434498</v>
      </c>
      <c r="AW182">
        <v>57768.698095846157</v>
      </c>
      <c r="AX182">
        <v>67047.170455826432</v>
      </c>
      <c r="AY182">
        <v>74434.499683567075</v>
      </c>
      <c r="AZ182">
        <v>85502.267708773084</v>
      </c>
      <c r="BA182">
        <v>97503.540780378346</v>
      </c>
      <c r="BB182">
        <v>80347.570066518354</v>
      </c>
      <c r="BC182">
        <v>88163.208593142306</v>
      </c>
      <c r="BD182">
        <v>101221.81347664402</v>
      </c>
      <c r="BE182">
        <v>102175.91929837366</v>
      </c>
      <c r="BF182">
        <v>103553.84013441675</v>
      </c>
      <c r="BG182">
        <v>97666.695183874923</v>
      </c>
      <c r="BH182">
        <v>74809.965804989755</v>
      </c>
      <c r="BI182">
        <v>70867.360997074924</v>
      </c>
      <c r="BJ182">
        <v>76131.838403276415</v>
      </c>
      <c r="BK182">
        <v>82792.84271133045</v>
      </c>
      <c r="BL182">
        <v>76430.588947333847</v>
      </c>
      <c r="BM182">
        <v>68340.018103370167</v>
      </c>
      <c r="BN182">
        <v>93072.892511957092</v>
      </c>
      <c r="BO182">
        <v>109269.52058029761</v>
      </c>
      <c r="BP182">
        <v>87497.217964955649</v>
      </c>
      <c r="BQ182">
        <v>86785.433448917611</v>
      </c>
    </row>
    <row r="183" spans="1:69" x14ac:dyDescent="0.2">
      <c r="A183" t="s">
        <v>510</v>
      </c>
      <c r="B183" t="s">
        <v>511</v>
      </c>
      <c r="C183" t="s">
        <v>750</v>
      </c>
      <c r="D183" t="s">
        <v>751</v>
      </c>
      <c r="E183">
        <v>50.212523374958664</v>
      </c>
      <c r="F183">
        <v>51.554482074758532</v>
      </c>
      <c r="G183">
        <v>54.565608932967038</v>
      </c>
      <c r="H183">
        <v>46.314662974062834</v>
      </c>
      <c r="I183">
        <v>45.320757315163021</v>
      </c>
      <c r="J183">
        <v>65.805069042413663</v>
      </c>
      <c r="K183">
        <v>79.484178651630984</v>
      </c>
      <c r="L183">
        <v>72.255603368575976</v>
      </c>
      <c r="M183">
        <v>64.859241924783859</v>
      </c>
      <c r="N183">
        <v>64.817919946328644</v>
      </c>
      <c r="O183">
        <v>69.633489729730357</v>
      </c>
      <c r="P183">
        <v>69.454070409649347</v>
      </c>
      <c r="Q183">
        <v>78.84291284223697</v>
      </c>
      <c r="R183">
        <v>73.22668352678005</v>
      </c>
      <c r="S183">
        <v>89.763745559162615</v>
      </c>
      <c r="T183">
        <v>113.60564517274584</v>
      </c>
      <c r="U183">
        <v>102.47037325177448</v>
      </c>
      <c r="V183">
        <v>95.343355742654325</v>
      </c>
      <c r="W183">
        <v>108.09942505283652</v>
      </c>
      <c r="X183">
        <v>121.86820974914953</v>
      </c>
      <c r="Y183">
        <v>125.11434747809734</v>
      </c>
      <c r="Z183">
        <v>142.91689880784267</v>
      </c>
      <c r="AA183">
        <v>146.97666293374868</v>
      </c>
      <c r="AB183">
        <v>146.63295308625416</v>
      </c>
      <c r="AC183">
        <v>151.07818711593868</v>
      </c>
      <c r="AD183">
        <v>149.90045341888185</v>
      </c>
      <c r="AE183">
        <v>159.54568280604377</v>
      </c>
      <c r="AF183">
        <v>162.03690689891317</v>
      </c>
      <c r="AG183">
        <v>187.08477762197521</v>
      </c>
      <c r="AH183">
        <v>184.97541645725073</v>
      </c>
      <c r="AI183">
        <v>185.79460044990341</v>
      </c>
      <c r="AJ183">
        <v>195.71662141046184</v>
      </c>
      <c r="AK183">
        <v>165.02959412726048</v>
      </c>
      <c r="AL183">
        <v>172.80520257976659</v>
      </c>
      <c r="AM183">
        <v>187.25817624615092</v>
      </c>
      <c r="AN183">
        <v>197.84300133032588</v>
      </c>
      <c r="AO183">
        <v>198.821907435345</v>
      </c>
      <c r="AP183">
        <v>211.83486958915273</v>
      </c>
      <c r="AQ183">
        <v>205.07524630606866</v>
      </c>
      <c r="AR183">
        <v>208.64666791374279</v>
      </c>
      <c r="AS183">
        <v>223.83028918307789</v>
      </c>
      <c r="AT183">
        <v>240.7951145446641</v>
      </c>
      <c r="AU183">
        <v>238.89140296105998</v>
      </c>
      <c r="AV183">
        <v>246.42970658763295</v>
      </c>
      <c r="AW183">
        <v>279.58775004442833</v>
      </c>
      <c r="AX183">
        <v>309.02416833937212</v>
      </c>
      <c r="AY183">
        <v>340.43179643796771</v>
      </c>
      <c r="AZ183">
        <v>385.44976766064207</v>
      </c>
      <c r="BA183">
        <v>464.81739189152938</v>
      </c>
      <c r="BB183">
        <v>473.07875119862138</v>
      </c>
      <c r="BC183">
        <v>585.27849198457432</v>
      </c>
      <c r="BD183">
        <v>785.51865622213199</v>
      </c>
      <c r="BE183">
        <v>788.20293714837658</v>
      </c>
      <c r="BF183">
        <v>803.26959542047712</v>
      </c>
      <c r="BG183">
        <v>821.45522491173097</v>
      </c>
      <c r="BH183">
        <v>875.54363547486241</v>
      </c>
      <c r="BI183">
        <v>877.2564546967368</v>
      </c>
      <c r="BJ183">
        <v>1034.2837490684637</v>
      </c>
      <c r="BK183">
        <v>1179.1984319038922</v>
      </c>
      <c r="BL183">
        <v>1203.142947064013</v>
      </c>
      <c r="BM183">
        <v>1154.2151757831821</v>
      </c>
      <c r="BN183">
        <v>1252.7507673198581</v>
      </c>
      <c r="BO183">
        <v>1385.9106627485075</v>
      </c>
      <c r="BP183">
        <v>1382.3305576930356</v>
      </c>
      <c r="BQ183">
        <v>1447.3100445842811</v>
      </c>
    </row>
    <row r="184" spans="1:69" x14ac:dyDescent="0.2">
      <c r="A184" t="s">
        <v>512</v>
      </c>
      <c r="B184" t="s">
        <v>513</v>
      </c>
      <c r="C184" t="s">
        <v>750</v>
      </c>
      <c r="D184" t="s">
        <v>751</v>
      </c>
      <c r="O184">
        <v>2618.5344593772461</v>
      </c>
      <c r="P184">
        <v>2811.2146269152995</v>
      </c>
      <c r="Q184">
        <v>3190.5855389883714</v>
      </c>
      <c r="R184">
        <v>3863.940690957289</v>
      </c>
      <c r="S184">
        <v>5199.264975047663</v>
      </c>
      <c r="T184">
        <v>5740.1997869631705</v>
      </c>
      <c r="U184">
        <v>5703.2031714076511</v>
      </c>
      <c r="V184">
        <v>5646.3355809661025</v>
      </c>
      <c r="W184">
        <v>5721.3136892722105</v>
      </c>
      <c r="X184">
        <v>5949.5621623368042</v>
      </c>
      <c r="Y184">
        <v>6137.6812961149544</v>
      </c>
      <c r="Z184">
        <v>6593.9069518871656</v>
      </c>
      <c r="AA184">
        <v>6576.8336404702732</v>
      </c>
      <c r="AB184">
        <v>5895.7026681107518</v>
      </c>
      <c r="AC184">
        <v>5653.9610002002828</v>
      </c>
      <c r="AD184">
        <v>4858.9335174582538</v>
      </c>
      <c r="AE184">
        <v>4568.6788765349074</v>
      </c>
      <c r="AF184">
        <v>4484.5081458695113</v>
      </c>
      <c r="AG184">
        <v>5011.5803148461109</v>
      </c>
      <c r="AH184">
        <v>5722.7674219742021</v>
      </c>
      <c r="AI184">
        <v>5775.5534742308901</v>
      </c>
      <c r="AJ184">
        <v>5333.3795488962642</v>
      </c>
      <c r="AK184">
        <v>5102.5968591390674</v>
      </c>
      <c r="AL184">
        <v>4310.2443329862272</v>
      </c>
      <c r="AM184">
        <v>3920.5397298791404</v>
      </c>
      <c r="AN184">
        <v>3932.091093920902</v>
      </c>
      <c r="AO184">
        <v>3678.5624289463362</v>
      </c>
      <c r="AP184">
        <v>3661.0284670132678</v>
      </c>
      <c r="AQ184">
        <v>2908.8498652542776</v>
      </c>
      <c r="AR184">
        <v>2682.6948668004566</v>
      </c>
      <c r="AS184">
        <v>2648.601528609383</v>
      </c>
      <c r="AT184">
        <v>2232.3087402672631</v>
      </c>
      <c r="AU184">
        <v>2084.6482452097071</v>
      </c>
      <c r="AV184">
        <v>2463.2825907807883</v>
      </c>
      <c r="AW184">
        <v>3040.5134988900008</v>
      </c>
      <c r="AX184">
        <v>2992.4038277692648</v>
      </c>
      <c r="AY184">
        <v>2910.1414579468446</v>
      </c>
      <c r="AZ184">
        <v>2272.1529130704457</v>
      </c>
      <c r="BA184">
        <v>3756.8453122876617</v>
      </c>
      <c r="BB184">
        <v>4410.567646689623</v>
      </c>
      <c r="BC184">
        <v>4735.9200050209174</v>
      </c>
      <c r="BD184">
        <v>6444.0364209463432</v>
      </c>
      <c r="BE184">
        <v>9842.770327318558</v>
      </c>
      <c r="BF184">
        <v>8974.5188687443333</v>
      </c>
      <c r="BG184">
        <v>9230.0544032892667</v>
      </c>
      <c r="BH184">
        <v>7747.2558499360675</v>
      </c>
      <c r="BI184">
        <v>8748.1563260542844</v>
      </c>
      <c r="BJ184">
        <v>9656.9797657148447</v>
      </c>
      <c r="BK184">
        <v>11413.746301638905</v>
      </c>
      <c r="BL184">
        <v>10801.770565963465</v>
      </c>
      <c r="BM184">
        <v>10709.068810537998</v>
      </c>
      <c r="BN184">
        <v>14979.099896799031</v>
      </c>
      <c r="BO184">
        <v>12911.908644138142</v>
      </c>
      <c r="BP184">
        <v>12752.472385583755</v>
      </c>
      <c r="BQ184">
        <v>13609.158837551997</v>
      </c>
    </row>
    <row r="185" spans="1:69" x14ac:dyDescent="0.2">
      <c r="A185" t="s">
        <v>514</v>
      </c>
      <c r="B185" t="s">
        <v>515</v>
      </c>
      <c r="C185" t="s">
        <v>750</v>
      </c>
      <c r="D185" t="s">
        <v>751</v>
      </c>
      <c r="E185">
        <v>2334.1337214331988</v>
      </c>
      <c r="F185">
        <v>2364.7538390009745</v>
      </c>
      <c r="G185">
        <v>2471.0550089511139</v>
      </c>
      <c r="H185">
        <v>2646.2365293776243</v>
      </c>
      <c r="I185">
        <v>2839.3155469245312</v>
      </c>
      <c r="J185">
        <v>2170.9980977765067</v>
      </c>
      <c r="K185">
        <v>2211.3822240646491</v>
      </c>
      <c r="L185">
        <v>2208.442137620219</v>
      </c>
      <c r="M185">
        <v>1902.4218242688323</v>
      </c>
      <c r="N185">
        <v>2096.9264672930071</v>
      </c>
      <c r="O185">
        <v>2311.0276197901285</v>
      </c>
      <c r="P185">
        <v>2772.9185969395958</v>
      </c>
      <c r="Q185">
        <v>3294.6489426830362</v>
      </c>
      <c r="R185">
        <v>4323.1965345865519</v>
      </c>
      <c r="S185">
        <v>4610.5704263401321</v>
      </c>
      <c r="T185">
        <v>4171.7697396747544</v>
      </c>
      <c r="U185">
        <v>4373.840997912308</v>
      </c>
      <c r="V185">
        <v>4950.5882053892747</v>
      </c>
      <c r="W185">
        <v>5936.9852603642285</v>
      </c>
      <c r="X185">
        <v>6668.1386662247023</v>
      </c>
      <c r="Y185">
        <v>7467.1680377380499</v>
      </c>
      <c r="Z185">
        <v>7813.8875433606745</v>
      </c>
      <c r="AA185">
        <v>7656.4757323896274</v>
      </c>
      <c r="AB185">
        <v>7598.3120387500639</v>
      </c>
      <c r="AC185">
        <v>6713.760131041543</v>
      </c>
      <c r="AD185">
        <v>7600.5652417293704</v>
      </c>
      <c r="AE185">
        <v>9427.5539403534785</v>
      </c>
      <c r="AF185">
        <v>12330.916830548311</v>
      </c>
      <c r="AG185">
        <v>13759.15562959216</v>
      </c>
      <c r="AH185">
        <v>13312.385585811266</v>
      </c>
      <c r="AI185">
        <v>13663.021618429788</v>
      </c>
      <c r="AJ185">
        <v>12230.073454883395</v>
      </c>
      <c r="AK185">
        <v>11793.139241621373</v>
      </c>
      <c r="AL185">
        <v>13094.345450263889</v>
      </c>
      <c r="AM185">
        <v>15280.312784292244</v>
      </c>
      <c r="AN185">
        <v>17400.420184817209</v>
      </c>
      <c r="AO185">
        <v>18794.436039393047</v>
      </c>
      <c r="AP185">
        <v>17474.187029723951</v>
      </c>
      <c r="AQ185">
        <v>14738.445570391819</v>
      </c>
      <c r="AR185">
        <v>15322.223834026689</v>
      </c>
      <c r="AS185">
        <v>13641.102718382228</v>
      </c>
      <c r="AT185">
        <v>13882.856826858602</v>
      </c>
      <c r="AU185">
        <v>16874.187491819564</v>
      </c>
      <c r="AV185">
        <v>21913.708171996081</v>
      </c>
      <c r="AW185">
        <v>25420.234882944005</v>
      </c>
      <c r="AX185">
        <v>27751.06547088586</v>
      </c>
      <c r="AY185">
        <v>26654.593201898522</v>
      </c>
      <c r="AZ185">
        <v>32479.981738146667</v>
      </c>
      <c r="BA185">
        <v>31324.739797710237</v>
      </c>
      <c r="BB185">
        <v>28276.725541622531</v>
      </c>
      <c r="BC185">
        <v>33761.900963994682</v>
      </c>
      <c r="BD185">
        <v>38431.776678849892</v>
      </c>
      <c r="BE185">
        <v>40053.699153636859</v>
      </c>
      <c r="BF185">
        <v>43000.464684918901</v>
      </c>
      <c r="BG185">
        <v>44618.266973846985</v>
      </c>
      <c r="BH185">
        <v>38665.372301815783</v>
      </c>
      <c r="BI185">
        <v>40113.719538242753</v>
      </c>
      <c r="BJ185">
        <v>42950.384171113787</v>
      </c>
      <c r="BK185">
        <v>43257.076923887857</v>
      </c>
      <c r="BL185">
        <v>42855.831861631974</v>
      </c>
      <c r="BM185">
        <v>41997.783032427884</v>
      </c>
      <c r="BN185">
        <v>49950.425169131646</v>
      </c>
      <c r="BO185">
        <v>49099.709042335751</v>
      </c>
      <c r="BP185">
        <v>49075.956283292675</v>
      </c>
      <c r="BQ185">
        <v>49205.179214679243</v>
      </c>
    </row>
    <row r="186" spans="1:69" x14ac:dyDescent="0.2">
      <c r="A186" t="s">
        <v>516</v>
      </c>
      <c r="B186" t="s">
        <v>517</v>
      </c>
      <c r="C186" t="s">
        <v>750</v>
      </c>
      <c r="D186" t="s">
        <v>751</v>
      </c>
      <c r="E186">
        <v>1311.1789321560714</v>
      </c>
      <c r="F186">
        <v>1379.3017932098346</v>
      </c>
      <c r="G186">
        <v>1470.9473623589884</v>
      </c>
      <c r="H186">
        <v>1561.7900587486968</v>
      </c>
      <c r="I186">
        <v>1686.1064560771588</v>
      </c>
      <c r="J186">
        <v>1808.2525045815896</v>
      </c>
      <c r="K186">
        <v>1955.3933930637659</v>
      </c>
      <c r="L186">
        <v>2065.1087266164527</v>
      </c>
      <c r="M186">
        <v>2214.1493780070427</v>
      </c>
      <c r="N186">
        <v>2412.1724918867544</v>
      </c>
      <c r="O186">
        <v>2613.4508648218634</v>
      </c>
      <c r="P186">
        <v>2857.7171155807573</v>
      </c>
      <c r="Q186">
        <v>3281.0329721286503</v>
      </c>
      <c r="R186">
        <v>3927.6047333920401</v>
      </c>
      <c r="S186">
        <v>4358.5946774463646</v>
      </c>
      <c r="T186">
        <v>4834.4024310126179</v>
      </c>
      <c r="U186">
        <v>5188.5086342485083</v>
      </c>
      <c r="V186">
        <v>5796.5132989615713</v>
      </c>
      <c r="W186">
        <v>6911.9853825643868</v>
      </c>
      <c r="X186">
        <v>7904.7380582246142</v>
      </c>
      <c r="Y186">
        <v>8697.7985254710566</v>
      </c>
      <c r="Z186">
        <v>8777.0332371841469</v>
      </c>
      <c r="AA186">
        <v>8567.9077144278817</v>
      </c>
      <c r="AB186">
        <v>8783.6379729020318</v>
      </c>
      <c r="AC186">
        <v>9108.5294744226503</v>
      </c>
      <c r="AD186">
        <v>9513.4336195631968</v>
      </c>
      <c r="AE186">
        <v>11438.729880386321</v>
      </c>
      <c r="AF186">
        <v>13143.060669067401</v>
      </c>
      <c r="AG186">
        <v>14699.412291347342</v>
      </c>
      <c r="AH186">
        <v>15248.439977671662</v>
      </c>
      <c r="AI186">
        <v>17019.813822967913</v>
      </c>
      <c r="AJ186">
        <v>17848.82880801805</v>
      </c>
      <c r="AK186">
        <v>19022.160250018096</v>
      </c>
      <c r="AL186">
        <v>19145.060808206916</v>
      </c>
      <c r="AM186">
        <v>20297.365232218501</v>
      </c>
      <c r="AN186">
        <v>22257.154005827178</v>
      </c>
      <c r="AO186">
        <v>22275.195855220838</v>
      </c>
      <c r="AP186">
        <v>21776.205199517291</v>
      </c>
      <c r="AQ186">
        <v>21771.44652063043</v>
      </c>
      <c r="AR186">
        <v>22708.452856370412</v>
      </c>
      <c r="AS186">
        <v>23049.632936225604</v>
      </c>
      <c r="AT186">
        <v>22671.163200852283</v>
      </c>
      <c r="AU186">
        <v>23479.811897484891</v>
      </c>
      <c r="AV186">
        <v>26073.411607395552</v>
      </c>
      <c r="AW186">
        <v>28822.982776755678</v>
      </c>
      <c r="AX186">
        <v>30274.05434237287</v>
      </c>
      <c r="AY186">
        <v>31719.336087290169</v>
      </c>
      <c r="AZ186">
        <v>34485.432685679792</v>
      </c>
      <c r="BA186">
        <v>36330.025398970378</v>
      </c>
      <c r="BB186">
        <v>33747.387121081098</v>
      </c>
      <c r="BC186">
        <v>35162.199174352238</v>
      </c>
      <c r="BD186">
        <v>37631.411177331524</v>
      </c>
      <c r="BE186">
        <v>37353.497516210919</v>
      </c>
      <c r="BF186">
        <v>37640.787902568656</v>
      </c>
      <c r="BG186">
        <v>38191.052751850628</v>
      </c>
      <c r="BH186">
        <v>35779.912327194215</v>
      </c>
      <c r="BI186">
        <v>36229.349077361578</v>
      </c>
      <c r="BJ186">
        <v>37605.270624988945</v>
      </c>
      <c r="BK186">
        <v>39552.695671629044</v>
      </c>
      <c r="BL186">
        <v>39708.886457663517</v>
      </c>
      <c r="BM186">
        <v>38597.246423496021</v>
      </c>
      <c r="BN186">
        <v>43027.749427570547</v>
      </c>
      <c r="BO186">
        <v>43950.173710933974</v>
      </c>
      <c r="BP186">
        <v>46580.444880722614</v>
      </c>
      <c r="BQ186">
        <v>48322.164420487039</v>
      </c>
    </row>
    <row r="187" spans="1:69" x14ac:dyDescent="0.2">
      <c r="A187" t="s">
        <v>518</v>
      </c>
      <c r="B187" t="s">
        <v>519</v>
      </c>
      <c r="C187" t="s">
        <v>750</v>
      </c>
      <c r="D187" t="s">
        <v>751</v>
      </c>
      <c r="E187">
        <v>83.385310524332297</v>
      </c>
      <c r="F187">
        <v>84.531164636971553</v>
      </c>
      <c r="G187">
        <v>102.32588986304818</v>
      </c>
      <c r="H187">
        <v>106.82931195945518</v>
      </c>
      <c r="I187">
        <v>108.05974707136943</v>
      </c>
      <c r="J187">
        <v>108.12727632614899</v>
      </c>
      <c r="K187">
        <v>113.15885147061617</v>
      </c>
      <c r="L187">
        <v>174.7084424224476</v>
      </c>
      <c r="M187">
        <v>300.3823944989025</v>
      </c>
      <c r="N187">
        <v>371.94567729061163</v>
      </c>
      <c r="O187">
        <v>386.79271283902341</v>
      </c>
      <c r="P187">
        <v>441.93538442325581</v>
      </c>
      <c r="Q187">
        <v>523.67572663099816</v>
      </c>
      <c r="R187">
        <v>669.82952999521228</v>
      </c>
      <c r="S187">
        <v>2203.4059134698614</v>
      </c>
      <c r="T187">
        <v>2691.9965351405203</v>
      </c>
      <c r="U187">
        <v>3142.527178366453</v>
      </c>
      <c r="V187">
        <v>3204.8697295806082</v>
      </c>
      <c r="W187">
        <v>3043.7512103612885</v>
      </c>
      <c r="X187">
        <v>3933.5051085710493</v>
      </c>
      <c r="Y187">
        <v>5974.3043461146717</v>
      </c>
      <c r="Z187">
        <v>6865.5848281977896</v>
      </c>
      <c r="AA187">
        <v>6759.2987029390688</v>
      </c>
      <c r="AB187">
        <v>6714.1912591069886</v>
      </c>
      <c r="AC187">
        <v>7070.0729580488487</v>
      </c>
      <c r="AD187">
        <v>7548.69588410284</v>
      </c>
      <c r="AE187">
        <v>5181.8798029056134</v>
      </c>
      <c r="AF187">
        <v>5203.9999406583884</v>
      </c>
      <c r="AG187">
        <v>5279.1041143718294</v>
      </c>
      <c r="AH187">
        <v>5591.2272384755825</v>
      </c>
      <c r="AI187">
        <v>7545.7030523044123</v>
      </c>
      <c r="AJ187">
        <v>6977.328592234504</v>
      </c>
      <c r="AK187">
        <v>7317.7881583816634</v>
      </c>
      <c r="AL187">
        <v>7038.9301587736018</v>
      </c>
      <c r="AM187">
        <v>7068.3899697907282</v>
      </c>
      <c r="AN187">
        <v>7414.3027920410859</v>
      </c>
      <c r="AO187">
        <v>8068.0007678461179</v>
      </c>
      <c r="AP187">
        <v>8234.6406375900497</v>
      </c>
      <c r="AQ187">
        <v>7219.0293243202523</v>
      </c>
      <c r="AR187">
        <v>7915.4416938053355</v>
      </c>
      <c r="AS187">
        <v>9753.8475518540381</v>
      </c>
      <c r="AT187">
        <v>9611.9636019105365</v>
      </c>
      <c r="AU187">
        <v>9869.1305021943772</v>
      </c>
      <c r="AV187">
        <v>10463.542583214121</v>
      </c>
      <c r="AW187">
        <v>11800.850741117127</v>
      </c>
      <c r="AX187">
        <v>14434.857792464712</v>
      </c>
      <c r="AY187">
        <v>16930.856507185275</v>
      </c>
      <c r="AZ187">
        <v>18792.653772481983</v>
      </c>
      <c r="BA187">
        <v>26576.779241508975</v>
      </c>
      <c r="BB187">
        <v>20655.918024921848</v>
      </c>
      <c r="BC187">
        <v>23570.179814732484</v>
      </c>
      <c r="BD187">
        <v>25188.007415188506</v>
      </c>
      <c r="BE187">
        <v>24642.297876859564</v>
      </c>
      <c r="BF187">
        <v>23458.02338400529</v>
      </c>
      <c r="BG187">
        <v>23160.650225254671</v>
      </c>
      <c r="BH187">
        <v>18808.307792183889</v>
      </c>
      <c r="BI187">
        <v>17110.189746054482</v>
      </c>
      <c r="BJ187">
        <v>17820.066180933452</v>
      </c>
      <c r="BK187">
        <v>19901.761564201621</v>
      </c>
      <c r="BL187">
        <v>19180.186415280146</v>
      </c>
      <c r="BM187">
        <v>16784.86306300576</v>
      </c>
      <c r="BN187">
        <v>19403.460016021098</v>
      </c>
      <c r="BO187">
        <v>23223.582940593456</v>
      </c>
      <c r="BP187">
        <v>21027.738477888633</v>
      </c>
      <c r="BQ187">
        <v>20285.227289737661</v>
      </c>
    </row>
    <row r="188" spans="1:69" x14ac:dyDescent="0.2">
      <c r="A188" t="s">
        <v>520</v>
      </c>
      <c r="B188" t="s">
        <v>521</v>
      </c>
      <c r="C188" t="s">
        <v>750</v>
      </c>
      <c r="D188" t="s">
        <v>751</v>
      </c>
      <c r="T188">
        <v>1109.8380930014673</v>
      </c>
      <c r="U188">
        <v>1266.5979264694536</v>
      </c>
      <c r="V188">
        <v>1526.1297598357312</v>
      </c>
      <c r="W188">
        <v>1737.2160557461941</v>
      </c>
      <c r="X188">
        <v>2242.7293598123711</v>
      </c>
      <c r="Y188">
        <v>3286.7845944522769</v>
      </c>
      <c r="Z188">
        <v>3011.8734019563567</v>
      </c>
      <c r="AA188">
        <v>2836.7720439468339</v>
      </c>
      <c r="AB188">
        <v>2559.2948970622824</v>
      </c>
      <c r="AC188">
        <v>2486.4937307124696</v>
      </c>
      <c r="AD188">
        <v>2379.8019316086115</v>
      </c>
      <c r="AE188">
        <v>2329.7492587571141</v>
      </c>
      <c r="AF188">
        <v>2860.7996015101457</v>
      </c>
      <c r="AG188">
        <v>3025.7530579756012</v>
      </c>
      <c r="AH188">
        <v>3031.1285246085477</v>
      </c>
      <c r="AI188">
        <v>3570.5578897499217</v>
      </c>
      <c r="AJ188">
        <v>3674.3613699638058</v>
      </c>
      <c r="AK188">
        <v>3949.4087886710968</v>
      </c>
      <c r="AL188">
        <v>3762.4488538512383</v>
      </c>
      <c r="AM188">
        <v>3950.9800369672703</v>
      </c>
      <c r="AN188">
        <v>4659.341881141575</v>
      </c>
      <c r="AO188">
        <v>4739.0769500531023</v>
      </c>
      <c r="AP188">
        <v>4678.5199905244717</v>
      </c>
      <c r="AQ188">
        <v>4635.1588261770585</v>
      </c>
      <c r="AR188">
        <v>4829.2533807413829</v>
      </c>
      <c r="AS188">
        <v>4847.4503330119423</v>
      </c>
      <c r="AT188">
        <v>4780.9549297897429</v>
      </c>
      <c r="AU188">
        <v>5142.0869407817945</v>
      </c>
      <c r="AV188">
        <v>6311.7643500303357</v>
      </c>
      <c r="AW188">
        <v>7419.393873653039</v>
      </c>
      <c r="AX188">
        <v>8233.3398094795411</v>
      </c>
      <c r="AY188">
        <v>9046.5868052966143</v>
      </c>
      <c r="AZ188">
        <v>10758.375023686556</v>
      </c>
      <c r="BA188">
        <v>11515.142130368244</v>
      </c>
      <c r="BB188">
        <v>9809.3888095896291</v>
      </c>
      <c r="BC188">
        <v>10149.563262131438</v>
      </c>
      <c r="BD188">
        <v>11469.951892872159</v>
      </c>
      <c r="BE188">
        <v>11084.102061754724</v>
      </c>
      <c r="BF188">
        <v>11421.795928002988</v>
      </c>
      <c r="BG188">
        <v>11682.616585940146</v>
      </c>
      <c r="BH188">
        <v>10359.118246257422</v>
      </c>
      <c r="BI188">
        <v>10813.382696043145</v>
      </c>
      <c r="BJ188">
        <v>11950.97405530037</v>
      </c>
      <c r="BK188">
        <v>13025.990833966034</v>
      </c>
      <c r="BL188">
        <v>12907.616256027351</v>
      </c>
      <c r="BM188">
        <v>11770.456412737904</v>
      </c>
      <c r="BN188">
        <v>13717.089487735258</v>
      </c>
      <c r="BO188">
        <v>14320.77067762878</v>
      </c>
      <c r="BP188">
        <v>15334.104650222818</v>
      </c>
      <c r="BQ188">
        <v>16094.12661731265</v>
      </c>
    </row>
    <row r="189" spans="1:69" x14ac:dyDescent="0.2">
      <c r="A189" t="s">
        <v>522</v>
      </c>
      <c r="B189" t="s">
        <v>523</v>
      </c>
      <c r="C189" t="s">
        <v>750</v>
      </c>
      <c r="D189" t="s">
        <v>751</v>
      </c>
      <c r="E189">
        <v>82.024100007191237</v>
      </c>
      <c r="F189">
        <v>87.777824696618111</v>
      </c>
      <c r="G189">
        <v>89.503952575341316</v>
      </c>
      <c r="H189">
        <v>93.650872861346315</v>
      </c>
      <c r="I189">
        <v>102.45976384530998</v>
      </c>
      <c r="J189">
        <v>113.56720641459573</v>
      </c>
      <c r="K189">
        <v>122.22935375471309</v>
      </c>
      <c r="L189">
        <v>135.19047494296825</v>
      </c>
      <c r="M189">
        <v>141.55830645934563</v>
      </c>
      <c r="N189">
        <v>148.52851299007096</v>
      </c>
      <c r="O189">
        <v>166.66206195838939</v>
      </c>
      <c r="P189">
        <v>172.45366220227402</v>
      </c>
      <c r="Q189">
        <v>148.07397627061704</v>
      </c>
      <c r="R189">
        <v>97.513642592824283</v>
      </c>
      <c r="S189">
        <v>132.00515660729292</v>
      </c>
      <c r="T189">
        <v>161.68177489951847</v>
      </c>
      <c r="U189">
        <v>183.85973342234735</v>
      </c>
      <c r="V189">
        <v>204.67776264936734</v>
      </c>
      <c r="W189">
        <v>233.41799161408954</v>
      </c>
      <c r="X189">
        <v>249.22938995705698</v>
      </c>
      <c r="Y189">
        <v>287.44870727002188</v>
      </c>
      <c r="Z189">
        <v>327.50506996174488</v>
      </c>
      <c r="AA189">
        <v>344.88979246699472</v>
      </c>
      <c r="AB189">
        <v>311.09836135670253</v>
      </c>
      <c r="AC189">
        <v>327.34562515229112</v>
      </c>
      <c r="AD189">
        <v>317.06349938643223</v>
      </c>
      <c r="AE189">
        <v>313.94632404390569</v>
      </c>
      <c r="AF189">
        <v>317.23867416110994</v>
      </c>
      <c r="AG189">
        <v>353.85454278548985</v>
      </c>
      <c r="AH189">
        <v>357.59579610500685</v>
      </c>
      <c r="AI189">
        <v>344.45547384188967</v>
      </c>
      <c r="AJ189">
        <v>380.01984334622898</v>
      </c>
      <c r="AK189">
        <v>395.67720859593044</v>
      </c>
      <c r="AL189">
        <v>407.88814068846557</v>
      </c>
      <c r="AM189">
        <v>399.95592756135176</v>
      </c>
      <c r="AN189">
        <v>450.5502793462062</v>
      </c>
      <c r="AO189">
        <v>456.99696183294287</v>
      </c>
      <c r="AP189">
        <v>438.0309426801528</v>
      </c>
      <c r="AQ189">
        <v>424.45369779849705</v>
      </c>
      <c r="AR189">
        <v>418.24925705536725</v>
      </c>
      <c r="AS189">
        <v>642.33834649989774</v>
      </c>
      <c r="AT189">
        <v>609.93950690507347</v>
      </c>
      <c r="AU189">
        <v>599.93734572392736</v>
      </c>
      <c r="AV189">
        <v>672.44178669893995</v>
      </c>
      <c r="AW189">
        <v>771.90224734895378</v>
      </c>
      <c r="AX189">
        <v>827.61986118992581</v>
      </c>
      <c r="AY189">
        <v>900.87356498480847</v>
      </c>
      <c r="AZ189">
        <v>998.09011419752403</v>
      </c>
      <c r="BA189">
        <v>1067.0432456528365</v>
      </c>
      <c r="BB189">
        <v>963.78806639522475</v>
      </c>
      <c r="BC189">
        <v>987.30457112448539</v>
      </c>
      <c r="BD189">
        <v>1131.7351383432383</v>
      </c>
      <c r="BE189">
        <v>1204.364754915847</v>
      </c>
      <c r="BF189">
        <v>1225.4340119198034</v>
      </c>
      <c r="BG189">
        <v>1266.6134084995933</v>
      </c>
      <c r="BH189">
        <v>1380.4702083831723</v>
      </c>
      <c r="BI189">
        <v>1424.6916119589737</v>
      </c>
      <c r="BJ189">
        <v>1519.2345951424784</v>
      </c>
      <c r="BK189">
        <v>1569.3381462635487</v>
      </c>
      <c r="BL189">
        <v>1390.416909817447</v>
      </c>
      <c r="BM189">
        <v>1278.3973520689553</v>
      </c>
      <c r="BN189">
        <v>1455.3192237018598</v>
      </c>
      <c r="BO189">
        <v>1538.3228133170996</v>
      </c>
      <c r="BP189">
        <v>1360.3241775841927</v>
      </c>
      <c r="BQ189">
        <v>1478.7727797799566</v>
      </c>
    </row>
    <row r="190" spans="1:69" x14ac:dyDescent="0.2">
      <c r="A190" t="s">
        <v>524</v>
      </c>
      <c r="B190" t="s">
        <v>525</v>
      </c>
      <c r="C190" t="s">
        <v>750</v>
      </c>
      <c r="D190" t="s">
        <v>751</v>
      </c>
      <c r="E190">
        <v>477.03793500028866</v>
      </c>
      <c r="F190">
        <v>516.45986188107292</v>
      </c>
      <c r="G190">
        <v>545.5704462725289</v>
      </c>
      <c r="H190">
        <v>586.61668793076024</v>
      </c>
      <c r="I190">
        <v>611.10061296075401</v>
      </c>
      <c r="J190">
        <v>651.33137484862493</v>
      </c>
      <c r="K190">
        <v>688.84697876278938</v>
      </c>
      <c r="L190">
        <v>744.89092831197422</v>
      </c>
      <c r="M190">
        <v>778.47664166632273</v>
      </c>
      <c r="N190">
        <v>830.3197528564416</v>
      </c>
      <c r="O190">
        <v>892.89087748749228</v>
      </c>
      <c r="P190">
        <v>979.33025337369975</v>
      </c>
      <c r="Q190">
        <v>1046.063412228242</v>
      </c>
      <c r="R190">
        <v>1164.3274583406846</v>
      </c>
      <c r="S190">
        <v>1296.4475930816873</v>
      </c>
      <c r="T190">
        <v>1405.7489974826669</v>
      </c>
      <c r="U190">
        <v>1456.5000970772708</v>
      </c>
      <c r="V190">
        <v>1503.2650340947207</v>
      </c>
      <c r="W190">
        <v>1738.4876368408052</v>
      </c>
      <c r="X190">
        <v>1937.9810750636132</v>
      </c>
      <c r="Y190">
        <v>2357.0913199975071</v>
      </c>
      <c r="Z190">
        <v>2605.4552992439699</v>
      </c>
      <c r="AA190">
        <v>2811.4064370641108</v>
      </c>
      <c r="AB190">
        <v>2819.3512845139653</v>
      </c>
      <c r="AC190">
        <v>2874.948321122271</v>
      </c>
      <c r="AD190">
        <v>2972.1807066606389</v>
      </c>
      <c r="AE190">
        <v>3019.4815053357465</v>
      </c>
      <c r="AF190">
        <v>2966.0096786665335</v>
      </c>
      <c r="AG190">
        <v>2508.7822927787938</v>
      </c>
      <c r="AH190">
        <v>2462.1102245592433</v>
      </c>
      <c r="AI190">
        <v>2620.1382726627444</v>
      </c>
      <c r="AJ190">
        <v>2820.5454766541811</v>
      </c>
      <c r="AK190">
        <v>3139.8995289958052</v>
      </c>
      <c r="AL190">
        <v>3358.4141174005267</v>
      </c>
      <c r="AM190">
        <v>3508.1957006921775</v>
      </c>
      <c r="AN190">
        <v>3513.8973785463104</v>
      </c>
      <c r="AO190">
        <v>3308.1843039052819</v>
      </c>
      <c r="AP190">
        <v>3545.9767039245321</v>
      </c>
      <c r="AQ190">
        <v>3807.8386880770126</v>
      </c>
      <c r="AR190">
        <v>3950.3414423661388</v>
      </c>
      <c r="AS190">
        <v>3975.0931027554429</v>
      </c>
      <c r="AT190">
        <v>3991.7767209465464</v>
      </c>
      <c r="AU190">
        <v>4090.5861645608156</v>
      </c>
      <c r="AV190">
        <v>4264.6642894962297</v>
      </c>
      <c r="AW190">
        <v>4644.5658117758148</v>
      </c>
      <c r="AX190">
        <v>5017.7411041483219</v>
      </c>
      <c r="AY190">
        <v>5528.767058549005</v>
      </c>
      <c r="AZ190">
        <v>6317.8173051466047</v>
      </c>
      <c r="BA190">
        <v>7347.590490468393</v>
      </c>
      <c r="BB190">
        <v>7796.9261836343258</v>
      </c>
      <c r="BC190">
        <v>8331.4642225996722</v>
      </c>
      <c r="BD190">
        <v>9662.2959091197918</v>
      </c>
      <c r="BE190">
        <v>11064.806366200306</v>
      </c>
      <c r="BF190">
        <v>12273.322498378779</v>
      </c>
      <c r="BG190">
        <v>13213.198959113728</v>
      </c>
      <c r="BH190">
        <v>14082.65484349964</v>
      </c>
      <c r="BI190">
        <v>14832.361165245889</v>
      </c>
      <c r="BJ190">
        <v>15694.629751849472</v>
      </c>
      <c r="BK190">
        <v>16151.327343348576</v>
      </c>
      <c r="BL190">
        <v>16477.906626811135</v>
      </c>
      <c r="BM190">
        <v>13290.560839774871</v>
      </c>
      <c r="BN190">
        <v>15509.806912413869</v>
      </c>
      <c r="BO190">
        <v>17378.607001755714</v>
      </c>
      <c r="BP190">
        <v>18797.193399404456</v>
      </c>
      <c r="BQ190">
        <v>19161.218850159614</v>
      </c>
    </row>
    <row r="191" spans="1:69" x14ac:dyDescent="0.2">
      <c r="A191" t="s">
        <v>526</v>
      </c>
      <c r="B191" t="s">
        <v>527</v>
      </c>
      <c r="C191" t="s">
        <v>750</v>
      </c>
      <c r="D191" t="s">
        <v>751</v>
      </c>
      <c r="E191">
        <v>252.79678267503365</v>
      </c>
      <c r="F191">
        <v>276.6414001320025</v>
      </c>
      <c r="G191">
        <v>304.53781751984332</v>
      </c>
      <c r="H191">
        <v>324.10740467283688</v>
      </c>
      <c r="I191">
        <v>380.96545746586611</v>
      </c>
      <c r="J191">
        <v>438.99079696930289</v>
      </c>
      <c r="K191">
        <v>504.82594854241933</v>
      </c>
      <c r="L191">
        <v>497.58475625698964</v>
      </c>
      <c r="M191">
        <v>447.99179719094951</v>
      </c>
      <c r="N191">
        <v>487.66031857554685</v>
      </c>
      <c r="O191">
        <v>550.48460944254464</v>
      </c>
      <c r="P191">
        <v>599.04196761561661</v>
      </c>
      <c r="Q191">
        <v>646.67968665499234</v>
      </c>
      <c r="R191">
        <v>753.92458116199884</v>
      </c>
      <c r="S191">
        <v>926.57995047716963</v>
      </c>
      <c r="T191">
        <v>1104.1613300128733</v>
      </c>
      <c r="U191">
        <v>1026.4143854292818</v>
      </c>
      <c r="V191">
        <v>902.86090102550929</v>
      </c>
      <c r="W191">
        <v>756.34730676191066</v>
      </c>
      <c r="X191">
        <v>942.176901705359</v>
      </c>
      <c r="Y191">
        <v>1044.6916546857524</v>
      </c>
      <c r="Z191">
        <v>1216.2735022313457</v>
      </c>
      <c r="AA191">
        <v>1194.4500061856213</v>
      </c>
      <c r="AB191">
        <v>927.25865693385219</v>
      </c>
      <c r="AC191">
        <v>917.89627468314529</v>
      </c>
      <c r="AD191">
        <v>767.4358875440704</v>
      </c>
      <c r="AE191">
        <v>1086.6091375538226</v>
      </c>
      <c r="AF191">
        <v>1792.3007023836149</v>
      </c>
      <c r="AG191">
        <v>733.29978487465655</v>
      </c>
      <c r="AH191">
        <v>1044.9072578484715</v>
      </c>
      <c r="AI191">
        <v>1199.6666675661506</v>
      </c>
      <c r="AJ191">
        <v>1527.3887947286557</v>
      </c>
      <c r="AK191">
        <v>1567.4091076512836</v>
      </c>
      <c r="AL191">
        <v>1487.6740431417534</v>
      </c>
      <c r="AM191">
        <v>1879.3665775791853</v>
      </c>
      <c r="AN191">
        <v>2189.5343151531138</v>
      </c>
      <c r="AO191">
        <v>2226.9168242926512</v>
      </c>
      <c r="AP191">
        <v>2300.6720077446143</v>
      </c>
      <c r="AQ191">
        <v>2156.3937765161345</v>
      </c>
      <c r="AR191">
        <v>1916.5339736790752</v>
      </c>
      <c r="AS191">
        <v>1945.4133845169831</v>
      </c>
      <c r="AT191">
        <v>1929.5727303884632</v>
      </c>
      <c r="AU191">
        <v>2007.3701962675275</v>
      </c>
      <c r="AV191">
        <v>2129.4411419763424</v>
      </c>
      <c r="AW191">
        <v>2397.2514727771386</v>
      </c>
      <c r="AX191">
        <v>2706.6694729760839</v>
      </c>
      <c r="AY191">
        <v>3129.5599649698206</v>
      </c>
      <c r="AZ191">
        <v>3581.0893081916961</v>
      </c>
      <c r="BA191">
        <v>4197.5844463414151</v>
      </c>
      <c r="BB191">
        <v>4181.1875546225265</v>
      </c>
      <c r="BC191">
        <v>5072.1149401961538</v>
      </c>
      <c r="BD191">
        <v>5861.3579364524485</v>
      </c>
      <c r="BE191">
        <v>6519.3785298152716</v>
      </c>
      <c r="BF191">
        <v>6746.8002569660148</v>
      </c>
      <c r="BG191">
        <v>6667.1341036086051</v>
      </c>
      <c r="BH191">
        <v>6231.7115033889386</v>
      </c>
      <c r="BI191">
        <v>6217.0359999544698</v>
      </c>
      <c r="BJ191">
        <v>6736.1669372548704</v>
      </c>
      <c r="BK191">
        <v>6978.4912154862677</v>
      </c>
      <c r="BL191">
        <v>7037.0080369260386</v>
      </c>
      <c r="BM191">
        <v>6133.3255241018305</v>
      </c>
      <c r="BN191">
        <v>6826.2025561447699</v>
      </c>
      <c r="BO191">
        <v>7350.6303430041735</v>
      </c>
      <c r="BP191">
        <v>7887.5418592010801</v>
      </c>
      <c r="BQ191">
        <v>8452.3716705662137</v>
      </c>
    </row>
    <row r="192" spans="1:69" x14ac:dyDescent="0.2">
      <c r="A192" t="s">
        <v>528</v>
      </c>
      <c r="B192" t="s">
        <v>529</v>
      </c>
      <c r="C192" t="s">
        <v>750</v>
      </c>
      <c r="D192" t="s">
        <v>751</v>
      </c>
      <c r="E192">
        <v>269.46514647479427</v>
      </c>
      <c r="F192">
        <v>283.79474119236926</v>
      </c>
      <c r="G192">
        <v>166.68922135737682</v>
      </c>
      <c r="H192">
        <v>179.46443404529575</v>
      </c>
      <c r="I192">
        <v>188.15378358211319</v>
      </c>
      <c r="J192">
        <v>199.76357537606253</v>
      </c>
      <c r="K192">
        <v>213.84958602084313</v>
      </c>
      <c r="L192">
        <v>223.12476633265877</v>
      </c>
      <c r="M192">
        <v>242.23206762781442</v>
      </c>
      <c r="N192">
        <v>261.09089036941344</v>
      </c>
      <c r="O192">
        <v>200.92165564503659</v>
      </c>
      <c r="P192">
        <v>217.42905509334312</v>
      </c>
      <c r="Q192">
        <v>230.09761131404443</v>
      </c>
      <c r="R192">
        <v>283.22859273312616</v>
      </c>
      <c r="S192">
        <v>379.06818120760221</v>
      </c>
      <c r="T192">
        <v>400.63888309095194</v>
      </c>
      <c r="U192">
        <v>448.62008450448394</v>
      </c>
      <c r="V192">
        <v>502.2342428834595</v>
      </c>
      <c r="W192">
        <v>565.26748705359762</v>
      </c>
      <c r="X192">
        <v>666.95638677167221</v>
      </c>
      <c r="Y192">
        <v>766.96945114620939</v>
      </c>
      <c r="Z192">
        <v>821.29325685809204</v>
      </c>
      <c r="AA192">
        <v>832.53620025805446</v>
      </c>
      <c r="AB192">
        <v>723.43049713801622</v>
      </c>
      <c r="AC192">
        <v>665.04234934404258</v>
      </c>
      <c r="AD192">
        <v>633.21106531019598</v>
      </c>
      <c r="AE192">
        <v>600.0028439354619</v>
      </c>
      <c r="AF192">
        <v>649.81285759060722</v>
      </c>
      <c r="AG192">
        <v>722.34371845424653</v>
      </c>
      <c r="AH192">
        <v>791.86432442583327</v>
      </c>
      <c r="AI192">
        <v>803.57258825581255</v>
      </c>
      <c r="AJ192">
        <v>804.32333053054674</v>
      </c>
      <c r="AK192">
        <v>916.51569453202865</v>
      </c>
      <c r="AL192">
        <v>918.64295379696114</v>
      </c>
      <c r="AM192">
        <v>1059.9838951587001</v>
      </c>
      <c r="AN192">
        <v>1199.8417141499276</v>
      </c>
      <c r="AO192">
        <v>1311.0924940386549</v>
      </c>
      <c r="AP192">
        <v>1273.2760487563603</v>
      </c>
      <c r="AQ192">
        <v>982.86594372856405</v>
      </c>
      <c r="AR192">
        <v>1101.4351597531847</v>
      </c>
      <c r="AS192">
        <v>1050.7927310795235</v>
      </c>
      <c r="AT192">
        <v>969.53061174445281</v>
      </c>
      <c r="AU192">
        <v>1014.9087932010623</v>
      </c>
      <c r="AV192">
        <v>1027.2301192842956</v>
      </c>
      <c r="AW192">
        <v>1099.6301302375837</v>
      </c>
      <c r="AX192">
        <v>1220.4601855986728</v>
      </c>
      <c r="AY192">
        <v>1426.1464917954625</v>
      </c>
      <c r="AZ192">
        <v>1712.6554328279278</v>
      </c>
      <c r="BA192">
        <v>1959.2923353497781</v>
      </c>
      <c r="BB192">
        <v>1864.4504340647129</v>
      </c>
      <c r="BC192">
        <v>2162.9137588561402</v>
      </c>
      <c r="BD192">
        <v>2383.9189252208703</v>
      </c>
      <c r="BE192">
        <v>2614.6164440130824</v>
      </c>
      <c r="BF192">
        <v>2781.2795767739717</v>
      </c>
      <c r="BG192">
        <v>2866.8380376140722</v>
      </c>
      <c r="BH192">
        <v>2909.8581801030064</v>
      </c>
      <c r="BI192">
        <v>2985.1956402404639</v>
      </c>
      <c r="BJ192">
        <v>3038.1212495928917</v>
      </c>
      <c r="BK192">
        <v>3168.5103660972686</v>
      </c>
      <c r="BL192">
        <v>3400.789497670743</v>
      </c>
      <c r="BM192">
        <v>3227.5791023519928</v>
      </c>
      <c r="BN192">
        <v>3484.3859388281885</v>
      </c>
      <c r="BO192">
        <v>3548.0693057211556</v>
      </c>
      <c r="BP192">
        <v>3804.0827413109687</v>
      </c>
      <c r="BQ192">
        <v>3984.8315387656016</v>
      </c>
    </row>
    <row r="193" spans="1:69" x14ac:dyDescent="0.2">
      <c r="A193" t="s">
        <v>530</v>
      </c>
      <c r="B193" t="s">
        <v>531</v>
      </c>
      <c r="C193" t="s">
        <v>750</v>
      </c>
      <c r="D193" t="s">
        <v>751</v>
      </c>
      <c r="O193">
        <v>1017.1570197044335</v>
      </c>
      <c r="P193">
        <v>1080.6083850667574</v>
      </c>
      <c r="Q193">
        <v>1144.53616532721</v>
      </c>
      <c r="R193">
        <v>1221.4698056086679</v>
      </c>
      <c r="S193">
        <v>1328.0333412154173</v>
      </c>
      <c r="T193">
        <v>1463.5410509679969</v>
      </c>
      <c r="U193">
        <v>1616.4803937132879</v>
      </c>
      <c r="V193">
        <v>1781.0861477045908</v>
      </c>
      <c r="W193">
        <v>1971.8661575562701</v>
      </c>
      <c r="X193">
        <v>2188.8831158304288</v>
      </c>
      <c r="Y193">
        <v>2422.6268437780132</v>
      </c>
      <c r="Z193">
        <v>2638.8158361554588</v>
      </c>
      <c r="AA193">
        <v>2838.1584213014021</v>
      </c>
      <c r="AB193">
        <v>3049.4794710133783</v>
      </c>
      <c r="AC193">
        <v>3360.1453850191197</v>
      </c>
      <c r="AD193">
        <v>3728.1295295149034</v>
      </c>
      <c r="AE193">
        <v>4143.5620365088416</v>
      </c>
      <c r="AF193">
        <v>4616.2902888237759</v>
      </c>
      <c r="AG193">
        <v>5145.0061454421302</v>
      </c>
      <c r="AH193">
        <v>5741.0868517898962</v>
      </c>
      <c r="AI193">
        <v>6402.9296153089981</v>
      </c>
      <c r="AJ193">
        <v>6824.3435378506465</v>
      </c>
      <c r="AK193">
        <v>6552.7112389767963</v>
      </c>
      <c r="AL193">
        <v>5891.5037869533353</v>
      </c>
      <c r="AM193">
        <v>6329.0697674418607</v>
      </c>
      <c r="AN193">
        <v>7038.0052340796747</v>
      </c>
      <c r="AO193">
        <v>7788.2972697405685</v>
      </c>
      <c r="AP193">
        <v>7944.5990722332672</v>
      </c>
      <c r="AQ193">
        <v>8047.9162167998275</v>
      </c>
      <c r="AR193">
        <v>7629.5698640283581</v>
      </c>
      <c r="AS193">
        <v>7798.0750419385231</v>
      </c>
      <c r="AT193">
        <v>8239.263540065318</v>
      </c>
      <c r="AU193">
        <v>8340.1898130455829</v>
      </c>
      <c r="AV193">
        <v>7862.3931898736955</v>
      </c>
      <c r="AW193">
        <v>8393.7305254123112</v>
      </c>
      <c r="AX193">
        <v>9635.2835753904837</v>
      </c>
      <c r="AY193">
        <v>9881.6597071698052</v>
      </c>
      <c r="AZ193">
        <v>10402.536752890737</v>
      </c>
      <c r="BA193">
        <v>10577.501907762009</v>
      </c>
      <c r="BB193">
        <v>10147.774109281469</v>
      </c>
      <c r="BC193">
        <v>10221.916376235431</v>
      </c>
      <c r="BD193">
        <v>10993.6038613491</v>
      </c>
      <c r="BE193">
        <v>12137.173223992064</v>
      </c>
      <c r="BF193">
        <v>12698.924011894493</v>
      </c>
      <c r="BG193">
        <v>13863.454415506803</v>
      </c>
      <c r="BH193">
        <v>16154.053215237256</v>
      </c>
      <c r="BI193">
        <v>17150.475937723884</v>
      </c>
      <c r="BJ193">
        <v>16401.784756787056</v>
      </c>
      <c r="BK193">
        <v>16166.967107375154</v>
      </c>
      <c r="BL193">
        <v>15846.796847016687</v>
      </c>
      <c r="BM193">
        <v>14708.211953691434</v>
      </c>
      <c r="BN193">
        <v>13009.248163021313</v>
      </c>
      <c r="BO193">
        <v>13729.760276149613</v>
      </c>
      <c r="BP193">
        <v>15610.823193103235</v>
      </c>
    </row>
    <row r="194" spans="1:69" x14ac:dyDescent="0.2">
      <c r="A194" t="s">
        <v>532</v>
      </c>
      <c r="B194" t="s">
        <v>533</v>
      </c>
      <c r="C194" t="s">
        <v>750</v>
      </c>
      <c r="D194" t="s">
        <v>751</v>
      </c>
      <c r="E194">
        <v>115.53049048892838</v>
      </c>
      <c r="F194">
        <v>119.65632591384907</v>
      </c>
      <c r="G194">
        <v>124.73454884809139</v>
      </c>
      <c r="H194">
        <v>128.87416509519443</v>
      </c>
      <c r="I194">
        <v>139.51860388650121</v>
      </c>
      <c r="J194">
        <v>153.93728254876009</v>
      </c>
      <c r="K194">
        <v>171.05455856910177</v>
      </c>
      <c r="L194">
        <v>188.97203660805891</v>
      </c>
      <c r="M194">
        <v>202.9377533947675</v>
      </c>
      <c r="N194">
        <v>225.28823467239451</v>
      </c>
      <c r="O194">
        <v>257.64727058083417</v>
      </c>
      <c r="P194">
        <v>279.669733884528</v>
      </c>
      <c r="Q194">
        <v>326.720237042343</v>
      </c>
      <c r="R194">
        <v>482.81625242141456</v>
      </c>
      <c r="S194">
        <v>533.08865177495647</v>
      </c>
      <c r="T194">
        <v>481.95039402055744</v>
      </c>
      <c r="U194">
        <v>525.43323560064925</v>
      </c>
      <c r="V194">
        <v>558.01501624978221</v>
      </c>
      <c r="W194">
        <v>648.49011278165358</v>
      </c>
      <c r="X194">
        <v>747.80094908290391</v>
      </c>
      <c r="Y194">
        <v>812.96461757898135</v>
      </c>
      <c r="Z194">
        <v>781.41257446285988</v>
      </c>
      <c r="AA194">
        <v>725.64599278939397</v>
      </c>
      <c r="AB194">
        <v>768.63636490426904</v>
      </c>
      <c r="AC194">
        <v>749.63705992677762</v>
      </c>
      <c r="AD194">
        <v>696.57480663632475</v>
      </c>
      <c r="AE194">
        <v>744.90852274294889</v>
      </c>
      <c r="AF194">
        <v>865.46856956331362</v>
      </c>
      <c r="AG194">
        <v>984.99355601642685</v>
      </c>
      <c r="AH194">
        <v>934.24649485433088</v>
      </c>
      <c r="AI194">
        <v>826.31715208283208</v>
      </c>
      <c r="AJ194">
        <v>941.70772161656316</v>
      </c>
      <c r="AK194">
        <v>1050.7071689258048</v>
      </c>
      <c r="AL194">
        <v>1151.2838811660056</v>
      </c>
      <c r="AM194">
        <v>1228.2434363877173</v>
      </c>
      <c r="AN194">
        <v>998.22996737613141</v>
      </c>
      <c r="AO194">
        <v>1071.0418515025124</v>
      </c>
      <c r="AP194">
        <v>989.72155096534311</v>
      </c>
      <c r="AQ194">
        <v>733.4798601376624</v>
      </c>
      <c r="AR194">
        <v>649.99471971876301</v>
      </c>
      <c r="AS194">
        <v>635.95791904772523</v>
      </c>
      <c r="AT194">
        <v>537.84745963413127</v>
      </c>
      <c r="AU194">
        <v>506.33178953448248</v>
      </c>
      <c r="AV194">
        <v>577.46792238725857</v>
      </c>
      <c r="AW194">
        <v>620.59614768056122</v>
      </c>
      <c r="AX194">
        <v>744.4864899774326</v>
      </c>
      <c r="AY194">
        <v>1238.1828292670598</v>
      </c>
      <c r="AZ194">
        <v>1370.7534158289998</v>
      </c>
      <c r="BA194">
        <v>1624.7931993518789</v>
      </c>
      <c r="BB194">
        <v>1568.8319336860679</v>
      </c>
      <c r="BC194">
        <v>1866.8688985120782</v>
      </c>
      <c r="BD194">
        <v>2288.3759114123368</v>
      </c>
      <c r="BE194">
        <v>2635.087363154696</v>
      </c>
      <c r="BF194">
        <v>2560.7745897632676</v>
      </c>
      <c r="BG194">
        <v>2723.1752982519574</v>
      </c>
      <c r="BH194">
        <v>2484.5963398602998</v>
      </c>
      <c r="BI194">
        <v>2316.3947975849233</v>
      </c>
      <c r="BJ194">
        <v>2477.765309863235</v>
      </c>
      <c r="BK194">
        <v>2566.3683373504064</v>
      </c>
      <c r="BL194">
        <v>2575.7727414039268</v>
      </c>
      <c r="BM194">
        <v>2429.6113458526861</v>
      </c>
      <c r="BN194">
        <v>2607.5786187444401</v>
      </c>
      <c r="BO194">
        <v>3102.2896859406083</v>
      </c>
      <c r="BP194">
        <v>2966.0683043205463</v>
      </c>
      <c r="BQ194">
        <v>3006.7056447892346</v>
      </c>
    </row>
    <row r="195" spans="1:69" x14ac:dyDescent="0.2">
      <c r="A195" t="s">
        <v>534</v>
      </c>
      <c r="B195" t="s">
        <v>535</v>
      </c>
      <c r="C195" t="s">
        <v>750</v>
      </c>
      <c r="D195" t="s">
        <v>751</v>
      </c>
      <c r="AI195">
        <v>1731.2095094382037</v>
      </c>
      <c r="AJ195">
        <v>2235.5410886252153</v>
      </c>
      <c r="AK195">
        <v>2459.0206846825326</v>
      </c>
      <c r="AL195">
        <v>2497.1305593612706</v>
      </c>
      <c r="AM195">
        <v>2874.83163555069</v>
      </c>
      <c r="AN195">
        <v>3700.959567751443</v>
      </c>
      <c r="AO195">
        <v>4163.5119543195906</v>
      </c>
      <c r="AP195">
        <v>4137.008318231452</v>
      </c>
      <c r="AQ195">
        <v>4533.5356551780978</v>
      </c>
      <c r="AR195">
        <v>4415.5006754782644</v>
      </c>
      <c r="AS195">
        <v>4520.6410044911054</v>
      </c>
      <c r="AT195">
        <v>5015.237900366129</v>
      </c>
      <c r="AU195">
        <v>5223.4517896708176</v>
      </c>
      <c r="AV195">
        <v>5720.8136617810396</v>
      </c>
      <c r="AW195">
        <v>6711.7271526296699</v>
      </c>
      <c r="AX195">
        <v>8043.9233225375719</v>
      </c>
      <c r="AY195">
        <v>9068.855283076271</v>
      </c>
      <c r="AZ195">
        <v>11272.529368338306</v>
      </c>
      <c r="BA195">
        <v>14048.560467265392</v>
      </c>
      <c r="BB195">
        <v>11556.302686602616</v>
      </c>
      <c r="BC195">
        <v>12567.731767638152</v>
      </c>
      <c r="BD195">
        <v>13867.666940819152</v>
      </c>
      <c r="BE195">
        <v>13087.420943320951</v>
      </c>
      <c r="BF195">
        <v>13621.902379403095</v>
      </c>
      <c r="BG195">
        <v>14262.284191411594</v>
      </c>
      <c r="BH195">
        <v>12637.522032440615</v>
      </c>
      <c r="BI195">
        <v>12464.011050847552</v>
      </c>
      <c r="BJ195">
        <v>13913.340291992668</v>
      </c>
      <c r="BK195">
        <v>15658.212031679395</v>
      </c>
      <c r="BL195">
        <v>15874.522053125382</v>
      </c>
      <c r="BM195">
        <v>16150.930481347252</v>
      </c>
      <c r="BN195">
        <v>18635.510489575368</v>
      </c>
      <c r="BO195">
        <v>18891.212116927858</v>
      </c>
      <c r="BP195">
        <v>22145.266064742871</v>
      </c>
      <c r="BQ195">
        <v>25103.56566142297</v>
      </c>
    </row>
    <row r="196" spans="1:69" x14ac:dyDescent="0.2">
      <c r="A196" t="s">
        <v>536</v>
      </c>
      <c r="B196" t="s">
        <v>537</v>
      </c>
      <c r="C196" t="s">
        <v>750</v>
      </c>
      <c r="D196" t="s">
        <v>751</v>
      </c>
      <c r="E196">
        <v>128.9652951804554</v>
      </c>
      <c r="F196">
        <v>130.63188360830955</v>
      </c>
      <c r="G196">
        <v>139.72496333891434</v>
      </c>
      <c r="H196">
        <v>157.64740575214756</v>
      </c>
      <c r="I196">
        <v>145.55163815856241</v>
      </c>
      <c r="J196">
        <v>156.39624728552798</v>
      </c>
      <c r="K196">
        <v>166.7128378990831</v>
      </c>
      <c r="L196">
        <v>154.61483996586534</v>
      </c>
      <c r="M196">
        <v>162.47409158809938</v>
      </c>
      <c r="N196">
        <v>178.01700141665231</v>
      </c>
      <c r="O196">
        <v>195.30500475891884</v>
      </c>
      <c r="P196">
        <v>188.0734993855616</v>
      </c>
      <c r="Q196">
        <v>215.17773197370525</v>
      </c>
      <c r="R196">
        <v>257.95069679506298</v>
      </c>
      <c r="S196">
        <v>345.60785329177133</v>
      </c>
      <c r="T196">
        <v>382.57843778036607</v>
      </c>
      <c r="U196">
        <v>434.7206105769049</v>
      </c>
      <c r="V196">
        <v>466.20640740709479</v>
      </c>
      <c r="W196">
        <v>513.14206560264745</v>
      </c>
      <c r="X196">
        <v>613.96709767794198</v>
      </c>
      <c r="Y196">
        <v>737.59238244864275</v>
      </c>
      <c r="Z196">
        <v>982.40637405483687</v>
      </c>
      <c r="AA196">
        <v>907.61104702412899</v>
      </c>
      <c r="AB196">
        <v>732.13892772528379</v>
      </c>
      <c r="AC196">
        <v>665.13932858436533</v>
      </c>
      <c r="AD196">
        <v>670.63659600478115</v>
      </c>
      <c r="AE196">
        <v>565.83319227446771</v>
      </c>
      <c r="AF196">
        <v>592.46744900635031</v>
      </c>
      <c r="AG196">
        <v>604.35752567656141</v>
      </c>
      <c r="AH196">
        <v>595.01975895101236</v>
      </c>
      <c r="AI196">
        <v>939.80553333858779</v>
      </c>
      <c r="AJ196">
        <v>518.87589839630425</v>
      </c>
      <c r="AK196">
        <v>392.59155606960951</v>
      </c>
      <c r="AL196">
        <v>397.60366922205799</v>
      </c>
      <c r="AM196">
        <v>401.0589865515841</v>
      </c>
      <c r="AN196">
        <v>571.94646497627252</v>
      </c>
      <c r="AO196">
        <v>675.00397306992727</v>
      </c>
      <c r="AP196">
        <v>720.5754667778366</v>
      </c>
      <c r="AQ196">
        <v>741.38259622863688</v>
      </c>
      <c r="AR196">
        <v>448.83890229349055</v>
      </c>
      <c r="AS196">
        <v>503.56264127267679</v>
      </c>
      <c r="AT196">
        <v>465.95490219053676</v>
      </c>
      <c r="AU196">
        <v>523.61586022860251</v>
      </c>
      <c r="AV196">
        <v>554.26625446439016</v>
      </c>
      <c r="AW196">
        <v>670.78371115083121</v>
      </c>
      <c r="AX196">
        <v>815.45446407611928</v>
      </c>
      <c r="AY196">
        <v>997.42151400520561</v>
      </c>
      <c r="AZ196">
        <v>1173.4002044115314</v>
      </c>
      <c r="BA196">
        <v>1423.2010662105899</v>
      </c>
      <c r="BB196">
        <v>1252.3292549305438</v>
      </c>
      <c r="BC196">
        <v>1421.4890514223084</v>
      </c>
      <c r="BD196">
        <v>1596.9091443784789</v>
      </c>
      <c r="BE196">
        <v>1686.9600792633416</v>
      </c>
      <c r="BF196">
        <v>1796.0033709711176</v>
      </c>
      <c r="BG196">
        <v>1848.0709491355231</v>
      </c>
      <c r="BH196">
        <v>1524.9860871379603</v>
      </c>
      <c r="BI196">
        <v>1316.7456721468536</v>
      </c>
      <c r="BJ196">
        <v>1338.9601188462559</v>
      </c>
      <c r="BK196">
        <v>1449.8556207084305</v>
      </c>
      <c r="BL196">
        <v>1681.1906575466564</v>
      </c>
      <c r="BM196">
        <v>1496.337674883973</v>
      </c>
      <c r="BN196">
        <v>1594.1422981329224</v>
      </c>
      <c r="BO196">
        <v>1770.1557903278149</v>
      </c>
      <c r="BP196">
        <v>1558.3434469340061</v>
      </c>
      <c r="BQ196">
        <v>1366.0657725562166</v>
      </c>
    </row>
    <row r="197" spans="1:69" x14ac:dyDescent="0.2">
      <c r="A197" t="s">
        <v>1014</v>
      </c>
      <c r="B197" t="s">
        <v>538</v>
      </c>
      <c r="C197" t="s">
        <v>750</v>
      </c>
      <c r="D197" t="s">
        <v>751</v>
      </c>
      <c r="E197">
        <v>717.51484308736212</v>
      </c>
      <c r="F197">
        <v>777.21502740734138</v>
      </c>
      <c r="G197">
        <v>854.7448049684898</v>
      </c>
      <c r="H197">
        <v>931.75166598124201</v>
      </c>
      <c r="I197">
        <v>1006.4344460949717</v>
      </c>
      <c r="J197">
        <v>1110.8326908249808</v>
      </c>
      <c r="K197">
        <v>1207.8118244034752</v>
      </c>
      <c r="L197">
        <v>1335.2741116252419</v>
      </c>
      <c r="M197">
        <v>1480.6931764225053</v>
      </c>
      <c r="N197">
        <v>1661.8668852336866</v>
      </c>
      <c r="O197">
        <v>1852.3546725533481</v>
      </c>
      <c r="P197">
        <v>2044.3199055821649</v>
      </c>
      <c r="Q197">
        <v>2246.4767135113034</v>
      </c>
      <c r="R197">
        <v>2432.4142190492798</v>
      </c>
      <c r="S197">
        <v>2614.5009405303781</v>
      </c>
      <c r="T197">
        <v>2738.2431529726114</v>
      </c>
      <c r="U197">
        <v>2946.4619525115199</v>
      </c>
      <c r="V197">
        <v>3208.7713561412766</v>
      </c>
      <c r="W197">
        <v>3567.7526290006999</v>
      </c>
      <c r="X197">
        <v>4024.5094201928732</v>
      </c>
      <c r="Y197">
        <v>4502.8384279475986</v>
      </c>
      <c r="Z197">
        <v>4920.7229367485861</v>
      </c>
      <c r="AA197">
        <v>5115.008514233461</v>
      </c>
      <c r="AB197">
        <v>5217.7227285603922</v>
      </c>
      <c r="AC197">
        <v>5730.1170089020061</v>
      </c>
      <c r="AD197">
        <v>6008.0544862303823</v>
      </c>
      <c r="AE197">
        <v>6455.1844610761409</v>
      </c>
      <c r="AF197">
        <v>6980.4901433821924</v>
      </c>
      <c r="AG197">
        <v>7595.4446561182858</v>
      </c>
      <c r="AH197">
        <v>8033.0894413304241</v>
      </c>
      <c r="AI197">
        <v>8652.5074922250496</v>
      </c>
      <c r="AJ197">
        <v>9064.0185171148569</v>
      </c>
      <c r="AK197">
        <v>9659.3388999591643</v>
      </c>
      <c r="AL197">
        <v>10212.276763056365</v>
      </c>
      <c r="AM197">
        <v>10876.418823989781</v>
      </c>
      <c r="AN197">
        <v>11579.184996998454</v>
      </c>
      <c r="AO197">
        <v>12173.16368898596</v>
      </c>
      <c r="AP197">
        <v>12817.644962135217</v>
      </c>
      <c r="AQ197">
        <v>14304.404986801463</v>
      </c>
      <c r="AR197">
        <v>15220.991342026657</v>
      </c>
      <c r="AS197">
        <v>16192.126971963769</v>
      </c>
      <c r="AT197">
        <v>18123.198701991791</v>
      </c>
      <c r="AU197">
        <v>18731.459389737847</v>
      </c>
      <c r="AV197">
        <v>19557.120249235839</v>
      </c>
      <c r="AW197">
        <v>20988.992332653404</v>
      </c>
      <c r="AX197">
        <v>21959.322696986048</v>
      </c>
      <c r="AY197">
        <v>22935.941158631289</v>
      </c>
      <c r="AZ197">
        <v>23664.882348509582</v>
      </c>
      <c r="BA197">
        <v>24898.334585704462</v>
      </c>
      <c r="BB197">
        <v>25768.725888338446</v>
      </c>
      <c r="BC197">
        <v>26414.881063454752</v>
      </c>
      <c r="BD197">
        <v>27170.076654327753</v>
      </c>
      <c r="BE197">
        <v>27742.024476618015</v>
      </c>
      <c r="BF197">
        <v>28212.049973743106</v>
      </c>
      <c r="BG197">
        <v>28576.098802320881</v>
      </c>
      <c r="BH197">
        <v>29242.04146508496</v>
      </c>
      <c r="BI197">
        <v>29978.088926891833</v>
      </c>
      <c r="BJ197">
        <v>30328.479490518017</v>
      </c>
      <c r="BK197">
        <v>30679.91819344879</v>
      </c>
      <c r="BL197">
        <v>31830.528499335844</v>
      </c>
      <c r="BM197">
        <v>31427.113076283142</v>
      </c>
      <c r="BN197">
        <v>32619.070460117367</v>
      </c>
      <c r="BO197">
        <v>35353.682157001393</v>
      </c>
      <c r="BP197">
        <v>36980.788478428687</v>
      </c>
      <c r="BQ197">
        <v>39343.715466013899</v>
      </c>
    </row>
    <row r="198" spans="1:69" x14ac:dyDescent="0.2">
      <c r="A198" t="s">
        <v>539</v>
      </c>
      <c r="B198" t="s">
        <v>540</v>
      </c>
      <c r="C198" t="s">
        <v>750</v>
      </c>
      <c r="D198" t="s">
        <v>751</v>
      </c>
    </row>
    <row r="199" spans="1:69" x14ac:dyDescent="0.2">
      <c r="A199" t="s">
        <v>541</v>
      </c>
      <c r="B199" t="s">
        <v>542</v>
      </c>
      <c r="C199" t="s">
        <v>750</v>
      </c>
      <c r="D199" t="s">
        <v>751</v>
      </c>
      <c r="E199">
        <v>376.97643025087439</v>
      </c>
      <c r="F199">
        <v>400.22316205782653</v>
      </c>
      <c r="G199">
        <v>426.4943362982296</v>
      </c>
      <c r="H199">
        <v>452.28029161821337</v>
      </c>
      <c r="I199">
        <v>490.20738585628868</v>
      </c>
      <c r="J199">
        <v>544.71961987576049</v>
      </c>
      <c r="K199">
        <v>601.28922226187558</v>
      </c>
      <c r="L199">
        <v>676.38666988711827</v>
      </c>
      <c r="M199">
        <v>751.94708562446499</v>
      </c>
      <c r="N199">
        <v>832.13068210724452</v>
      </c>
      <c r="O199">
        <v>934.08215609611671</v>
      </c>
      <c r="P199">
        <v>1064.5377125734099</v>
      </c>
      <c r="Q199">
        <v>1302.2662677392957</v>
      </c>
      <c r="R199">
        <v>1747.9890406026593</v>
      </c>
      <c r="S199">
        <v>2000.4182457468232</v>
      </c>
      <c r="T199">
        <v>2127.6375072593028</v>
      </c>
      <c r="U199">
        <v>2173.2839342597531</v>
      </c>
      <c r="V199">
        <v>2267.3710031947844</v>
      </c>
      <c r="W199">
        <v>2457.3132164459907</v>
      </c>
      <c r="X199">
        <v>2755.6246177008029</v>
      </c>
      <c r="Y199">
        <v>3368.3666694027943</v>
      </c>
      <c r="Z199">
        <v>3245.9752136774759</v>
      </c>
      <c r="AA199">
        <v>3079.9495663427097</v>
      </c>
      <c r="AB199">
        <v>2735.491065800466</v>
      </c>
      <c r="AC199">
        <v>2522.7474762065804</v>
      </c>
      <c r="AD199">
        <v>2705.1930019731712</v>
      </c>
      <c r="AE199">
        <v>3861.9484333688047</v>
      </c>
      <c r="AF199">
        <v>4803.8660954694096</v>
      </c>
      <c r="AG199">
        <v>5623.6969998212335</v>
      </c>
      <c r="AH199">
        <v>6056.3810277188886</v>
      </c>
      <c r="AI199">
        <v>7884.6179875633179</v>
      </c>
      <c r="AJ199">
        <v>8958.985333024697</v>
      </c>
      <c r="AK199">
        <v>10810.566507962558</v>
      </c>
      <c r="AL199">
        <v>9534.6563637307972</v>
      </c>
      <c r="AM199">
        <v>9977.3199090577091</v>
      </c>
      <c r="AN199">
        <v>11781.361850222052</v>
      </c>
      <c r="AO199">
        <v>12185.091401062937</v>
      </c>
      <c r="AP199">
        <v>11575.507112435833</v>
      </c>
      <c r="AQ199">
        <v>12199.206385024034</v>
      </c>
      <c r="AR199">
        <v>12475.291770147596</v>
      </c>
      <c r="AS199">
        <v>11526.372066796823</v>
      </c>
      <c r="AT199">
        <v>11734.764974395395</v>
      </c>
      <c r="AU199">
        <v>12936.692820448196</v>
      </c>
      <c r="AV199">
        <v>15797.782134027593</v>
      </c>
      <c r="AW199">
        <v>18064.15809329872</v>
      </c>
      <c r="AX199">
        <v>18780.127512409996</v>
      </c>
      <c r="AY199">
        <v>19839.454049903208</v>
      </c>
      <c r="AZ199">
        <v>22811.056484436518</v>
      </c>
      <c r="BA199">
        <v>24949.041356673933</v>
      </c>
      <c r="BB199">
        <v>23151.215413071171</v>
      </c>
      <c r="BC199">
        <v>22551.935098808972</v>
      </c>
      <c r="BD199">
        <v>23246.542541648112</v>
      </c>
      <c r="BE199">
        <v>20593.427422410899</v>
      </c>
      <c r="BF199">
        <v>21676.485964271385</v>
      </c>
      <c r="BG199">
        <v>22120.685012710746</v>
      </c>
      <c r="BH199">
        <v>19215.781301434683</v>
      </c>
      <c r="BI199">
        <v>19980.280886651573</v>
      </c>
      <c r="BJ199">
        <v>21442.384276887915</v>
      </c>
      <c r="BK199">
        <v>23541.14010752886</v>
      </c>
      <c r="BL199">
        <v>23343.362897003433</v>
      </c>
      <c r="BM199">
        <v>22299.404406217305</v>
      </c>
      <c r="BN199">
        <v>24711.451006211093</v>
      </c>
      <c r="BO199">
        <v>24620.519758718081</v>
      </c>
      <c r="BP199">
        <v>27634.618313977298</v>
      </c>
      <c r="BQ199">
        <v>29292.242104753037</v>
      </c>
    </row>
    <row r="200" spans="1:69" x14ac:dyDescent="0.2">
      <c r="A200" t="s">
        <v>543</v>
      </c>
      <c r="B200" t="s">
        <v>544</v>
      </c>
      <c r="C200" t="s">
        <v>750</v>
      </c>
      <c r="D200" t="s">
        <v>751</v>
      </c>
      <c r="E200">
        <v>153.37521675810942</v>
      </c>
      <c r="F200">
        <v>167.09282749595056</v>
      </c>
      <c r="G200">
        <v>182.80519413237482</v>
      </c>
      <c r="H200">
        <v>189.87242348926776</v>
      </c>
      <c r="I200">
        <v>196.97335577417712</v>
      </c>
      <c r="J200">
        <v>208.72957950669596</v>
      </c>
      <c r="K200">
        <v>213.94760839944126</v>
      </c>
      <c r="L200">
        <v>220.93090975787521</v>
      </c>
      <c r="M200">
        <v>226.80197812328987</v>
      </c>
      <c r="N200">
        <v>238.2422084502434</v>
      </c>
      <c r="O200">
        <v>248.99670820907929</v>
      </c>
      <c r="P200">
        <v>272.08244074559713</v>
      </c>
      <c r="Q200">
        <v>307.63051622844546</v>
      </c>
      <c r="R200">
        <v>388.7122598130594</v>
      </c>
      <c r="S200">
        <v>507.87047971713997</v>
      </c>
      <c r="T200">
        <v>561.52239628682321</v>
      </c>
      <c r="U200">
        <v>615.82504993421765</v>
      </c>
      <c r="V200">
        <v>739.83449409652985</v>
      </c>
      <c r="W200">
        <v>882.93191934144193</v>
      </c>
      <c r="X200">
        <v>1148.8952731763684</v>
      </c>
      <c r="Y200">
        <v>1456.8440691880255</v>
      </c>
      <c r="Z200">
        <v>1792.6149612939914</v>
      </c>
      <c r="AA200">
        <v>1679.8184373903334</v>
      </c>
      <c r="AB200">
        <v>1709.8048400950142</v>
      </c>
      <c r="AC200">
        <v>1319.2344676665271</v>
      </c>
      <c r="AD200">
        <v>934.9919818066943</v>
      </c>
      <c r="AE200">
        <v>1031.1562378106219</v>
      </c>
      <c r="AF200">
        <v>1068.953802873355</v>
      </c>
      <c r="AG200">
        <v>1113.8940686313772</v>
      </c>
      <c r="AH200">
        <v>1211.296343339641</v>
      </c>
      <c r="AI200">
        <v>1440.1582961002937</v>
      </c>
      <c r="AJ200">
        <v>1685.2689008262093</v>
      </c>
      <c r="AK200">
        <v>1682.6744477761083</v>
      </c>
      <c r="AL200">
        <v>1661.7095530621752</v>
      </c>
      <c r="AM200">
        <v>1760.288070832916</v>
      </c>
      <c r="AN200">
        <v>1978.7151409957492</v>
      </c>
      <c r="AO200">
        <v>2088.1710910223564</v>
      </c>
      <c r="AP200">
        <v>2078.5084131382387</v>
      </c>
      <c r="AQ200">
        <v>1889.8845561858602</v>
      </c>
      <c r="AR200">
        <v>1766.3065728825868</v>
      </c>
      <c r="AS200">
        <v>1736.1172921076502</v>
      </c>
      <c r="AT200">
        <v>1637.6861512293181</v>
      </c>
      <c r="AU200">
        <v>1367.7650693599712</v>
      </c>
      <c r="AV200">
        <v>1443.9988523620518</v>
      </c>
      <c r="AW200">
        <v>1786.215339385431</v>
      </c>
      <c r="AX200">
        <v>1970.8716985237797</v>
      </c>
      <c r="AY200">
        <v>2439.4312469457595</v>
      </c>
      <c r="AZ200">
        <v>3211.9362165954644</v>
      </c>
      <c r="BA200">
        <v>4384.9546943780315</v>
      </c>
      <c r="BB200">
        <v>3941.8481547943079</v>
      </c>
      <c r="BC200">
        <v>4750.9627366945824</v>
      </c>
      <c r="BD200">
        <v>5805.4015454292476</v>
      </c>
      <c r="BE200">
        <v>5642.1699167284605</v>
      </c>
      <c r="BF200">
        <v>6435.6834273300437</v>
      </c>
      <c r="BG200">
        <v>6652.254789424609</v>
      </c>
      <c r="BH200">
        <v>5879.3379230876171</v>
      </c>
      <c r="BI200">
        <v>5775.159633995956</v>
      </c>
      <c r="BJ200">
        <v>6152.2671153779047</v>
      </c>
      <c r="BK200">
        <v>6258.4499164098361</v>
      </c>
      <c r="BL200">
        <v>5821.181995487379</v>
      </c>
      <c r="BM200">
        <v>5365.4722072110408</v>
      </c>
      <c r="BN200">
        <v>5976.9317978994904</v>
      </c>
      <c r="BO200">
        <v>6205.6259537931946</v>
      </c>
      <c r="BP200">
        <v>6299.9902653371346</v>
      </c>
      <c r="BQ200">
        <v>6416.0970897084453</v>
      </c>
    </row>
    <row r="201" spans="1:69" x14ac:dyDescent="0.2">
      <c r="A201" t="s">
        <v>545</v>
      </c>
      <c r="B201" t="s">
        <v>546</v>
      </c>
      <c r="C201" t="s">
        <v>750</v>
      </c>
      <c r="D201" t="s">
        <v>751</v>
      </c>
      <c r="AM201">
        <v>1201.5815421388177</v>
      </c>
      <c r="AN201">
        <v>1326.5628573714594</v>
      </c>
      <c r="AO201">
        <v>1317.4667513138538</v>
      </c>
      <c r="AP201">
        <v>1389.1649713765066</v>
      </c>
      <c r="AQ201">
        <v>1465.0460568586832</v>
      </c>
      <c r="AR201">
        <v>1499.492176570189</v>
      </c>
      <c r="AS201">
        <v>1476.1718500023783</v>
      </c>
      <c r="AT201">
        <v>1335.5531952935903</v>
      </c>
      <c r="AU201">
        <v>1156.2174734576911</v>
      </c>
      <c r="AV201">
        <v>1257.6985700968853</v>
      </c>
      <c r="AW201">
        <v>1422.1908864354423</v>
      </c>
      <c r="AX201">
        <v>1543.7014139277364</v>
      </c>
      <c r="AY201">
        <v>1570.1043996272826</v>
      </c>
      <c r="AZ201">
        <v>1664.2457166927647</v>
      </c>
      <c r="BA201">
        <v>2035.2023412176636</v>
      </c>
      <c r="BB201">
        <v>2191.7817873686772</v>
      </c>
      <c r="BC201">
        <v>2557.0756235669851</v>
      </c>
      <c r="BD201">
        <v>2880.7984370790932</v>
      </c>
      <c r="BE201">
        <v>3067.4387273561442</v>
      </c>
      <c r="BF201">
        <v>3315.2975390928173</v>
      </c>
      <c r="BG201">
        <v>3352.1125950604278</v>
      </c>
      <c r="BH201">
        <v>3272.1543236070793</v>
      </c>
      <c r="BI201">
        <v>3527.6138241317785</v>
      </c>
      <c r="BJ201">
        <v>3620.3604871593707</v>
      </c>
      <c r="BK201">
        <v>3562.3309427025574</v>
      </c>
      <c r="BL201">
        <v>3656.8582713701089</v>
      </c>
      <c r="BM201">
        <v>3233.5686383585844</v>
      </c>
      <c r="BN201">
        <v>3678.6356566219401</v>
      </c>
      <c r="BO201">
        <v>3799.9552701516295</v>
      </c>
      <c r="BP201">
        <v>3455.0285291171217</v>
      </c>
      <c r="BQ201">
        <v>2592.30591217647</v>
      </c>
    </row>
    <row r="202" spans="1:69" x14ac:dyDescent="0.2">
      <c r="A202" t="s">
        <v>547</v>
      </c>
      <c r="B202" t="s">
        <v>548</v>
      </c>
      <c r="C202" t="s">
        <v>750</v>
      </c>
      <c r="D202" t="s">
        <v>751</v>
      </c>
      <c r="O202">
        <v>358.68733117536175</v>
      </c>
      <c r="P202">
        <v>395.81001276491253</v>
      </c>
      <c r="Q202">
        <v>460.18384370994266</v>
      </c>
      <c r="R202">
        <v>604.32091018944368</v>
      </c>
      <c r="S202">
        <v>804.43616903454677</v>
      </c>
      <c r="T202">
        <v>872.13983189306941</v>
      </c>
      <c r="U202">
        <v>854.42446064058913</v>
      </c>
      <c r="V202">
        <v>879.52380556650735</v>
      </c>
      <c r="W202">
        <v>986.17530347436025</v>
      </c>
      <c r="X202">
        <v>1162.2101205447968</v>
      </c>
      <c r="Y202">
        <v>1299.8494730563198</v>
      </c>
      <c r="Z202">
        <v>1314.5955301396632</v>
      </c>
      <c r="AA202">
        <v>1265.722565986486</v>
      </c>
      <c r="AB202">
        <v>1185.3365706595671</v>
      </c>
      <c r="AC202">
        <v>1219.0603797170415</v>
      </c>
      <c r="AD202">
        <v>1145.730229242716</v>
      </c>
      <c r="AE202">
        <v>1222.7070745658627</v>
      </c>
      <c r="AF202">
        <v>1173.8731035951428</v>
      </c>
      <c r="AG202">
        <v>1188.9839079644889</v>
      </c>
      <c r="AH202">
        <v>1219.2947079317191</v>
      </c>
      <c r="AI202">
        <v>1343.2771999377303</v>
      </c>
      <c r="AJ202">
        <v>1404.2097710008807</v>
      </c>
      <c r="AK202">
        <v>1519.6482489765731</v>
      </c>
      <c r="AL202">
        <v>1573.6352557608263</v>
      </c>
      <c r="AM202">
        <v>1818.2250906598219</v>
      </c>
      <c r="AN202">
        <v>1947.900733650742</v>
      </c>
      <c r="AO202">
        <v>2060.8045783147832</v>
      </c>
      <c r="AP202">
        <v>2035.8856445267638</v>
      </c>
      <c r="AQ202">
        <v>1728.1054767779824</v>
      </c>
      <c r="AR202">
        <v>1857.3892892473684</v>
      </c>
      <c r="AS202">
        <v>1686.6057044536876</v>
      </c>
      <c r="AT202">
        <v>1637.0634928456568</v>
      </c>
      <c r="AU202">
        <v>1695.0114974175121</v>
      </c>
      <c r="AV202">
        <v>1997.2805253868944</v>
      </c>
      <c r="AW202">
        <v>2270.7265784360607</v>
      </c>
      <c r="AX202">
        <v>2492.3872407306585</v>
      </c>
      <c r="AY202">
        <v>2586.8737507846799</v>
      </c>
      <c r="AZ202">
        <v>2819.6974973864531</v>
      </c>
      <c r="BA202">
        <v>2989.223846767698</v>
      </c>
      <c r="BB202">
        <v>2668.4010636097819</v>
      </c>
      <c r="BC202">
        <v>2900.9291941564793</v>
      </c>
      <c r="BD202">
        <v>3339.3326121448672</v>
      </c>
      <c r="BE202">
        <v>3493.0870567951056</v>
      </c>
      <c r="BF202">
        <v>3584.6215764591984</v>
      </c>
      <c r="BG202">
        <v>3846.9115022365895</v>
      </c>
      <c r="BH202">
        <v>3722.7745565917039</v>
      </c>
      <c r="BI202">
        <v>3856.7045906095072</v>
      </c>
      <c r="BJ202">
        <v>4099.799658672674</v>
      </c>
      <c r="BK202">
        <v>4247.090127624896</v>
      </c>
      <c r="BL202">
        <v>4136.3414089416119</v>
      </c>
      <c r="BM202">
        <v>3592.0411050729645</v>
      </c>
      <c r="BN202">
        <v>3600.8125437516701</v>
      </c>
      <c r="BO202">
        <v>3896.8106084735514</v>
      </c>
      <c r="BP202">
        <v>4173.7996474851252</v>
      </c>
      <c r="BQ202">
        <v>4453.5856128027572</v>
      </c>
    </row>
    <row r="203" spans="1:69" x14ac:dyDescent="0.2">
      <c r="A203" t="s">
        <v>549</v>
      </c>
      <c r="B203" t="s">
        <v>550</v>
      </c>
      <c r="C203" t="s">
        <v>750</v>
      </c>
      <c r="D203" t="s">
        <v>751</v>
      </c>
      <c r="E203">
        <v>1370.8388065939857</v>
      </c>
      <c r="F203">
        <v>1442.9957431734949</v>
      </c>
      <c r="G203">
        <v>1542.4378888371905</v>
      </c>
      <c r="H203">
        <v>1640.3502379465476</v>
      </c>
      <c r="I203">
        <v>1771.8014678040909</v>
      </c>
      <c r="J203">
        <v>1905.7779488847373</v>
      </c>
      <c r="K203">
        <v>2063.9825597569106</v>
      </c>
      <c r="L203">
        <v>2184.6483411030777</v>
      </c>
      <c r="M203">
        <v>2347.5712304306689</v>
      </c>
      <c r="N203">
        <v>2562.6091704657697</v>
      </c>
      <c r="O203">
        <v>2786.2497815855331</v>
      </c>
      <c r="P203">
        <v>3058.8171398930785</v>
      </c>
      <c r="Q203">
        <v>3518.5594752850952</v>
      </c>
      <c r="R203">
        <v>4218.4561385217576</v>
      </c>
      <c r="S203">
        <v>4673.9416330687582</v>
      </c>
      <c r="T203">
        <v>5197.3180841101812</v>
      </c>
      <c r="U203">
        <v>5598.932270880664</v>
      </c>
      <c r="V203">
        <v>6284.0506830666054</v>
      </c>
      <c r="W203">
        <v>7518.5337545193452</v>
      </c>
      <c r="X203">
        <v>8578.2592124604544</v>
      </c>
      <c r="Y203">
        <v>9428.3881645397851</v>
      </c>
      <c r="Z203">
        <v>9474.0736124057767</v>
      </c>
      <c r="AA203">
        <v>9374.3490732037189</v>
      </c>
      <c r="AB203">
        <v>9673.9183063103646</v>
      </c>
      <c r="AC203">
        <v>10055.203128667723</v>
      </c>
      <c r="AD203">
        <v>10531.648947639247</v>
      </c>
      <c r="AE203">
        <v>12805.724726369319</v>
      </c>
      <c r="AF203">
        <v>14764.815364129036</v>
      </c>
      <c r="AG203">
        <v>16538.150606816209</v>
      </c>
      <c r="AH203">
        <v>17164.845254541808</v>
      </c>
      <c r="AI203">
        <v>19133.983831394209</v>
      </c>
      <c r="AJ203">
        <v>20038.959978118935</v>
      </c>
      <c r="AK203">
        <v>21351.23095191886</v>
      </c>
      <c r="AL203">
        <v>21368.676987587343</v>
      </c>
      <c r="AM203">
        <v>22758.873027105859</v>
      </c>
      <c r="AN203">
        <v>25120.81194574813</v>
      </c>
      <c r="AO203">
        <v>25102.701231780309</v>
      </c>
      <c r="AP203">
        <v>24482.615781359778</v>
      </c>
      <c r="AQ203">
        <v>24458.457637047657</v>
      </c>
      <c r="AR203">
        <v>25570.852474523774</v>
      </c>
      <c r="AS203">
        <v>25890.898639657327</v>
      </c>
      <c r="AT203">
        <v>25517.870855399979</v>
      </c>
      <c r="AU203">
        <v>26484.337833768859</v>
      </c>
      <c r="AV203">
        <v>29550.185744290597</v>
      </c>
      <c r="AW203">
        <v>32671.083469467365</v>
      </c>
      <c r="AX203">
        <v>34219.020423741676</v>
      </c>
      <c r="AY203">
        <v>35820.425814470946</v>
      </c>
      <c r="AZ203">
        <v>38870.363611031775</v>
      </c>
      <c r="BA203">
        <v>40922.253754404897</v>
      </c>
      <c r="BB203">
        <v>38339.406563036697</v>
      </c>
      <c r="BC203">
        <v>39801.864114779419</v>
      </c>
      <c r="BD203">
        <v>42635.82208646035</v>
      </c>
      <c r="BE203">
        <v>42374.822365341934</v>
      </c>
      <c r="BF203">
        <v>42643.099618304033</v>
      </c>
      <c r="BG203">
        <v>43322.202973892425</v>
      </c>
      <c r="BH203">
        <v>40775.947938621313</v>
      </c>
      <c r="BI203">
        <v>41502.222289552177</v>
      </c>
      <c r="BJ203">
        <v>43114.268852139248</v>
      </c>
      <c r="BK203">
        <v>45535.801878592305</v>
      </c>
      <c r="BL203">
        <v>45840.353611476392</v>
      </c>
      <c r="BM203">
        <v>44743.738932431072</v>
      </c>
      <c r="BN203">
        <v>49855.226939659609</v>
      </c>
      <c r="BO203">
        <v>50969.801641013983</v>
      </c>
      <c r="BP203">
        <v>53813.741830867752</v>
      </c>
      <c r="BQ203">
        <v>55644.314789934018</v>
      </c>
    </row>
    <row r="204" spans="1:69" x14ac:dyDescent="0.2">
      <c r="A204" t="s">
        <v>551</v>
      </c>
      <c r="B204" t="s">
        <v>552</v>
      </c>
      <c r="C204" t="s">
        <v>750</v>
      </c>
      <c r="D204" t="s">
        <v>751</v>
      </c>
      <c r="J204">
        <v>1838.5763812976079</v>
      </c>
      <c r="K204">
        <v>2171.3597820271702</v>
      </c>
      <c r="L204">
        <v>2150.6157193547747</v>
      </c>
      <c r="M204">
        <v>2440.8345277324952</v>
      </c>
      <c r="N204">
        <v>2206.3534355580837</v>
      </c>
      <c r="O204">
        <v>2228.1905162054823</v>
      </c>
      <c r="P204">
        <v>2516.9826083921948</v>
      </c>
      <c r="Q204">
        <v>2678.1874708832734</v>
      </c>
      <c r="R204">
        <v>3425.4425289009719</v>
      </c>
      <c r="S204">
        <v>4273.1674581433572</v>
      </c>
      <c r="T204">
        <v>5149.9376219173164</v>
      </c>
      <c r="U204">
        <v>5302.0613860575641</v>
      </c>
      <c r="V204">
        <v>5573.6045105424382</v>
      </c>
      <c r="W204">
        <v>6848.951004261221</v>
      </c>
      <c r="X204">
        <v>8016.3652440364776</v>
      </c>
      <c r="Y204">
        <v>8438.7268244734114</v>
      </c>
      <c r="Z204">
        <v>7645.1839126740906</v>
      </c>
      <c r="AA204">
        <v>7416.3073694462664</v>
      </c>
      <c r="AB204">
        <v>7477.0346492452381</v>
      </c>
      <c r="AC204">
        <v>7511.3217907033186</v>
      </c>
      <c r="AD204">
        <v>8002.0842716499656</v>
      </c>
      <c r="AE204">
        <v>11913.826753846934</v>
      </c>
      <c r="AF204">
        <v>14061.387369896913</v>
      </c>
      <c r="AG204">
        <v>13952.838278258943</v>
      </c>
      <c r="AH204">
        <v>13682.84129397821</v>
      </c>
      <c r="AI204">
        <v>16293.182329447351</v>
      </c>
      <c r="AJ204">
        <v>16414.813269688788</v>
      </c>
      <c r="AK204">
        <v>17554.373793703173</v>
      </c>
      <c r="AL204">
        <v>16469.775198366948</v>
      </c>
      <c r="AM204">
        <v>16806.059249112175</v>
      </c>
      <c r="AN204">
        <v>18850.314918595574</v>
      </c>
      <c r="AO204">
        <v>18475.725332947455</v>
      </c>
      <c r="AP204">
        <v>16423.021430868077</v>
      </c>
      <c r="AQ204">
        <v>16759.714170252628</v>
      </c>
      <c r="AR204">
        <v>16532.90223437539</v>
      </c>
      <c r="AS204">
        <v>14978.324104667972</v>
      </c>
      <c r="AT204">
        <v>14640.936006229802</v>
      </c>
      <c r="AU204">
        <v>16004.058329211186</v>
      </c>
      <c r="AV204">
        <v>19582.893639531161</v>
      </c>
      <c r="AW204">
        <v>21764.220320878201</v>
      </c>
      <c r="AX204">
        <v>21984.193623071948</v>
      </c>
      <c r="AY204">
        <v>22330.867665905549</v>
      </c>
      <c r="AZ204">
        <v>24888.178133736059</v>
      </c>
      <c r="BA204">
        <v>26592.026283573166</v>
      </c>
      <c r="BB204">
        <v>24434.219755520779</v>
      </c>
      <c r="BC204">
        <v>22494.806706186031</v>
      </c>
      <c r="BD204">
        <v>22831.518534852352</v>
      </c>
      <c r="BE204">
        <v>20846.545747836444</v>
      </c>
      <c r="BF204">
        <v>21955.632926409511</v>
      </c>
      <c r="BG204">
        <v>22258.632138425084</v>
      </c>
      <c r="BH204">
        <v>19166.959476193068</v>
      </c>
      <c r="BI204">
        <v>19690.077573458868</v>
      </c>
      <c r="BJ204">
        <v>20826.931249217221</v>
      </c>
      <c r="BK204">
        <v>21925.616043938026</v>
      </c>
      <c r="BL204">
        <v>21582.589204680109</v>
      </c>
      <c r="BM204">
        <v>19966.483850385888</v>
      </c>
      <c r="BN204">
        <v>21426.385444983494</v>
      </c>
      <c r="BO204">
        <v>20053.956936932169</v>
      </c>
      <c r="BP204">
        <v>21832.283179556853</v>
      </c>
      <c r="BQ204">
        <v>22439.883874602452</v>
      </c>
    </row>
    <row r="205" spans="1:69" x14ac:dyDescent="0.2">
      <c r="A205" t="s">
        <v>553</v>
      </c>
      <c r="B205" t="s">
        <v>554</v>
      </c>
      <c r="C205" t="s">
        <v>750</v>
      </c>
      <c r="D205" t="s">
        <v>751</v>
      </c>
      <c r="O205">
        <v>2593.8229633975229</v>
      </c>
      <c r="P205">
        <v>2951.7694145330038</v>
      </c>
      <c r="Q205">
        <v>3482.8778355609975</v>
      </c>
      <c r="R205">
        <v>4905.3426509432929</v>
      </c>
      <c r="S205">
        <v>13539.5587974924</v>
      </c>
      <c r="T205">
        <v>13013.683809949576</v>
      </c>
      <c r="U205">
        <v>15710.3208135683</v>
      </c>
      <c r="V205">
        <v>16057.725271938425</v>
      </c>
      <c r="W205">
        <v>16757.098246132755</v>
      </c>
      <c r="X205">
        <v>21776.63817538333</v>
      </c>
      <c r="Y205">
        <v>28375.485250111295</v>
      </c>
      <c r="Z205">
        <v>29504.940381247212</v>
      </c>
      <c r="AA205">
        <v>24384.593850122823</v>
      </c>
      <c r="AB205">
        <v>19616.032039441772</v>
      </c>
      <c r="AC205">
        <v>19272.261609460282</v>
      </c>
      <c r="AD205">
        <v>16815.041963283478</v>
      </c>
      <c r="AE205">
        <v>13213.209361776911</v>
      </c>
      <c r="AF205">
        <v>13718.791152047659</v>
      </c>
      <c r="AG205">
        <v>14682.021847200418</v>
      </c>
      <c r="AH205">
        <v>15242.506890496063</v>
      </c>
      <c r="AI205">
        <v>16721.620771458904</v>
      </c>
      <c r="AJ205">
        <v>15133.496939706858</v>
      </c>
      <c r="AK205">
        <v>16280.293881527334</v>
      </c>
      <c r="AL205">
        <v>14769.719332252223</v>
      </c>
      <c r="AM205">
        <v>14764.877135522172</v>
      </c>
      <c r="AN205">
        <v>15822.509071155355</v>
      </c>
      <c r="AO205">
        <v>17124.792086135629</v>
      </c>
      <c r="AP205">
        <v>20522.80129951792</v>
      </c>
      <c r="AQ205">
        <v>17665.440843822176</v>
      </c>
      <c r="AR205">
        <v>20233.684682664276</v>
      </c>
      <c r="AS205">
        <v>27535.182940934046</v>
      </c>
      <c r="AT205">
        <v>25870.799186431443</v>
      </c>
      <c r="AU205">
        <v>27226.659351011684</v>
      </c>
      <c r="AV205">
        <v>31602.470865135998</v>
      </c>
      <c r="AW205">
        <v>41035.500838017739</v>
      </c>
      <c r="AX205">
        <v>53949.676409114654</v>
      </c>
      <c r="AY205">
        <v>62582.445313875534</v>
      </c>
      <c r="AZ205">
        <v>65954.341952505099</v>
      </c>
      <c r="BA205">
        <v>80781.403918779193</v>
      </c>
      <c r="BB205">
        <v>60785.735155165748</v>
      </c>
      <c r="BC205">
        <v>76462.611948673584</v>
      </c>
      <c r="BD205">
        <v>103261.51029306755</v>
      </c>
      <c r="BE205">
        <v>108470.38702322898</v>
      </c>
      <c r="BF205">
        <v>103697.06278914357</v>
      </c>
      <c r="BG205">
        <v>95840.689893423842</v>
      </c>
      <c r="BH205">
        <v>68985.243338010201</v>
      </c>
      <c r="BI205">
        <v>61253.621799709115</v>
      </c>
      <c r="BJ205">
        <v>63279.876748621587</v>
      </c>
      <c r="BK205">
        <v>71039.930824007752</v>
      </c>
      <c r="BL205">
        <v>66841.362318569096</v>
      </c>
      <c r="BM205">
        <v>51683.568107894949</v>
      </c>
      <c r="BN205">
        <v>71751.936339885608</v>
      </c>
      <c r="BO205">
        <v>88701.468976353601</v>
      </c>
      <c r="BP205">
        <v>81816.979796748114</v>
      </c>
      <c r="BQ205">
        <v>76688.694174317847</v>
      </c>
    </row>
    <row r="206" spans="1:69" x14ac:dyDescent="0.2">
      <c r="A206" t="s">
        <v>555</v>
      </c>
      <c r="B206" t="s">
        <v>556</v>
      </c>
      <c r="C206" t="s">
        <v>750</v>
      </c>
      <c r="D206" t="s">
        <v>751</v>
      </c>
      <c r="AF206">
        <v>1658.7587389999476</v>
      </c>
      <c r="AG206">
        <v>1753.1928563219808</v>
      </c>
      <c r="AH206">
        <v>1789.6445552811288</v>
      </c>
      <c r="AI206">
        <v>1648.4852297454236</v>
      </c>
      <c r="AJ206">
        <v>1254.3124421297975</v>
      </c>
      <c r="AK206">
        <v>1102.1037847324649</v>
      </c>
      <c r="AL206">
        <v>1158.056327997125</v>
      </c>
      <c r="AM206">
        <v>1323.032377669268</v>
      </c>
      <c r="AN206">
        <v>1650.0492236520076</v>
      </c>
      <c r="AO206">
        <v>1633.0106435411724</v>
      </c>
      <c r="AP206">
        <v>1577.3365602397432</v>
      </c>
      <c r="AQ206">
        <v>1852.5549693339042</v>
      </c>
      <c r="AR206">
        <v>1599.9062280833884</v>
      </c>
      <c r="AS206">
        <v>1659.929049105278</v>
      </c>
      <c r="AT206">
        <v>1825.192993731835</v>
      </c>
      <c r="AU206">
        <v>2119.8550968455434</v>
      </c>
      <c r="AV206">
        <v>2679.4062601615437</v>
      </c>
      <c r="AW206">
        <v>3494.9905644895534</v>
      </c>
      <c r="AX206">
        <v>4618.0035080291318</v>
      </c>
      <c r="AY206">
        <v>5757.5312730117848</v>
      </c>
      <c r="AZ206">
        <v>8360.3377591659573</v>
      </c>
      <c r="BA206">
        <v>10435.156123078721</v>
      </c>
      <c r="BB206">
        <v>8548.454340924196</v>
      </c>
      <c r="BC206">
        <v>8399.5374234284045</v>
      </c>
      <c r="BD206">
        <v>9560.6755277458033</v>
      </c>
      <c r="BE206">
        <v>8929.9536623147415</v>
      </c>
      <c r="BF206">
        <v>9497.6741161523732</v>
      </c>
      <c r="BG206">
        <v>10031.771075540391</v>
      </c>
      <c r="BH206">
        <v>8977.0174815819646</v>
      </c>
      <c r="BI206">
        <v>9404.540058707149</v>
      </c>
      <c r="BJ206">
        <v>10727.982200742588</v>
      </c>
      <c r="BK206">
        <v>12416.134317958962</v>
      </c>
      <c r="BL206">
        <v>12909.610401324388</v>
      </c>
      <c r="BM206">
        <v>13009.177057322293</v>
      </c>
      <c r="BN206">
        <v>14907.980365214295</v>
      </c>
      <c r="BO206">
        <v>15503.551804597973</v>
      </c>
      <c r="BP206">
        <v>18244.418687632093</v>
      </c>
      <c r="BQ206">
        <v>20080.209621559497</v>
      </c>
    </row>
    <row r="207" spans="1:69" x14ac:dyDescent="0.2">
      <c r="A207" t="s">
        <v>557</v>
      </c>
      <c r="B207" t="s">
        <v>558</v>
      </c>
      <c r="C207" t="s">
        <v>750</v>
      </c>
      <c r="D207" t="s">
        <v>751</v>
      </c>
      <c r="AG207">
        <v>3778.01977539063</v>
      </c>
      <c r="AH207">
        <v>3429.64990234375</v>
      </c>
      <c r="AI207">
        <v>3494.06323242188</v>
      </c>
      <c r="AJ207">
        <v>3490.45239257813</v>
      </c>
      <c r="AK207">
        <v>3098.802734375</v>
      </c>
      <c r="AL207">
        <v>2930.67016601563</v>
      </c>
      <c r="AM207">
        <v>2662.10400390625</v>
      </c>
      <c r="AN207">
        <v>2665.77978515625</v>
      </c>
      <c r="AO207">
        <v>2643.92919921875</v>
      </c>
      <c r="AP207">
        <v>2737.57202148438</v>
      </c>
      <c r="AQ207">
        <v>1834.86181640625</v>
      </c>
      <c r="AR207">
        <v>1330.75720214844</v>
      </c>
      <c r="AS207">
        <v>1771.59411621094</v>
      </c>
      <c r="AT207">
        <v>2100.3525390625</v>
      </c>
      <c r="AU207">
        <v>2377.52954101563</v>
      </c>
      <c r="AV207">
        <v>2975.123046875</v>
      </c>
      <c r="AW207">
        <v>4102.36474609375</v>
      </c>
      <c r="AX207">
        <v>5323.455078125</v>
      </c>
      <c r="AY207">
        <v>6920.19970703125</v>
      </c>
      <c r="AZ207">
        <v>9101.2392578125</v>
      </c>
      <c r="BA207">
        <v>11635.2841796875</v>
      </c>
      <c r="BB207">
        <v>8562.82421875</v>
      </c>
      <c r="BC207">
        <v>10674.990234375</v>
      </c>
      <c r="BD207">
        <v>14305.33203125</v>
      </c>
      <c r="BE207">
        <v>15401.8515625</v>
      </c>
      <c r="BF207">
        <v>15941.4482421875</v>
      </c>
      <c r="BG207">
        <v>14055.47265625</v>
      </c>
      <c r="BH207">
        <v>9277.7138671875</v>
      </c>
      <c r="BI207">
        <v>8663.158203125</v>
      </c>
      <c r="BJ207">
        <v>10658.9130859375</v>
      </c>
      <c r="BK207">
        <v>11211.8876953125</v>
      </c>
      <c r="BL207">
        <v>11447.701171875</v>
      </c>
      <c r="BM207">
        <v>10108.3271484375</v>
      </c>
      <c r="BN207">
        <v>12425.029296875</v>
      </c>
      <c r="BO207">
        <v>15619.6142578125</v>
      </c>
      <c r="BP207">
        <v>14159.3876953125</v>
      </c>
      <c r="BQ207">
        <v>14889.0185546875</v>
      </c>
    </row>
    <row r="208" spans="1:69" x14ac:dyDescent="0.2">
      <c r="A208" t="s">
        <v>559</v>
      </c>
      <c r="B208" t="s">
        <v>560</v>
      </c>
      <c r="C208" t="s">
        <v>750</v>
      </c>
      <c r="D208" t="s">
        <v>751</v>
      </c>
      <c r="E208">
        <v>39.374072806947304</v>
      </c>
      <c r="F208">
        <v>39.268971497489844</v>
      </c>
      <c r="G208">
        <v>39.233844053326635</v>
      </c>
      <c r="H208">
        <v>39.277177198371227</v>
      </c>
      <c r="I208">
        <v>38.982448301774539</v>
      </c>
      <c r="J208">
        <v>43.467967200376258</v>
      </c>
      <c r="K208">
        <v>35.360286088625777</v>
      </c>
      <c r="L208">
        <v>43.961050557682064</v>
      </c>
      <c r="M208">
        <v>45.993471705470874</v>
      </c>
      <c r="N208">
        <v>48.869928321529365</v>
      </c>
      <c r="O208">
        <v>55.241972140863759</v>
      </c>
      <c r="P208">
        <v>54.378076041640071</v>
      </c>
      <c r="Q208">
        <v>58.39769552338403</v>
      </c>
      <c r="R208">
        <v>66.914387150684732</v>
      </c>
      <c r="S208">
        <v>68.941149888618625</v>
      </c>
      <c r="T208">
        <v>124.10964801929677</v>
      </c>
      <c r="U208">
        <v>134.37843121225367</v>
      </c>
      <c r="V208">
        <v>152.74426235921197</v>
      </c>
      <c r="W208">
        <v>179.87652781266613</v>
      </c>
      <c r="X208">
        <v>213.76575133574477</v>
      </c>
      <c r="Y208">
        <v>234.39285144267416</v>
      </c>
      <c r="Z208">
        <v>254.56920137486688</v>
      </c>
      <c r="AA208">
        <v>246.38554956886441</v>
      </c>
      <c r="AB208">
        <v>250.56895173563629</v>
      </c>
      <c r="AC208">
        <v>259.90668453076711</v>
      </c>
      <c r="AD208">
        <v>271.57897903870548</v>
      </c>
      <c r="AE208">
        <v>297.72598182230809</v>
      </c>
      <c r="AF208">
        <v>319.64366325233368</v>
      </c>
      <c r="AG208">
        <v>343.78132581910472</v>
      </c>
      <c r="AH208">
        <v>334.74196342225474</v>
      </c>
      <c r="AI208">
        <v>345.77349513465521</v>
      </c>
      <c r="AJ208">
        <v>253.96690202594422</v>
      </c>
      <c r="AK208">
        <v>264.08391451746445</v>
      </c>
      <c r="AL208">
        <v>247.02331847601383</v>
      </c>
      <c r="AM208">
        <v>110.95366825137235</v>
      </c>
      <c r="AN208">
        <v>227.97114784931779</v>
      </c>
      <c r="AO208">
        <v>206.04911417484979</v>
      </c>
      <c r="AP208">
        <v>238.74937136821353</v>
      </c>
      <c r="AQ208">
        <v>246.1546732883844</v>
      </c>
      <c r="AR208">
        <v>264.74368682977001</v>
      </c>
      <c r="AS208">
        <v>251.8692638609096</v>
      </c>
      <c r="AT208">
        <v>237.30884620090103</v>
      </c>
      <c r="AU208">
        <v>234.04301675573291</v>
      </c>
      <c r="AV208">
        <v>249.01227498225194</v>
      </c>
      <c r="AW208">
        <v>269.54044633340214</v>
      </c>
      <c r="AX208">
        <v>324.0168638471888</v>
      </c>
      <c r="AY208">
        <v>356.99502290115373</v>
      </c>
      <c r="AZ208">
        <v>426.23418348762851</v>
      </c>
      <c r="BA208">
        <v>528.32639175550241</v>
      </c>
      <c r="BB208">
        <v>564.039095842449</v>
      </c>
      <c r="BC208">
        <v>593.62492774434565</v>
      </c>
      <c r="BD208">
        <v>651.13367796466173</v>
      </c>
      <c r="BE208">
        <v>706.81726916856144</v>
      </c>
      <c r="BF208">
        <v>704.92421851122981</v>
      </c>
      <c r="BG208">
        <v>724.9575265209055</v>
      </c>
      <c r="BH208">
        <v>733.99862988249379</v>
      </c>
      <c r="BI208">
        <v>729.5191338129448</v>
      </c>
      <c r="BJ208">
        <v>758.30096650964742</v>
      </c>
      <c r="BK208">
        <v>771.77351120730907</v>
      </c>
      <c r="BL208">
        <v>810.05141213735385</v>
      </c>
      <c r="BM208">
        <v>778.70149892502616</v>
      </c>
      <c r="BN208">
        <v>829.54484526369663</v>
      </c>
      <c r="BO208">
        <v>975.46932373536856</v>
      </c>
      <c r="BP208">
        <v>1027.0344682656455</v>
      </c>
      <c r="BQ208">
        <v>999.65456165546982</v>
      </c>
    </row>
    <row r="209" spans="1:69" x14ac:dyDescent="0.2">
      <c r="A209" t="s">
        <v>561</v>
      </c>
      <c r="B209" t="s">
        <v>562</v>
      </c>
      <c r="C209" t="s">
        <v>750</v>
      </c>
      <c r="D209" t="s">
        <v>751</v>
      </c>
      <c r="E209">
        <v>85.190720663168293</v>
      </c>
      <c r="F209">
        <v>88.537440136903953</v>
      </c>
      <c r="G209">
        <v>92.475978400802006</v>
      </c>
      <c r="H209">
        <v>101.69973034707677</v>
      </c>
      <c r="I209">
        <v>113.95399355267134</v>
      </c>
      <c r="J209">
        <v>118.72558263951488</v>
      </c>
      <c r="K209">
        <v>93.509509077881816</v>
      </c>
      <c r="L209">
        <v>100.49023197921008</v>
      </c>
      <c r="M209">
        <v>103.25762427952606</v>
      </c>
      <c r="N209">
        <v>111.46047345961198</v>
      </c>
      <c r="O209">
        <v>116.64010775532127</v>
      </c>
      <c r="P209">
        <v>121.45763827102807</v>
      </c>
      <c r="Q209">
        <v>121.8257709832214</v>
      </c>
      <c r="R209">
        <v>142.63419231481953</v>
      </c>
      <c r="S209">
        <v>167.03185654351651</v>
      </c>
      <c r="T209">
        <v>172.0846706968326</v>
      </c>
      <c r="U209">
        <v>160.69967440249945</v>
      </c>
      <c r="V209">
        <v>181.89761476257203</v>
      </c>
      <c r="W209">
        <v>201.52609182316004</v>
      </c>
      <c r="X209">
        <v>220.86832882972664</v>
      </c>
      <c r="Y209">
        <v>261.18079594149066</v>
      </c>
      <c r="Z209">
        <v>267.20705190365032</v>
      </c>
      <c r="AA209">
        <v>268.04842626613572</v>
      </c>
      <c r="AB209">
        <v>281.59105118680975</v>
      </c>
      <c r="AC209">
        <v>270.88224920589715</v>
      </c>
      <c r="AD209">
        <v>290.83656159594119</v>
      </c>
      <c r="AE209">
        <v>302.21556847420788</v>
      </c>
      <c r="AF209">
        <v>330.26380363595547</v>
      </c>
      <c r="AG209">
        <v>344.39140735961024</v>
      </c>
      <c r="AH209">
        <v>338.64500801859856</v>
      </c>
      <c r="AI209">
        <v>359.95397312808785</v>
      </c>
      <c r="AJ209">
        <v>303.81805683771006</v>
      </c>
      <c r="AK209">
        <v>315.53713133931018</v>
      </c>
      <c r="AL209">
        <v>302.99499450719105</v>
      </c>
      <c r="AM209">
        <v>342.72311168439677</v>
      </c>
      <c r="AN209">
        <v>370.5706939209179</v>
      </c>
      <c r="AO209">
        <v>400.09511402354445</v>
      </c>
      <c r="AP209">
        <v>415.00272417003134</v>
      </c>
      <c r="AQ209">
        <v>413.67632228874925</v>
      </c>
      <c r="AR209">
        <v>437.98204756494135</v>
      </c>
      <c r="AS209">
        <v>440.4679189109309</v>
      </c>
      <c r="AT209">
        <v>446.41891934887099</v>
      </c>
      <c r="AU209">
        <v>462.898836496672</v>
      </c>
      <c r="AV209">
        <v>532.66154684428989</v>
      </c>
      <c r="AW209">
        <v>606.47804169625806</v>
      </c>
      <c r="AX209">
        <v>686.33819347547262</v>
      </c>
      <c r="AY209">
        <v>769.37870431351234</v>
      </c>
      <c r="AZ209">
        <v>967.69791156128304</v>
      </c>
      <c r="BA209">
        <v>958.27551146029737</v>
      </c>
      <c r="BB209">
        <v>1054.4355588574476</v>
      </c>
      <c r="BC209">
        <v>1294.0273440497301</v>
      </c>
      <c r="BD209">
        <v>1397.0068255099857</v>
      </c>
      <c r="BE209">
        <v>1387.1820595662482</v>
      </c>
      <c r="BF209">
        <v>1405.8407235792965</v>
      </c>
      <c r="BG209">
        <v>1528.492087334083</v>
      </c>
      <c r="BH209">
        <v>1570.5414246291698</v>
      </c>
      <c r="BI209">
        <v>1722.9070341514437</v>
      </c>
      <c r="BJ209">
        <v>1956.0670755418591</v>
      </c>
      <c r="BK209">
        <v>1988.3663331799021</v>
      </c>
      <c r="BL209">
        <v>2067.059756876371</v>
      </c>
      <c r="BM209">
        <v>1957.2034372268602</v>
      </c>
      <c r="BN209">
        <v>2273.720557986886</v>
      </c>
      <c r="BO209">
        <v>2385.0834189627144</v>
      </c>
      <c r="BP209">
        <v>2532.3898899330579</v>
      </c>
      <c r="BQ209">
        <v>2690.078837490028</v>
      </c>
    </row>
    <row r="210" spans="1:69" x14ac:dyDescent="0.2">
      <c r="A210" t="s">
        <v>563</v>
      </c>
      <c r="B210" t="s">
        <v>564</v>
      </c>
      <c r="C210" t="s">
        <v>750</v>
      </c>
      <c r="D210" t="s">
        <v>751</v>
      </c>
      <c r="E210">
        <v>717.79662895855654</v>
      </c>
      <c r="F210">
        <v>760.31174032000445</v>
      </c>
      <c r="G210">
        <v>812.92624766885456</v>
      </c>
      <c r="H210">
        <v>811.73827466123419</v>
      </c>
      <c r="I210">
        <v>840.48037146023228</v>
      </c>
      <c r="J210">
        <v>904.11833412566409</v>
      </c>
      <c r="K210">
        <v>960.74477673384274</v>
      </c>
      <c r="L210">
        <v>1031.6036029758461</v>
      </c>
      <c r="M210">
        <v>1275.7070942617584</v>
      </c>
      <c r="N210">
        <v>1312.7386573712333</v>
      </c>
      <c r="O210">
        <v>1509.4396116552091</v>
      </c>
      <c r="P210">
        <v>1929.3091033048297</v>
      </c>
      <c r="Q210">
        <v>2474.3868320897473</v>
      </c>
      <c r="R210">
        <v>3640.0836119241258</v>
      </c>
      <c r="S210">
        <v>10503.42807770848</v>
      </c>
      <c r="T210">
        <v>10265.641440647056</v>
      </c>
      <c r="U210">
        <v>13312.511992654558</v>
      </c>
      <c r="V210">
        <v>14595.373993332925</v>
      </c>
      <c r="W210">
        <v>14914.154268613844</v>
      </c>
      <c r="X210">
        <v>19611.565126033038</v>
      </c>
      <c r="Y210">
        <v>27205.645228514146</v>
      </c>
      <c r="Z210">
        <v>28703.355855080034</v>
      </c>
      <c r="AA210">
        <v>22454.484316961414</v>
      </c>
      <c r="AB210">
        <v>17809.552747105383</v>
      </c>
      <c r="AC210">
        <v>15541.131218460889</v>
      </c>
      <c r="AD210">
        <v>12745.419925350026</v>
      </c>
      <c r="AE210">
        <v>10078.289608051213</v>
      </c>
      <c r="AF210">
        <v>9385.9846951989857</v>
      </c>
      <c r="AG210">
        <v>9165.4961532339657</v>
      </c>
      <c r="AH210">
        <v>9413.5811935276924</v>
      </c>
      <c r="AI210">
        <v>11054.749504966643</v>
      </c>
      <c r="AJ210">
        <v>11847.169953421819</v>
      </c>
      <c r="AK210">
        <v>11730.26876652435</v>
      </c>
      <c r="AL210">
        <v>10884.860788077705</v>
      </c>
      <c r="AM210">
        <v>10601.919669780538</v>
      </c>
      <c r="AN210">
        <v>10786.4008952769</v>
      </c>
      <c r="AO210">
        <v>11471.504596019095</v>
      </c>
      <c r="AP210">
        <v>11545.345599855083</v>
      </c>
      <c r="AQ210">
        <v>9836.0572976857384</v>
      </c>
      <c r="AR210">
        <v>10452.189940047903</v>
      </c>
      <c r="AS210">
        <v>11714.562367515855</v>
      </c>
      <c r="AT210">
        <v>10805.311325121995</v>
      </c>
      <c r="AU210">
        <v>10586.05434713628</v>
      </c>
      <c r="AV210">
        <v>11487.22041069298</v>
      </c>
      <c r="AW210">
        <v>13154.497898944626</v>
      </c>
      <c r="AX210">
        <v>15975.747378225802</v>
      </c>
      <c r="AY210">
        <v>17563.614537063942</v>
      </c>
      <c r="AZ210">
        <v>18596.150262789841</v>
      </c>
      <c r="BA210">
        <v>22320.488896433111</v>
      </c>
      <c r="BB210">
        <v>17718.391164836474</v>
      </c>
      <c r="BC210">
        <v>22028.390142658573</v>
      </c>
      <c r="BD210">
        <v>27126.749874770179</v>
      </c>
      <c r="BE210">
        <v>28733.437551345218</v>
      </c>
      <c r="BF210">
        <v>27865.465604962024</v>
      </c>
      <c r="BG210">
        <v>27805.48503194224</v>
      </c>
      <c r="BH210">
        <v>23256.154955353068</v>
      </c>
      <c r="BI210">
        <v>22267.721705038737</v>
      </c>
      <c r="BJ210">
        <v>23929.290713598155</v>
      </c>
      <c r="BK210">
        <v>29360.065896856635</v>
      </c>
      <c r="BL210">
        <v>29566.793382743592</v>
      </c>
      <c r="BM210">
        <v>24338.830730106733</v>
      </c>
      <c r="BN210">
        <v>31920.765365564308</v>
      </c>
      <c r="BO210">
        <v>38510.227621103739</v>
      </c>
      <c r="BP210">
        <v>36156.848337700976</v>
      </c>
      <c r="BQ210">
        <v>35121.66286877422</v>
      </c>
    </row>
    <row r="211" spans="1:69" x14ac:dyDescent="0.2">
      <c r="A211" t="s">
        <v>565</v>
      </c>
      <c r="B211" t="s">
        <v>566</v>
      </c>
      <c r="C211" t="s">
        <v>750</v>
      </c>
      <c r="D211" t="s">
        <v>751</v>
      </c>
      <c r="E211">
        <v>99.713119506835895</v>
      </c>
      <c r="F211">
        <v>105.313102722168</v>
      </c>
      <c r="G211">
        <v>111.213455200195</v>
      </c>
      <c r="H211">
        <v>109.939208984375</v>
      </c>
      <c r="I211">
        <v>109.65007781982401</v>
      </c>
      <c r="J211">
        <v>110.889373779297</v>
      </c>
      <c r="K211">
        <v>110.502571105957</v>
      </c>
      <c r="L211">
        <v>116.24103546142599</v>
      </c>
      <c r="M211">
        <v>117.82493591308599</v>
      </c>
      <c r="N211">
        <v>125.98488616943401</v>
      </c>
      <c r="O211">
        <v>139.03848266601599</v>
      </c>
      <c r="P211">
        <v>146.93161010742199</v>
      </c>
      <c r="Q211">
        <v>154.51158142089801</v>
      </c>
      <c r="R211">
        <v>184.52420043945301</v>
      </c>
      <c r="S211">
        <v>228.78732299804699</v>
      </c>
      <c r="T211">
        <v>269.65289306640602</v>
      </c>
      <c r="U211">
        <v>325.18560791015602</v>
      </c>
      <c r="V211">
        <v>392.39938354492199</v>
      </c>
      <c r="W211">
        <v>410.07208251953102</v>
      </c>
      <c r="X211">
        <v>408.89962768554699</v>
      </c>
      <c r="Y211">
        <v>418.34878540039102</v>
      </c>
      <c r="Z211">
        <v>483.80258178710898</v>
      </c>
      <c r="AA211">
        <v>378.94537353515602</v>
      </c>
      <c r="AB211">
        <v>346.22164916992199</v>
      </c>
      <c r="AC211">
        <v>429.99337768554699</v>
      </c>
      <c r="AD211">
        <v>326.40277099609398</v>
      </c>
      <c r="AE211">
        <v>400.33355712890602</v>
      </c>
      <c r="AF211">
        <v>471.1572265625</v>
      </c>
      <c r="AG211">
        <v>553.07861328125</v>
      </c>
      <c r="AH211">
        <v>814.26751708984398</v>
      </c>
      <c r="AI211">
        <v>1257.1875</v>
      </c>
      <c r="AJ211">
        <v>1617.55676269531</v>
      </c>
      <c r="AK211">
        <v>252.61009216308599</v>
      </c>
      <c r="AL211">
        <v>312.69390869140602</v>
      </c>
      <c r="AM211">
        <v>439.42080688476602</v>
      </c>
      <c r="AN211">
        <v>462.58523559570301</v>
      </c>
      <c r="AO211">
        <v>294.82696533203102</v>
      </c>
      <c r="AP211">
        <v>373.09375</v>
      </c>
      <c r="AQ211">
        <v>350.702880859375</v>
      </c>
      <c r="AR211">
        <v>324.65960693359398</v>
      </c>
      <c r="AS211">
        <v>362.11688232421898</v>
      </c>
      <c r="AT211">
        <v>451.29330444335898</v>
      </c>
      <c r="AU211">
        <v>506.26263427734398</v>
      </c>
      <c r="AV211">
        <v>580.32025146484398</v>
      </c>
      <c r="AW211">
        <v>705.11334228515602</v>
      </c>
      <c r="AX211">
        <v>905.54364013671898</v>
      </c>
      <c r="AY211">
        <v>1132.474609375</v>
      </c>
      <c r="AZ211">
        <v>1444.37219238281</v>
      </c>
      <c r="BA211">
        <v>1527.58239746094</v>
      </c>
      <c r="BB211">
        <v>1178.22180175781</v>
      </c>
      <c r="BC211">
        <v>1305.63598632813</v>
      </c>
      <c r="BD211">
        <v>1332.6572265625</v>
      </c>
      <c r="BE211">
        <v>1019.22210693359</v>
      </c>
      <c r="BF211">
        <v>1138.62780761719</v>
      </c>
      <c r="BG211">
        <v>1275.43835449219</v>
      </c>
      <c r="BH211">
        <v>1292.37963867188</v>
      </c>
      <c r="BI211">
        <v>1033.21594238281</v>
      </c>
      <c r="BJ211">
        <v>966.50567626953102</v>
      </c>
      <c r="BK211">
        <v>731.02746582031295</v>
      </c>
      <c r="BL211">
        <v>709.97528076171898</v>
      </c>
      <c r="BM211">
        <v>577.79522705078102</v>
      </c>
      <c r="BN211">
        <v>712.12200927734398</v>
      </c>
      <c r="BO211">
        <v>1046.24084472656</v>
      </c>
      <c r="BP211">
        <v>797.283447265625</v>
      </c>
      <c r="BQ211">
        <v>984.607666015625</v>
      </c>
    </row>
    <row r="212" spans="1:69" x14ac:dyDescent="0.2">
      <c r="A212" t="s">
        <v>567</v>
      </c>
      <c r="B212" t="s">
        <v>568</v>
      </c>
      <c r="C212" t="s">
        <v>750</v>
      </c>
      <c r="D212" t="s">
        <v>751</v>
      </c>
      <c r="E212">
        <v>300.42511523627883</v>
      </c>
      <c r="F212">
        <v>308.16638375330143</v>
      </c>
      <c r="G212">
        <v>307.09256510793898</v>
      </c>
      <c r="H212">
        <v>308.62984922424414</v>
      </c>
      <c r="I212">
        <v>317.85042656845411</v>
      </c>
      <c r="J212">
        <v>314.31814639432633</v>
      </c>
      <c r="K212">
        <v>314.53434414594523</v>
      </c>
      <c r="L212">
        <v>305.22048105836956</v>
      </c>
      <c r="M212">
        <v>311.19614684668267</v>
      </c>
      <c r="N212">
        <v>287.25314879220343</v>
      </c>
      <c r="O212">
        <v>290.48642529798877</v>
      </c>
      <c r="P212">
        <v>291.08835742165013</v>
      </c>
      <c r="Q212">
        <v>341.83535233655323</v>
      </c>
      <c r="R212">
        <v>381.43900716382848</v>
      </c>
      <c r="S212">
        <v>417.40760028538125</v>
      </c>
      <c r="T212">
        <v>547.37814866485098</v>
      </c>
      <c r="U212">
        <v>540.59400705193798</v>
      </c>
      <c r="V212">
        <v>540.12684924978089</v>
      </c>
      <c r="W212">
        <v>589.13404525561361</v>
      </c>
      <c r="X212">
        <v>716.28143651895891</v>
      </c>
      <c r="Y212">
        <v>771.53396955057929</v>
      </c>
      <c r="Z212">
        <v>682.97207021038196</v>
      </c>
      <c r="AA212">
        <v>651.93712330982976</v>
      </c>
      <c r="AB212">
        <v>564.36933630393548</v>
      </c>
      <c r="AC212">
        <v>536.23176540251359</v>
      </c>
      <c r="AD212">
        <v>571.41716606920079</v>
      </c>
      <c r="AE212">
        <v>783.94052470627935</v>
      </c>
      <c r="AF212">
        <v>916.09484148408956</v>
      </c>
      <c r="AG212">
        <v>880.48775513819635</v>
      </c>
      <c r="AH212">
        <v>848.55554805896782</v>
      </c>
      <c r="AI212">
        <v>957.31433743817718</v>
      </c>
      <c r="AJ212">
        <v>913.39957579673739</v>
      </c>
      <c r="AK212">
        <v>951.20496008780685</v>
      </c>
      <c r="AL212">
        <v>877.52900343802992</v>
      </c>
      <c r="AM212">
        <v>583.78277603218078</v>
      </c>
      <c r="AN212">
        <v>714.99439635729698</v>
      </c>
      <c r="AO212">
        <v>723.46995008114914</v>
      </c>
      <c r="AP212">
        <v>650.77632140744754</v>
      </c>
      <c r="AQ212">
        <v>684.58810578578573</v>
      </c>
      <c r="AR212">
        <v>677.51633872726757</v>
      </c>
      <c r="AS212">
        <v>603.23316245515775</v>
      </c>
      <c r="AT212">
        <v>637.21353056372357</v>
      </c>
      <c r="AU212">
        <v>669.43044731920872</v>
      </c>
      <c r="AV212">
        <v>817.88803422144235</v>
      </c>
      <c r="AW212">
        <v>918.10207952215535</v>
      </c>
      <c r="AX212">
        <v>979.84610152017103</v>
      </c>
      <c r="AY212">
        <v>1017.2019674798737</v>
      </c>
      <c r="AZ212">
        <v>1188.9387780817513</v>
      </c>
      <c r="BA212">
        <v>1398.7921801002094</v>
      </c>
      <c r="BB212">
        <v>1308.6940433620512</v>
      </c>
      <c r="BC212">
        <v>1275.8835749235707</v>
      </c>
      <c r="BD212">
        <v>1374.6759187384446</v>
      </c>
      <c r="BE212">
        <v>1326.837988483788</v>
      </c>
      <c r="BF212">
        <v>1379.831965539237</v>
      </c>
      <c r="BG212">
        <v>1398.8913760138187</v>
      </c>
      <c r="BH212">
        <v>1218.0061355543774</v>
      </c>
      <c r="BI212">
        <v>1266.4395715158721</v>
      </c>
      <c r="BJ212">
        <v>1356.8051844903102</v>
      </c>
      <c r="BK212">
        <v>1452.556125624453</v>
      </c>
      <c r="BL212">
        <v>1431.1812893215913</v>
      </c>
      <c r="BM212">
        <v>1461.0872035055261</v>
      </c>
      <c r="BN212">
        <v>1598.1067695227428</v>
      </c>
      <c r="BO212">
        <v>1574.0281059305996</v>
      </c>
      <c r="BP212">
        <v>1698.0338730084263</v>
      </c>
      <c r="BQ212">
        <v>1773.218299234481</v>
      </c>
    </row>
    <row r="213" spans="1:69" x14ac:dyDescent="0.2">
      <c r="A213" t="s">
        <v>569</v>
      </c>
      <c r="B213" t="s">
        <v>570</v>
      </c>
      <c r="C213" t="s">
        <v>750</v>
      </c>
      <c r="D213" t="s">
        <v>751</v>
      </c>
      <c r="E213">
        <v>428.05618337129118</v>
      </c>
      <c r="F213">
        <v>449.14813682077613</v>
      </c>
      <c r="G213">
        <v>472.08274015398848</v>
      </c>
      <c r="H213">
        <v>511.20223537144938</v>
      </c>
      <c r="I213">
        <v>485.53068604738098</v>
      </c>
      <c r="J213">
        <v>516.53192863674508</v>
      </c>
      <c r="K213">
        <v>566.80397440596141</v>
      </c>
      <c r="L213">
        <v>626.0294375939842</v>
      </c>
      <c r="M213">
        <v>708.60143689642155</v>
      </c>
      <c r="N213">
        <v>812.67748731661823</v>
      </c>
      <c r="O213">
        <v>925.79786434821392</v>
      </c>
      <c r="P213">
        <v>1071.4115403553799</v>
      </c>
      <c r="Q213">
        <v>1264.3751072098653</v>
      </c>
      <c r="R213">
        <v>1685.4597963216295</v>
      </c>
      <c r="S213">
        <v>2341.7055142363338</v>
      </c>
      <c r="T213">
        <v>2489.9115751759145</v>
      </c>
      <c r="U213">
        <v>2758.9403802847551</v>
      </c>
      <c r="V213">
        <v>2846.3359883285393</v>
      </c>
      <c r="W213">
        <v>3193.9056572235531</v>
      </c>
      <c r="X213">
        <v>3900.5335531087276</v>
      </c>
      <c r="Y213">
        <v>4928.1391178575395</v>
      </c>
      <c r="Z213">
        <v>5596.585977230684</v>
      </c>
      <c r="AA213">
        <v>6077.6342407093243</v>
      </c>
      <c r="AB213">
        <v>6633.2366736649074</v>
      </c>
      <c r="AC213">
        <v>7228.3175841064749</v>
      </c>
      <c r="AD213">
        <v>7001.766747711702</v>
      </c>
      <c r="AE213">
        <v>6799.9303633267064</v>
      </c>
      <c r="AF213">
        <v>7539.0293021244306</v>
      </c>
      <c r="AG213">
        <v>8914.4412257472868</v>
      </c>
      <c r="AH213">
        <v>10394.538996240593</v>
      </c>
      <c r="AI213">
        <v>11861.75615913661</v>
      </c>
      <c r="AJ213">
        <v>14502.379993860553</v>
      </c>
      <c r="AK213">
        <v>16136.240537766058</v>
      </c>
      <c r="AL213">
        <v>18290.13011318502</v>
      </c>
      <c r="AM213">
        <v>21552.410036694768</v>
      </c>
      <c r="AN213">
        <v>24914.850702035776</v>
      </c>
      <c r="AO213">
        <v>26232.866096826991</v>
      </c>
      <c r="AP213">
        <v>26375.865366811264</v>
      </c>
      <c r="AQ213">
        <v>21829.2737831583</v>
      </c>
      <c r="AR213">
        <v>21796.637389100106</v>
      </c>
      <c r="AS213">
        <v>23852.838951475271</v>
      </c>
      <c r="AT213">
        <v>21699.741486890685</v>
      </c>
      <c r="AU213">
        <v>22159.837371063877</v>
      </c>
      <c r="AV213">
        <v>23730.384005456584</v>
      </c>
      <c r="AW213">
        <v>27608.08001342299</v>
      </c>
      <c r="AX213">
        <v>29961.317281273157</v>
      </c>
      <c r="AY213">
        <v>33768.452823465144</v>
      </c>
      <c r="AZ213">
        <v>39432.88601988765</v>
      </c>
      <c r="BA213">
        <v>40008.572048909162</v>
      </c>
      <c r="BB213">
        <v>38926.805436545284</v>
      </c>
      <c r="BC213">
        <v>47236.683084953009</v>
      </c>
      <c r="BD213">
        <v>53891.457026437172</v>
      </c>
      <c r="BE213">
        <v>55547.55530777861</v>
      </c>
      <c r="BF213">
        <v>56967.425794038332</v>
      </c>
      <c r="BG213">
        <v>57564.80231149774</v>
      </c>
      <c r="BH213">
        <v>55645.606861460568</v>
      </c>
      <c r="BI213">
        <v>57005.588717654689</v>
      </c>
      <c r="BJ213">
        <v>61236.251270626955</v>
      </c>
      <c r="BK213">
        <v>66881.60670352653</v>
      </c>
      <c r="BL213">
        <v>65952.037895929287</v>
      </c>
      <c r="BM213">
        <v>61410.079263078835</v>
      </c>
      <c r="BN213">
        <v>80056.128824784362</v>
      </c>
      <c r="BO213">
        <v>90299.069463726904</v>
      </c>
      <c r="BP213">
        <v>85412.230345235046</v>
      </c>
      <c r="BQ213">
        <v>90674.066632628004</v>
      </c>
    </row>
    <row r="214" spans="1:69" x14ac:dyDescent="0.2">
      <c r="A214" t="s">
        <v>571</v>
      </c>
      <c r="B214" t="s">
        <v>572</v>
      </c>
      <c r="C214" t="s">
        <v>750</v>
      </c>
      <c r="D214" t="s">
        <v>751</v>
      </c>
      <c r="L214">
        <v>153.45078408818438</v>
      </c>
      <c r="M214">
        <v>166.88803768837323</v>
      </c>
      <c r="N214">
        <v>165.85734477864145</v>
      </c>
      <c r="P214">
        <v>277.11312090760993</v>
      </c>
      <c r="Q214">
        <v>219.50285982593468</v>
      </c>
      <c r="R214">
        <v>291.25227293273798</v>
      </c>
      <c r="S214">
        <v>433.44390298738199</v>
      </c>
      <c r="T214">
        <v>371.71880618864793</v>
      </c>
      <c r="U214">
        <v>401.0774168553869</v>
      </c>
      <c r="V214">
        <v>434.40981333523342</v>
      </c>
      <c r="W214">
        <v>500.05822306256573</v>
      </c>
      <c r="X214">
        <v>657.85832966968371</v>
      </c>
      <c r="Y214">
        <v>767.85061634538351</v>
      </c>
      <c r="Z214">
        <v>785.8309127838794</v>
      </c>
      <c r="AA214">
        <v>755.88565334372242</v>
      </c>
      <c r="AB214">
        <v>686.26414018297828</v>
      </c>
      <c r="AC214">
        <v>664.69644048280736</v>
      </c>
      <c r="AD214">
        <v>586.02235220521027</v>
      </c>
      <c r="AE214">
        <v>505.82180652566507</v>
      </c>
      <c r="AF214">
        <v>514.6693332730996</v>
      </c>
      <c r="AG214">
        <v>567.02293558017107</v>
      </c>
      <c r="AH214">
        <v>538.10176287050274</v>
      </c>
      <c r="AI214">
        <v>648.32521262409784</v>
      </c>
      <c r="AJ214">
        <v>665.83310413265883</v>
      </c>
      <c r="AK214">
        <v>763.85796854952241</v>
      </c>
      <c r="AL214">
        <v>828.86999779169116</v>
      </c>
      <c r="AM214">
        <v>1078.0410925873973</v>
      </c>
      <c r="AN214">
        <v>1220.1791931112582</v>
      </c>
      <c r="AO214">
        <v>1289.3303692343525</v>
      </c>
      <c r="AP214">
        <v>1292.2395194646949</v>
      </c>
      <c r="AQ214">
        <v>1091.8909688932574</v>
      </c>
      <c r="AR214">
        <v>1133.6225653179074</v>
      </c>
      <c r="AS214">
        <v>953.17190137705984</v>
      </c>
      <c r="AT214">
        <v>911.79193538541051</v>
      </c>
      <c r="AU214">
        <v>756.89029649079191</v>
      </c>
      <c r="AV214">
        <v>895.9842425465007</v>
      </c>
      <c r="AW214">
        <v>986.0709535038892</v>
      </c>
      <c r="AX214">
        <v>1144.4923339768086</v>
      </c>
      <c r="AY214">
        <v>1255.6244741768401</v>
      </c>
      <c r="AZ214">
        <v>1390.1487095670689</v>
      </c>
      <c r="BA214">
        <v>1525.846662612026</v>
      </c>
      <c r="BB214">
        <v>1554.7067100638596</v>
      </c>
      <c r="BC214">
        <v>1685.1453582375721</v>
      </c>
      <c r="BD214">
        <v>1924.0579564313298</v>
      </c>
      <c r="BE214">
        <v>2066.2573863835551</v>
      </c>
      <c r="BF214">
        <v>2161.386275439168</v>
      </c>
      <c r="BG214">
        <v>2164.9528987300178</v>
      </c>
      <c r="BH214">
        <v>2045.477215266493</v>
      </c>
      <c r="BI214">
        <v>2082.6238312421337</v>
      </c>
      <c r="BJ214">
        <v>2143.5767048927164</v>
      </c>
      <c r="BK214">
        <v>2278.1990862410198</v>
      </c>
      <c r="BL214">
        <v>2223.6589094246578</v>
      </c>
      <c r="BM214">
        <v>2063.3278099196723</v>
      </c>
      <c r="BN214">
        <v>2043.4441317065825</v>
      </c>
      <c r="BO214">
        <v>1877.7810449095555</v>
      </c>
      <c r="BP214">
        <v>1882.6439414804188</v>
      </c>
      <c r="BQ214">
        <v>1933.55538435227</v>
      </c>
    </row>
    <row r="215" spans="1:69" x14ac:dyDescent="0.2">
      <c r="A215" t="s">
        <v>573</v>
      </c>
      <c r="B215" t="s">
        <v>574</v>
      </c>
      <c r="C215" t="s">
        <v>750</v>
      </c>
      <c r="D215" t="s">
        <v>751</v>
      </c>
      <c r="E215">
        <v>141.95741830076426</v>
      </c>
      <c r="F215">
        <v>142.27512765760247</v>
      </c>
      <c r="G215">
        <v>146.32194986298035</v>
      </c>
      <c r="H215">
        <v>146.30962674391546</v>
      </c>
      <c r="I215">
        <v>153.37774097454536</v>
      </c>
      <c r="J215">
        <v>145.57654062884876</v>
      </c>
      <c r="K215">
        <v>149.31765518856398</v>
      </c>
      <c r="L215">
        <v>136.12140217874651</v>
      </c>
      <c r="M215">
        <v>126.30889912277267</v>
      </c>
      <c r="N215">
        <v>153.56411596157062</v>
      </c>
      <c r="O215">
        <v>160.16414705690681</v>
      </c>
      <c r="P215">
        <v>151.83336869957984</v>
      </c>
      <c r="Q215">
        <v>165.35791786363635</v>
      </c>
      <c r="R215">
        <v>200.64169977476905</v>
      </c>
      <c r="S215">
        <v>222.08517323471708</v>
      </c>
      <c r="T215">
        <v>228.37468104206934</v>
      </c>
      <c r="U215">
        <v>196.41178475920694</v>
      </c>
      <c r="V215">
        <v>224.21335896988018</v>
      </c>
      <c r="W215">
        <v>305.42780056074423</v>
      </c>
      <c r="X215">
        <v>345.86913707629043</v>
      </c>
      <c r="Y215">
        <v>336.3862795061022</v>
      </c>
      <c r="Z215">
        <v>333.88754272849093</v>
      </c>
      <c r="AA215">
        <v>380.07404118974591</v>
      </c>
      <c r="AB215">
        <v>285.81432613972657</v>
      </c>
      <c r="AC215">
        <v>305.57623249158348</v>
      </c>
      <c r="AD215">
        <v>235.51052934362428</v>
      </c>
      <c r="AE215">
        <v>131.47304100558679</v>
      </c>
      <c r="AF215">
        <v>172.36421483366104</v>
      </c>
      <c r="AG215">
        <v>268.1609796259574</v>
      </c>
      <c r="AH215">
        <v>231.27562297433778</v>
      </c>
      <c r="AI215">
        <v>154.79407246761821</v>
      </c>
      <c r="AJ215">
        <v>183.68651502756668</v>
      </c>
      <c r="AK215">
        <v>163.19757168438068</v>
      </c>
      <c r="AL215">
        <v>184.95160915487224</v>
      </c>
      <c r="AM215">
        <v>218.5072751262222</v>
      </c>
      <c r="AN215">
        <v>208.35199725095467</v>
      </c>
      <c r="AO215">
        <v>224.25871116304378</v>
      </c>
      <c r="AP215">
        <v>199.88000139577707</v>
      </c>
      <c r="AQ215">
        <v>156.51811883386986</v>
      </c>
      <c r="AR215">
        <v>155.02083326900686</v>
      </c>
      <c r="AS215">
        <v>143.74374323964406</v>
      </c>
      <c r="AT215">
        <v>358.31571605154579</v>
      </c>
      <c r="AU215">
        <v>388.99511121683577</v>
      </c>
      <c r="AV215">
        <v>413.81760734692688</v>
      </c>
      <c r="AW215">
        <v>417.74998332922712</v>
      </c>
      <c r="AX215">
        <v>462.63332442794513</v>
      </c>
      <c r="AY215">
        <v>580.26796974773004</v>
      </c>
      <c r="AZ215">
        <v>631.88992626499828</v>
      </c>
      <c r="BA215">
        <v>705.35901408000507</v>
      </c>
      <c r="BB215">
        <v>652.8458067679428</v>
      </c>
      <c r="BC215">
        <v>685.03967349094842</v>
      </c>
      <c r="BD215">
        <v>761.14636557728102</v>
      </c>
      <c r="BE215">
        <v>937.504428180231</v>
      </c>
      <c r="BF215">
        <v>1117.4718307511471</v>
      </c>
      <c r="BG215">
        <v>1117.758646572104</v>
      </c>
      <c r="BH215">
        <v>964.57598088898851</v>
      </c>
      <c r="BI215">
        <v>844.41641117547636</v>
      </c>
      <c r="BJ215">
        <v>779.18600784172827</v>
      </c>
      <c r="BK215">
        <v>845.91454046093224</v>
      </c>
      <c r="BL215">
        <v>843.7125178099767</v>
      </c>
      <c r="BM215">
        <v>845.27755792054893</v>
      </c>
      <c r="BN215">
        <v>885.39640188539545</v>
      </c>
      <c r="BO215">
        <v>860.37106791609642</v>
      </c>
      <c r="BP215">
        <v>758.32913737824811</v>
      </c>
      <c r="BQ215">
        <v>806.65465041772586</v>
      </c>
    </row>
    <row r="216" spans="1:69" x14ac:dyDescent="0.2">
      <c r="A216" t="s">
        <v>575</v>
      </c>
      <c r="B216" t="s">
        <v>576</v>
      </c>
      <c r="C216" t="s">
        <v>750</v>
      </c>
      <c r="D216" t="s">
        <v>751</v>
      </c>
      <c r="J216">
        <v>274.3332793659942</v>
      </c>
      <c r="K216">
        <v>282.44637356686997</v>
      </c>
      <c r="L216">
        <v>288.37428039362112</v>
      </c>
      <c r="M216">
        <v>290.09651017173485</v>
      </c>
      <c r="N216">
        <v>293.41658080489645</v>
      </c>
      <c r="O216">
        <v>308.79885390193402</v>
      </c>
      <c r="P216">
        <v>315.66539978597604</v>
      </c>
      <c r="Q216">
        <v>328.50944803903474</v>
      </c>
      <c r="R216">
        <v>366.2506589525625</v>
      </c>
      <c r="S216">
        <v>413.40347636320683</v>
      </c>
      <c r="T216">
        <v>457.26087132737234</v>
      </c>
      <c r="U216">
        <v>552.99493386472727</v>
      </c>
      <c r="V216">
        <v>683.90258566335046</v>
      </c>
      <c r="W216">
        <v>711.85226418795685</v>
      </c>
      <c r="X216">
        <v>773.06695312995214</v>
      </c>
      <c r="Y216">
        <v>787.14960547372448</v>
      </c>
      <c r="Z216">
        <v>752.02401260753788</v>
      </c>
      <c r="AA216">
        <v>735.36095474352817</v>
      </c>
      <c r="AB216">
        <v>744.86391224648514</v>
      </c>
      <c r="AC216">
        <v>763.16821811074317</v>
      </c>
      <c r="AD216">
        <v>776.42428370570167</v>
      </c>
      <c r="AE216">
        <v>755.42513583143943</v>
      </c>
      <c r="AF216">
        <v>777.23940247908615</v>
      </c>
      <c r="AG216">
        <v>806.39235325692721</v>
      </c>
      <c r="AH216">
        <v>825.10523253630561</v>
      </c>
      <c r="AI216">
        <v>892.18271519703035</v>
      </c>
      <c r="AJ216">
        <v>955.82689742109164</v>
      </c>
      <c r="AK216">
        <v>1040.7816408201863</v>
      </c>
      <c r="AL216">
        <v>1180.2685426762075</v>
      </c>
      <c r="AM216">
        <v>1343.9290572543953</v>
      </c>
      <c r="AN216">
        <v>1548.3763038362022</v>
      </c>
      <c r="AO216">
        <v>1651.3101680089492</v>
      </c>
      <c r="AP216">
        <v>1748.9211197112948</v>
      </c>
      <c r="AQ216">
        <v>1859.7308588774179</v>
      </c>
      <c r="AR216">
        <v>1908.0804545223964</v>
      </c>
      <c r="AS216">
        <v>1982.8709354261541</v>
      </c>
      <c r="AT216">
        <v>2058.0445907045168</v>
      </c>
      <c r="AU216">
        <v>2115.4118735562624</v>
      </c>
      <c r="AV216">
        <v>2207.8308951806912</v>
      </c>
      <c r="AW216">
        <v>2285.6890743889217</v>
      </c>
      <c r="AX216">
        <v>2447.3914084539406</v>
      </c>
      <c r="AY216">
        <v>2665.6180719485251</v>
      </c>
      <c r="AZ216">
        <v>2830.6569377073274</v>
      </c>
      <c r="BA216">
        <v>2983.2482957797565</v>
      </c>
      <c r="BB216">
        <v>2910.1865175201078</v>
      </c>
      <c r="BC216">
        <v>3040.0730095287786</v>
      </c>
      <c r="BD216">
        <v>3330.6004948665272</v>
      </c>
      <c r="BE216">
        <v>3497.9125691550912</v>
      </c>
      <c r="BF216">
        <v>3582.2669400516938</v>
      </c>
      <c r="BG216">
        <v>3666.0124891387331</v>
      </c>
      <c r="BH216">
        <v>3790.3408910816156</v>
      </c>
      <c r="BI216">
        <v>3901.3401496581087</v>
      </c>
      <c r="BJ216">
        <v>4020.1267137391883</v>
      </c>
      <c r="BK216">
        <v>4183.5462097135814</v>
      </c>
      <c r="BL216">
        <v>4320.1167153462748</v>
      </c>
      <c r="BM216">
        <v>3997.192795837087</v>
      </c>
      <c r="BN216">
        <v>4642.6074310134209</v>
      </c>
      <c r="BO216">
        <v>5074.6021022180557</v>
      </c>
      <c r="BP216">
        <v>5365.444913991706</v>
      </c>
      <c r="BQ216">
        <v>5579.6596916502858</v>
      </c>
    </row>
    <row r="217" spans="1:69" x14ac:dyDescent="0.2">
      <c r="A217" t="s">
        <v>577</v>
      </c>
      <c r="B217" t="s">
        <v>578</v>
      </c>
      <c r="C217" t="s">
        <v>750</v>
      </c>
      <c r="D217" t="s">
        <v>751</v>
      </c>
      <c r="AP217">
        <v>37852.98103110004</v>
      </c>
      <c r="AQ217">
        <v>40126.936869079953</v>
      </c>
      <c r="AR217">
        <v>41931.795148840749</v>
      </c>
      <c r="AS217">
        <v>37600.707737960052</v>
      </c>
      <c r="AT217">
        <v>39035.103429044539</v>
      </c>
      <c r="AU217">
        <v>41790.843271818398</v>
      </c>
      <c r="AV217">
        <v>52529.909370105925</v>
      </c>
      <c r="AW217">
        <v>58232.0176184948</v>
      </c>
      <c r="AX217">
        <v>59877.80058397368</v>
      </c>
      <c r="AY217">
        <v>63270.778075515744</v>
      </c>
      <c r="AZ217">
        <v>70124.463438562409</v>
      </c>
      <c r="BA217">
        <v>75902.132052176457</v>
      </c>
      <c r="BB217">
        <v>62428.9943269418</v>
      </c>
      <c r="BC217">
        <v>56543.189820409752</v>
      </c>
      <c r="BD217">
        <v>55601.392970304703</v>
      </c>
      <c r="BE217">
        <v>47945.899173428064</v>
      </c>
      <c r="BF217">
        <v>50807.828913802448</v>
      </c>
      <c r="BG217">
        <v>51260.493834712455</v>
      </c>
      <c r="BH217">
        <v>43146.824043542772</v>
      </c>
      <c r="BI217">
        <v>44359.479766268836</v>
      </c>
      <c r="BJ217">
        <v>45192.027976694255</v>
      </c>
      <c r="BK217">
        <v>47950.688055713574</v>
      </c>
      <c r="BL217">
        <v>46630.144312072465</v>
      </c>
      <c r="BM217">
        <v>44326.955674641089</v>
      </c>
      <c r="BN217">
        <v>54176.479802162758</v>
      </c>
      <c r="BO217">
        <v>54190.841770037157</v>
      </c>
      <c r="BP217">
        <v>59879.717301565135</v>
      </c>
    </row>
    <row r="218" spans="1:69" x14ac:dyDescent="0.2">
      <c r="A218" t="s">
        <v>1015</v>
      </c>
      <c r="B218" t="s">
        <v>579</v>
      </c>
      <c r="C218" t="s">
        <v>750</v>
      </c>
      <c r="D218" t="s">
        <v>751</v>
      </c>
      <c r="E218">
        <v>62.739627941299275</v>
      </c>
      <c r="F218">
        <v>64.924257610475365</v>
      </c>
      <c r="G218">
        <v>67.170235991997927</v>
      </c>
      <c r="H218">
        <v>69.492234483915411</v>
      </c>
      <c r="I218">
        <v>71.889939936041927</v>
      </c>
      <c r="J218">
        <v>74.35487087961306</v>
      </c>
      <c r="K218">
        <v>76.483741388723331</v>
      </c>
      <c r="L218">
        <v>78.673896619791691</v>
      </c>
      <c r="M218">
        <v>80.843820490117508</v>
      </c>
      <c r="N218">
        <v>84.14062687778781</v>
      </c>
      <c r="O218">
        <v>93.082849964935789</v>
      </c>
      <c r="P218">
        <v>90.429230937448864</v>
      </c>
      <c r="Q218">
        <v>113.69240195555021</v>
      </c>
      <c r="R218">
        <v>119.56213345353736</v>
      </c>
      <c r="S218">
        <v>137.89157581177443</v>
      </c>
      <c r="T218">
        <v>177.80614341225444</v>
      </c>
      <c r="U218">
        <v>199.58354714201408</v>
      </c>
      <c r="V218">
        <v>111.18313235527729</v>
      </c>
      <c r="W218">
        <v>117.25534512600072</v>
      </c>
      <c r="X218">
        <v>108.1949477564637</v>
      </c>
      <c r="Y218">
        <v>101.49931225707822</v>
      </c>
      <c r="Z218">
        <v>116.88452659428562</v>
      </c>
      <c r="AA218">
        <v>129.01391975201201</v>
      </c>
      <c r="AB218">
        <v>118.64434086834054</v>
      </c>
      <c r="AC218">
        <v>122.49329368973429</v>
      </c>
      <c r="AD218">
        <v>130.83287561481526</v>
      </c>
      <c r="AE218">
        <v>131.41485968119824</v>
      </c>
      <c r="AF218">
        <v>140.96985218157778</v>
      </c>
      <c r="AG218">
        <v>145.34134682015801</v>
      </c>
      <c r="AH218">
        <v>166.04233727100626</v>
      </c>
      <c r="AI218">
        <v>145.60350137351324</v>
      </c>
      <c r="AJ218">
        <v>105.37132651621981</v>
      </c>
      <c r="AK218">
        <v>109.20491048107445</v>
      </c>
      <c r="AL218">
        <v>188.60315867791445</v>
      </c>
      <c r="AM218">
        <v>210.79377958138429</v>
      </c>
      <c r="AN218">
        <v>210.67325461049228</v>
      </c>
      <c r="AO218">
        <v>237.24144095167131</v>
      </c>
      <c r="AP218">
        <v>280.11272423325863</v>
      </c>
      <c r="AQ218">
        <v>363.20001348999165</v>
      </c>
      <c r="AR218">
        <v>358.65878082807103</v>
      </c>
      <c r="AS218">
        <v>386.11927440127516</v>
      </c>
      <c r="AT218">
        <v>244.91484253845545</v>
      </c>
      <c r="AU218">
        <v>229.59891831003918</v>
      </c>
      <c r="AV218">
        <v>286.27302519897466</v>
      </c>
      <c r="AW218">
        <v>375.41032622538728</v>
      </c>
      <c r="AX218">
        <v>439.97990780547764</v>
      </c>
      <c r="AY218">
        <v>457.99666220665927</v>
      </c>
      <c r="AZ218">
        <v>479.63562806528938</v>
      </c>
      <c r="BA218">
        <v>507.03744334738002</v>
      </c>
      <c r="BB218">
        <v>246.5132516751049</v>
      </c>
      <c r="BC218">
        <v>219.20245385239681</v>
      </c>
      <c r="BD218">
        <v>235.32594561043359</v>
      </c>
      <c r="BE218">
        <v>350.26194672051213</v>
      </c>
      <c r="BF218">
        <v>393.39870395297919</v>
      </c>
      <c r="BG218">
        <v>429.43165672510173</v>
      </c>
      <c r="BH218">
        <v>445.58308007339599</v>
      </c>
      <c r="BI218">
        <v>460.92849058517498</v>
      </c>
      <c r="BJ218">
        <v>510.93995231772567</v>
      </c>
      <c r="BK218">
        <v>509.49727380453385</v>
      </c>
      <c r="BL218">
        <v>539.95481621169426</v>
      </c>
      <c r="BM218">
        <v>518.16113333875035</v>
      </c>
      <c r="BN218">
        <v>549.05699475625386</v>
      </c>
      <c r="BO218">
        <v>573.14116579822928</v>
      </c>
      <c r="BP218">
        <v>596.88598513558895</v>
      </c>
      <c r="BQ218">
        <v>629.53889944900743</v>
      </c>
    </row>
    <row r="219" spans="1:69" x14ac:dyDescent="0.2">
      <c r="A219" t="s">
        <v>580</v>
      </c>
      <c r="B219" t="s">
        <v>581</v>
      </c>
      <c r="C219" t="s">
        <v>750</v>
      </c>
      <c r="D219" t="s">
        <v>751</v>
      </c>
      <c r="AN219">
        <v>2349.406451502889</v>
      </c>
      <c r="AO219">
        <v>3053.9051686094949</v>
      </c>
      <c r="AP219">
        <v>3573.5044024004924</v>
      </c>
      <c r="AQ219">
        <v>2775.4737298204741</v>
      </c>
      <c r="AR219">
        <v>2768.9104134616559</v>
      </c>
      <c r="AS219">
        <v>974.72546927861515</v>
      </c>
      <c r="AT219">
        <v>1812.4208828139301</v>
      </c>
      <c r="AU219">
        <v>2390.7345944710696</v>
      </c>
      <c r="AV219">
        <v>3153.9011312754042</v>
      </c>
      <c r="AW219">
        <v>3597.0879805700852</v>
      </c>
      <c r="AX219">
        <v>3807.9741732178645</v>
      </c>
      <c r="AY219">
        <v>4492.7136699046005</v>
      </c>
      <c r="AZ219">
        <v>6081.0876570020246</v>
      </c>
      <c r="BA219">
        <v>7376.7351791071633</v>
      </c>
      <c r="BB219">
        <v>6414.0448463847024</v>
      </c>
      <c r="BC219">
        <v>5970.9266094007235</v>
      </c>
      <c r="BD219">
        <v>7082.2861666075032</v>
      </c>
      <c r="BE219">
        <v>6263.0408607281488</v>
      </c>
      <c r="BF219">
        <v>7040.4181206878084</v>
      </c>
      <c r="BG219">
        <v>6886.6780906870399</v>
      </c>
      <c r="BH219">
        <v>5820.321557688796</v>
      </c>
      <c r="BI219">
        <v>5982.3703012647084</v>
      </c>
      <c r="BJ219">
        <v>6548.0365382418686</v>
      </c>
      <c r="BK219">
        <v>7559.8616574739444</v>
      </c>
      <c r="BL219">
        <v>7755.6329864369991</v>
      </c>
      <c r="BM219">
        <v>8098.7095566884855</v>
      </c>
      <c r="BN219">
        <v>9680.5279807446768</v>
      </c>
      <c r="BO219">
        <v>10024.819111259634</v>
      </c>
      <c r="BP219">
        <v>12281.707946166955</v>
      </c>
      <c r="BQ219">
        <v>13679.206598355697</v>
      </c>
    </row>
    <row r="220" spans="1:69" x14ac:dyDescent="0.2">
      <c r="A220" t="s">
        <v>582</v>
      </c>
      <c r="B220" t="s">
        <v>583</v>
      </c>
      <c r="C220" t="s">
        <v>750</v>
      </c>
      <c r="D220" t="s">
        <v>751</v>
      </c>
      <c r="E220">
        <v>166.36226198515837</v>
      </c>
      <c r="F220">
        <v>169.31568529276936</v>
      </c>
      <c r="G220">
        <v>178.9408208533211</v>
      </c>
      <c r="H220">
        <v>199.39230771098008</v>
      </c>
      <c r="I220">
        <v>192.61150456171515</v>
      </c>
      <c r="J220">
        <v>206.93530058330481</v>
      </c>
      <c r="K220">
        <v>218.66875458563172</v>
      </c>
      <c r="L220">
        <v>212.68901187338412</v>
      </c>
      <c r="M220">
        <v>221.75372280299044</v>
      </c>
      <c r="N220">
        <v>244.6378624898739</v>
      </c>
      <c r="O220">
        <v>266.20813217323337</v>
      </c>
      <c r="P220">
        <v>266.05828357535904</v>
      </c>
      <c r="Q220">
        <v>292.27390646639606</v>
      </c>
      <c r="R220">
        <v>363.94612546947639</v>
      </c>
      <c r="S220">
        <v>450.89411887128244</v>
      </c>
      <c r="T220">
        <v>482.65433791488488</v>
      </c>
      <c r="U220">
        <v>507.496605255139</v>
      </c>
      <c r="V220">
        <v>541.14127922896341</v>
      </c>
      <c r="W220">
        <v>588.86637309791752</v>
      </c>
      <c r="X220">
        <v>674.14163565837111</v>
      </c>
      <c r="Y220">
        <v>824.14887698137125</v>
      </c>
      <c r="Z220">
        <v>1084.4338610641814</v>
      </c>
      <c r="AA220">
        <v>975.75512641241392</v>
      </c>
      <c r="AB220">
        <v>845.557742043703</v>
      </c>
      <c r="AC220">
        <v>732.70504156877394</v>
      </c>
      <c r="AD220">
        <v>675.07596436794961</v>
      </c>
      <c r="AE220">
        <v>612.29034547584331</v>
      </c>
      <c r="AF220">
        <v>667.63177502913697</v>
      </c>
      <c r="AG220">
        <v>684.42866007221903</v>
      </c>
      <c r="AH220">
        <v>677.21804123949948</v>
      </c>
      <c r="AI220">
        <v>774.58096659902071</v>
      </c>
      <c r="AJ220">
        <v>807.75271349053355</v>
      </c>
      <c r="AK220">
        <v>711.63805963747757</v>
      </c>
      <c r="AL220">
        <v>703.97063062604559</v>
      </c>
      <c r="AM220">
        <v>705.6903451527013</v>
      </c>
      <c r="AN220">
        <v>877.3800537477947</v>
      </c>
      <c r="AO220">
        <v>955.24506094557046</v>
      </c>
      <c r="AP220">
        <v>979.80248455398191</v>
      </c>
      <c r="AQ220">
        <v>958.50596110578715</v>
      </c>
      <c r="AR220">
        <v>662.59016943343784</v>
      </c>
      <c r="AS220">
        <v>684.27923399511837</v>
      </c>
      <c r="AT220">
        <v>638.14278699875547</v>
      </c>
      <c r="AU220">
        <v>681.54493483775502</v>
      </c>
      <c r="AV220">
        <v>837.71458257476604</v>
      </c>
      <c r="AW220">
        <v>1013.7340215766242</v>
      </c>
      <c r="AX220">
        <v>1174.6311605487454</v>
      </c>
      <c r="AY220">
        <v>1349.8871519287507</v>
      </c>
      <c r="AZ220">
        <v>1518.8219699938982</v>
      </c>
      <c r="BA220">
        <v>1672.7198350868623</v>
      </c>
      <c r="BB220">
        <v>1545.1157789207848</v>
      </c>
      <c r="BC220">
        <v>1789.3437421340179</v>
      </c>
      <c r="BD220">
        <v>1958.0810541972478</v>
      </c>
      <c r="BE220">
        <v>1970.237457566056</v>
      </c>
      <c r="BF220">
        <v>2035.635716365352</v>
      </c>
      <c r="BG220">
        <v>2058.4331234678957</v>
      </c>
      <c r="BH220">
        <v>1763.2746303636698</v>
      </c>
      <c r="BI220">
        <v>1545.2794829126519</v>
      </c>
      <c r="BJ220">
        <v>1641.3923995743933</v>
      </c>
      <c r="BK220">
        <v>1718.4234609844837</v>
      </c>
      <c r="BL220">
        <v>1907.2249943638706</v>
      </c>
      <c r="BM220">
        <v>1716.5086386142675</v>
      </c>
      <c r="BN220">
        <v>1885.4815596590274</v>
      </c>
      <c r="BO220">
        <v>1963.8033003237426</v>
      </c>
      <c r="BP220">
        <v>1750.1313683694621</v>
      </c>
      <c r="BQ220">
        <v>1576.6916687519144</v>
      </c>
    </row>
    <row r="221" spans="1:69" x14ac:dyDescent="0.2">
      <c r="A221" t="s">
        <v>584</v>
      </c>
      <c r="B221" t="s">
        <v>585</v>
      </c>
      <c r="C221" t="s">
        <v>750</v>
      </c>
      <c r="D221" t="s">
        <v>751</v>
      </c>
      <c r="BA221">
        <v>1654.2115354655461</v>
      </c>
      <c r="BB221">
        <v>1323.2206874786179</v>
      </c>
      <c r="BC221">
        <v>1498.2703498519422</v>
      </c>
      <c r="BD221">
        <v>1448.9843500640816</v>
      </c>
      <c r="BE221">
        <v>1109.2605008340763</v>
      </c>
      <c r="BF221">
        <v>1650.1894335352792</v>
      </c>
      <c r="BG221">
        <v>1242.7345018103244</v>
      </c>
      <c r="BH221">
        <v>1080.1471862476544</v>
      </c>
    </row>
    <row r="222" spans="1:69" x14ac:dyDescent="0.2">
      <c r="A222" t="s">
        <v>586</v>
      </c>
      <c r="B222" t="s">
        <v>587</v>
      </c>
      <c r="C222" t="s">
        <v>750</v>
      </c>
      <c r="D222" t="s">
        <v>751</v>
      </c>
      <c r="E222">
        <v>158.06662326432138</v>
      </c>
      <c r="F222">
        <v>160.87033085982534</v>
      </c>
      <c r="G222">
        <v>169.66120957790233</v>
      </c>
      <c r="H222">
        <v>188.24766025177934</v>
      </c>
      <c r="I222">
        <v>182.6198542998703</v>
      </c>
      <c r="J222">
        <v>196.05290784015864</v>
      </c>
      <c r="K222">
        <v>207.08622736907523</v>
      </c>
      <c r="L222">
        <v>202.00008100994546</v>
      </c>
      <c r="M222">
        <v>210.51565688099413</v>
      </c>
      <c r="N222">
        <v>231.43618692876072</v>
      </c>
      <c r="O222">
        <v>251.63557338697865</v>
      </c>
      <c r="P222">
        <v>251.83715247414062</v>
      </c>
      <c r="Q222">
        <v>276.2710758774424</v>
      </c>
      <c r="R222">
        <v>342.59761562881152</v>
      </c>
      <c r="S222">
        <v>422.56174448275351</v>
      </c>
      <c r="T222">
        <v>451.04495462934142</v>
      </c>
      <c r="U222">
        <v>474.37449880928995</v>
      </c>
      <c r="V222">
        <v>506.97485364456639</v>
      </c>
      <c r="W222">
        <v>551.47144660322886</v>
      </c>
      <c r="X222">
        <v>630.91316426834044</v>
      </c>
      <c r="Y222">
        <v>769.56537184964861</v>
      </c>
      <c r="Z222">
        <v>1007.8606821896818</v>
      </c>
      <c r="AA222">
        <v>908.49183656625473</v>
      </c>
      <c r="AB222">
        <v>791.58585602771211</v>
      </c>
      <c r="AC222">
        <v>687.25116997165298</v>
      </c>
      <c r="AD222">
        <v>637.48487289800141</v>
      </c>
      <c r="AE222">
        <v>580.52338188605097</v>
      </c>
      <c r="AF222">
        <v>631.57325018826964</v>
      </c>
      <c r="AG222">
        <v>646.45058467632089</v>
      </c>
      <c r="AH222">
        <v>639.82098012876202</v>
      </c>
      <c r="AI222">
        <v>728.52758941093134</v>
      </c>
      <c r="AJ222">
        <v>759.29937929079085</v>
      </c>
      <c r="AK222">
        <v>664.94011524796701</v>
      </c>
      <c r="AL222">
        <v>653.95614414079978</v>
      </c>
      <c r="AM222">
        <v>651.13700462708584</v>
      </c>
      <c r="AN222">
        <v>806.66176584934931</v>
      </c>
      <c r="AO222">
        <v>877.52251723621134</v>
      </c>
      <c r="AP222">
        <v>898.90954688698844</v>
      </c>
      <c r="AQ222">
        <v>877.6910280476435</v>
      </c>
      <c r="AR222">
        <v>610.0977938017453</v>
      </c>
      <c r="AS222">
        <v>629.52973161331749</v>
      </c>
      <c r="AT222">
        <v>587.39704857073957</v>
      </c>
      <c r="AU222">
        <v>625.46899441185258</v>
      </c>
      <c r="AV222">
        <v>766.50084293000191</v>
      </c>
      <c r="AW222">
        <v>926.43549982000638</v>
      </c>
      <c r="AX222">
        <v>1073.5297740318119</v>
      </c>
      <c r="AY222">
        <v>1234.1334000953086</v>
      </c>
      <c r="AZ222">
        <v>1390.5886507496236</v>
      </c>
      <c r="BA222">
        <v>1536.6676313717446</v>
      </c>
      <c r="BB222">
        <v>1426.9691691994853</v>
      </c>
      <c r="BC222">
        <v>1642.6413419359581</v>
      </c>
      <c r="BD222">
        <v>1795.4381485631559</v>
      </c>
      <c r="BE222">
        <v>1817.3012581663318</v>
      </c>
      <c r="BF222">
        <v>1879.5587312692048</v>
      </c>
      <c r="BG222">
        <v>1906.7959697101689</v>
      </c>
      <c r="BH222">
        <v>1646.4494113931642</v>
      </c>
      <c r="BI222">
        <v>1455.0352530457114</v>
      </c>
      <c r="BJ222">
        <v>1546.9177419932325</v>
      </c>
      <c r="BK222">
        <v>1620.5414080591916</v>
      </c>
      <c r="BL222">
        <v>1795.5612786553972</v>
      </c>
      <c r="BM222">
        <v>1627.3456959629721</v>
      </c>
      <c r="BN222">
        <v>1785.4666491661442</v>
      </c>
      <c r="BO222">
        <v>1865.1163526069879</v>
      </c>
      <c r="BP222">
        <v>1680.7796667221833</v>
      </c>
      <c r="BQ222">
        <v>1532.9276355020681</v>
      </c>
    </row>
    <row r="223" spans="1:69" x14ac:dyDescent="0.2">
      <c r="A223" t="s">
        <v>588</v>
      </c>
      <c r="B223" t="s">
        <v>589</v>
      </c>
      <c r="C223" t="s">
        <v>750</v>
      </c>
      <c r="D223" t="s">
        <v>751</v>
      </c>
      <c r="O223">
        <v>464.61882364902857</v>
      </c>
      <c r="P223">
        <v>510.95569469508632</v>
      </c>
      <c r="Q223">
        <v>583.96937685854152</v>
      </c>
      <c r="R223">
        <v>722.34504893543556</v>
      </c>
      <c r="S223">
        <v>1133.7196214961723</v>
      </c>
      <c r="T223">
        <v>1210.5441063450155</v>
      </c>
      <c r="U223">
        <v>1303.6432780331465</v>
      </c>
      <c r="V223">
        <v>1544.6696671014056</v>
      </c>
      <c r="W223">
        <v>1751.1584959173647</v>
      </c>
      <c r="X223">
        <v>2205.7639903015497</v>
      </c>
      <c r="Y223">
        <v>3032.740924425736</v>
      </c>
      <c r="Z223">
        <v>2968.6669658070327</v>
      </c>
      <c r="AA223">
        <v>2968.4407341808987</v>
      </c>
      <c r="AB223">
        <v>2777.2630814361992</v>
      </c>
      <c r="AC223">
        <v>2770.5186777053009</v>
      </c>
      <c r="AD223">
        <v>2693.9582856560933</v>
      </c>
      <c r="AE223">
        <v>2491.6782784937323</v>
      </c>
      <c r="AF223">
        <v>2825.111032577458</v>
      </c>
      <c r="AG223">
        <v>2946.359662637778</v>
      </c>
      <c r="AH223">
        <v>2933.318187371473</v>
      </c>
      <c r="AI223">
        <v>3333.5075738148626</v>
      </c>
      <c r="AJ223">
        <v>3423.5264374056387</v>
      </c>
      <c r="AK223">
        <v>3614.0863116319797</v>
      </c>
      <c r="AL223">
        <v>3469.6660781713281</v>
      </c>
      <c r="AM223">
        <v>3675.2386168182124</v>
      </c>
      <c r="AN223">
        <v>4180.9741171248706</v>
      </c>
      <c r="AO223">
        <v>4316.1739523697579</v>
      </c>
      <c r="AP223">
        <v>4473.9616062463247</v>
      </c>
      <c r="AQ223">
        <v>4496.0390170266337</v>
      </c>
      <c r="AR223">
        <v>4730.6291974279529</v>
      </c>
      <c r="AS223">
        <v>4846.9821261781117</v>
      </c>
      <c r="AT223">
        <v>4839.4871782864238</v>
      </c>
      <c r="AU223">
        <v>5133.1322459224839</v>
      </c>
      <c r="AV223">
        <v>6060.6403408542737</v>
      </c>
      <c r="AW223">
        <v>6954.0109082641839</v>
      </c>
      <c r="AX223">
        <v>7779.7658813409989</v>
      </c>
      <c r="AY223">
        <v>8649.7210628285702</v>
      </c>
      <c r="AZ223">
        <v>10056.357483599177</v>
      </c>
      <c r="BA223">
        <v>10974.892203873102</v>
      </c>
      <c r="BB223">
        <v>9296.6444086548145</v>
      </c>
      <c r="BC223">
        <v>9813.5831958375784</v>
      </c>
      <c r="BD223">
        <v>10893.62983698541</v>
      </c>
      <c r="BE223">
        <v>10844.52075857558</v>
      </c>
      <c r="BF223">
        <v>11132.360216591496</v>
      </c>
      <c r="BG223">
        <v>11413.589286302207</v>
      </c>
      <c r="BH223">
        <v>10446.850341907018</v>
      </c>
      <c r="BI223">
        <v>10486.216109490257</v>
      </c>
      <c r="BJ223">
        <v>11304.505081087775</v>
      </c>
      <c r="BK223">
        <v>12057.788581183007</v>
      </c>
      <c r="BL223">
        <v>11990.467099646516</v>
      </c>
      <c r="BM223">
        <v>10723.093901860952</v>
      </c>
      <c r="BN223">
        <v>12428.608767454358</v>
      </c>
      <c r="BO223">
        <v>13636.466119078701</v>
      </c>
      <c r="BP223">
        <v>14346.320278339559</v>
      </c>
      <c r="BQ223">
        <v>15383.342563867382</v>
      </c>
    </row>
    <row r="224" spans="1:69" x14ac:dyDescent="0.2">
      <c r="A224" t="s">
        <v>590</v>
      </c>
      <c r="B224" t="s">
        <v>591</v>
      </c>
      <c r="C224" t="s">
        <v>750</v>
      </c>
      <c r="D224" t="s">
        <v>751</v>
      </c>
      <c r="O224">
        <v>479.37322658589289</v>
      </c>
      <c r="P224">
        <v>470.04721051666405</v>
      </c>
      <c r="Q224">
        <v>511.22588327821177</v>
      </c>
      <c r="R224">
        <v>676.48064856447547</v>
      </c>
      <c r="S224">
        <v>682.84192480400577</v>
      </c>
      <c r="T224">
        <v>693.15068788650069</v>
      </c>
      <c r="U224">
        <v>585.22549197698481</v>
      </c>
      <c r="V224">
        <v>538.96115399647817</v>
      </c>
      <c r="W224">
        <v>586.86656717297137</v>
      </c>
      <c r="X224">
        <v>683.16427851859999</v>
      </c>
      <c r="Y224">
        <v>828.68800772240593</v>
      </c>
      <c r="Z224">
        <v>829.88881877203255</v>
      </c>
      <c r="AA224">
        <v>783.42922136428842</v>
      </c>
      <c r="AB224">
        <v>719.58506594430423</v>
      </c>
      <c r="AC224">
        <v>735.13352186245049</v>
      </c>
      <c r="AD224">
        <v>761.40799059252947</v>
      </c>
      <c r="AE224">
        <v>1042.9951124199927</v>
      </c>
      <c r="AF224">
        <v>1017.8541373104646</v>
      </c>
      <c r="AG224">
        <v>846.60177007008019</v>
      </c>
      <c r="AH224">
        <v>821.35512917361496</v>
      </c>
      <c r="AI224">
        <v>970.05962560615467</v>
      </c>
      <c r="AJ224">
        <v>855.10507582169794</v>
      </c>
      <c r="AK224">
        <v>740.47131857649845</v>
      </c>
      <c r="AL224">
        <v>963.78569873409106</v>
      </c>
      <c r="AM224">
        <v>989.5007577992435</v>
      </c>
      <c r="AN224">
        <v>768.71075118425904</v>
      </c>
      <c r="AO224">
        <v>987.04871239526358</v>
      </c>
      <c r="AP224">
        <v>661.66823282248845</v>
      </c>
      <c r="AQ224">
        <v>513.56938026973751</v>
      </c>
      <c r="AR224">
        <v>542.6925480183869</v>
      </c>
      <c r="AS224">
        <v>529.08938341226167</v>
      </c>
      <c r="AT224">
        <v>518.88050130005001</v>
      </c>
      <c r="AU224">
        <v>568.10257252271015</v>
      </c>
      <c r="AV224">
        <v>663.69621181049445</v>
      </c>
      <c r="AW224">
        <v>726.56088213044382</v>
      </c>
      <c r="AX224">
        <v>844.16918188427383</v>
      </c>
      <c r="AY224">
        <v>861.97070769766367</v>
      </c>
      <c r="AZ224">
        <v>878.8857919187451</v>
      </c>
      <c r="BA224">
        <v>1081.868458472896</v>
      </c>
      <c r="BB224">
        <v>1128.2804621330542</v>
      </c>
      <c r="BC224">
        <v>1045.2095823452787</v>
      </c>
      <c r="BD224">
        <v>1219.8018908967081</v>
      </c>
      <c r="BE224">
        <v>1192.0202911189003</v>
      </c>
      <c r="BF224">
        <v>1382.5757842916</v>
      </c>
      <c r="BG224">
        <v>1489.67633417608</v>
      </c>
      <c r="BH224">
        <v>1298.1094659639627</v>
      </c>
      <c r="BI224">
        <v>1434.8701805052076</v>
      </c>
      <c r="BJ224">
        <v>1555.7947781288849</v>
      </c>
      <c r="BK224">
        <v>1825.5997175396567</v>
      </c>
      <c r="BL224">
        <v>1935.2931816595997</v>
      </c>
      <c r="BM224">
        <v>2167.2200179692518</v>
      </c>
      <c r="BN224">
        <v>2362.5882724810217</v>
      </c>
      <c r="BO224">
        <v>2389.7372978473672</v>
      </c>
      <c r="BP224">
        <v>2990.6606143534955</v>
      </c>
      <c r="BQ224">
        <v>3490.5688348655713</v>
      </c>
    </row>
    <row r="225" spans="1:69" x14ac:dyDescent="0.2">
      <c r="A225" t="s">
        <v>592</v>
      </c>
      <c r="B225" t="s">
        <v>593</v>
      </c>
      <c r="C225" t="s">
        <v>750</v>
      </c>
      <c r="D225" t="s">
        <v>751</v>
      </c>
      <c r="E225">
        <v>377.57939966201621</v>
      </c>
      <c r="F225">
        <v>394.80774658988014</v>
      </c>
      <c r="G225">
        <v>409.10563836681791</v>
      </c>
      <c r="H225">
        <v>424.02553243063085</v>
      </c>
      <c r="I225">
        <v>434.8937519617138</v>
      </c>
      <c r="J225">
        <v>481.71875</v>
      </c>
      <c r="K225">
        <v>574.84107690216979</v>
      </c>
      <c r="L225">
        <v>644.04296732510602</v>
      </c>
      <c r="M225">
        <v>680.59534820763872</v>
      </c>
      <c r="N225">
        <v>707.67444522575261</v>
      </c>
      <c r="O225">
        <v>724.48490151327474</v>
      </c>
      <c r="P225">
        <v>767.99036567567839</v>
      </c>
      <c r="Q225">
        <v>784.95167495778946</v>
      </c>
      <c r="R225">
        <v>857.69079166792983</v>
      </c>
      <c r="S225">
        <v>1041.0845466830592</v>
      </c>
      <c r="T225">
        <v>1190.0196845361354</v>
      </c>
      <c r="U225">
        <v>1301.8653631702159</v>
      </c>
      <c r="V225">
        <v>1665.943848732818</v>
      </c>
      <c r="W225">
        <v>1927.9060135988802</v>
      </c>
      <c r="X225">
        <v>2072.2877527131741</v>
      </c>
      <c r="Y225">
        <v>2117.8708338550309</v>
      </c>
      <c r="Z225">
        <v>2367.7685180006338</v>
      </c>
      <c r="AA225">
        <v>2429.9239154970724</v>
      </c>
      <c r="AB225">
        <v>2332.6979030801645</v>
      </c>
      <c r="AC225">
        <v>2260.6379499362888</v>
      </c>
      <c r="AD225">
        <v>2255.9771766432714</v>
      </c>
      <c r="AE225">
        <v>2271.0473326026558</v>
      </c>
      <c r="AF225">
        <v>2469.0673727863427</v>
      </c>
      <c r="AG225">
        <v>2886.4298020769365</v>
      </c>
      <c r="AH225">
        <v>1328.5701343506141</v>
      </c>
      <c r="AI225">
        <v>941.59173610218841</v>
      </c>
      <c r="AJ225">
        <v>1079.7252134270493</v>
      </c>
      <c r="AK225">
        <v>968.89525346692562</v>
      </c>
      <c r="AL225">
        <v>1022.4458351989567</v>
      </c>
      <c r="AM225">
        <v>1433.5425565278078</v>
      </c>
      <c r="AN225">
        <v>1609.8250437320628</v>
      </c>
      <c r="AO225">
        <v>1962.8849582029493</v>
      </c>
      <c r="AP225">
        <v>2067.598149383909</v>
      </c>
      <c r="AQ225">
        <v>2428.5864199420207</v>
      </c>
      <c r="AR225">
        <v>1898.1801816052964</v>
      </c>
      <c r="AS225">
        <v>1988.2217292543257</v>
      </c>
      <c r="AT225">
        <v>1714.6484663724209</v>
      </c>
      <c r="AU225">
        <v>2202.3406821960007</v>
      </c>
      <c r="AV225">
        <v>2516.1040402095623</v>
      </c>
      <c r="AW225">
        <v>2887.7721728843953</v>
      </c>
      <c r="AX225">
        <v>3453.4286593776451</v>
      </c>
      <c r="AY225">
        <v>5002.657986957588</v>
      </c>
      <c r="AZ225">
        <v>5530.1761563830914</v>
      </c>
      <c r="BA225">
        <v>6576.085463072488</v>
      </c>
      <c r="BB225">
        <v>7129.5768626290983</v>
      </c>
      <c r="BC225">
        <v>7943.6048281691483</v>
      </c>
      <c r="BD225">
        <v>7949.8886721838289</v>
      </c>
      <c r="BE225">
        <v>8851.2405066890842</v>
      </c>
      <c r="BF225">
        <v>9043.1928152922155</v>
      </c>
      <c r="BG225">
        <v>9108.1890540676413</v>
      </c>
      <c r="BH225">
        <v>8813.6170539206705</v>
      </c>
      <c r="BI225">
        <v>5644.2061057531955</v>
      </c>
      <c r="BJ225">
        <v>6049.5212855367508</v>
      </c>
      <c r="BK225">
        <v>6665.741804722391</v>
      </c>
      <c r="BL225">
        <v>6629.6677524860334</v>
      </c>
      <c r="BM225">
        <v>4755.3922171069316</v>
      </c>
      <c r="BN225">
        <v>5029.848385439529</v>
      </c>
      <c r="BO225">
        <v>6084.4387673644524</v>
      </c>
      <c r="BP225">
        <v>5521.97602122638</v>
      </c>
      <c r="BQ225">
        <v>6961.7895596152566</v>
      </c>
    </row>
    <row r="226" spans="1:69" x14ac:dyDescent="0.2">
      <c r="A226" t="s">
        <v>594</v>
      </c>
      <c r="B226" t="s">
        <v>595</v>
      </c>
      <c r="C226" t="s">
        <v>750</v>
      </c>
      <c r="D226" t="s">
        <v>751</v>
      </c>
      <c r="AI226">
        <v>2437.1751701084536</v>
      </c>
      <c r="AJ226">
        <v>2726.5930549858172</v>
      </c>
      <c r="AK226">
        <v>2959.3364486011083</v>
      </c>
      <c r="AL226">
        <v>3143.1014306875609</v>
      </c>
      <c r="AM226">
        <v>3820.9642754265774</v>
      </c>
      <c r="AN226">
        <v>4882.5115823822834</v>
      </c>
      <c r="AO226">
        <v>5247.7008104470769</v>
      </c>
      <c r="AP226">
        <v>5172.4175749124752</v>
      </c>
      <c r="AQ226">
        <v>5560.9161775029997</v>
      </c>
      <c r="AR226">
        <v>5651.6232751423568</v>
      </c>
      <c r="AS226">
        <v>5421.6448441886996</v>
      </c>
      <c r="AT226">
        <v>5712.4780276165402</v>
      </c>
      <c r="AU226">
        <v>6554.6280836946135</v>
      </c>
      <c r="AV226">
        <v>8675.3963369646481</v>
      </c>
      <c r="AW226">
        <v>10650.129009712562</v>
      </c>
      <c r="AX226">
        <v>11641.54103217625</v>
      </c>
      <c r="AY226">
        <v>13167.89547303789</v>
      </c>
      <c r="AZ226">
        <v>16110.481726523731</v>
      </c>
      <c r="BA226">
        <v>18744.319227834589</v>
      </c>
      <c r="BB226">
        <v>16586.752780522773</v>
      </c>
      <c r="BC226">
        <v>16899.448680528953</v>
      </c>
      <c r="BD226">
        <v>18469.43543168364</v>
      </c>
      <c r="BE226">
        <v>17516.969105407792</v>
      </c>
      <c r="BF226">
        <v>18312.780514982347</v>
      </c>
      <c r="BG226">
        <v>18770.928989654501</v>
      </c>
      <c r="BH226">
        <v>16442.076086001751</v>
      </c>
      <c r="BI226">
        <v>16636.076913307334</v>
      </c>
      <c r="BJ226">
        <v>17645.529871676117</v>
      </c>
      <c r="BK226">
        <v>19573.371703131412</v>
      </c>
      <c r="BL226">
        <v>19406.058968358197</v>
      </c>
      <c r="BM226">
        <v>19735.485828080054</v>
      </c>
      <c r="BN226">
        <v>22123.334211454523</v>
      </c>
      <c r="BO226">
        <v>21317.794398236263</v>
      </c>
      <c r="BP226">
        <v>24614.87346427939</v>
      </c>
      <c r="BQ226">
        <v>25992.674850204778</v>
      </c>
    </row>
    <row r="227" spans="1:69" x14ac:dyDescent="0.2">
      <c r="A227" t="s">
        <v>596</v>
      </c>
      <c r="B227" t="s">
        <v>597</v>
      </c>
      <c r="C227" t="s">
        <v>750</v>
      </c>
      <c r="D227" t="s">
        <v>751</v>
      </c>
      <c r="AI227">
        <v>9925.1407104468381</v>
      </c>
      <c r="AJ227">
        <v>7229.3114978861686</v>
      </c>
      <c r="AK227">
        <v>7151.1524382922389</v>
      </c>
      <c r="AL227">
        <v>7254.5888741776789</v>
      </c>
      <c r="AM227">
        <v>8243.8989554510554</v>
      </c>
      <c r="AN227">
        <v>10738.088761146779</v>
      </c>
      <c r="AO227">
        <v>10796.739944628272</v>
      </c>
      <c r="AP227">
        <v>10436.726066187064</v>
      </c>
      <c r="AQ227">
        <v>11131.566662823139</v>
      </c>
      <c r="AR227">
        <v>11401.490679090928</v>
      </c>
      <c r="AS227">
        <v>10135.721910921158</v>
      </c>
      <c r="AT227">
        <v>10375.625586986062</v>
      </c>
      <c r="AU227">
        <v>11639.129778047698</v>
      </c>
      <c r="AV227">
        <v>14711.674874253047</v>
      </c>
      <c r="AW227">
        <v>17103.82977839046</v>
      </c>
      <c r="AX227">
        <v>17969.709590716069</v>
      </c>
      <c r="AY227">
        <v>19563.005059144023</v>
      </c>
      <c r="AZ227">
        <v>23725.159600151535</v>
      </c>
      <c r="BA227">
        <v>27461.97641653151</v>
      </c>
      <c r="BB227">
        <v>24501.789729042532</v>
      </c>
      <c r="BC227">
        <v>23329.841769115577</v>
      </c>
      <c r="BD227">
        <v>24940.628484160476</v>
      </c>
      <c r="BE227">
        <v>22442.141785995507</v>
      </c>
      <c r="BF227">
        <v>23236.965532169499</v>
      </c>
      <c r="BG227">
        <v>24013.068206095941</v>
      </c>
      <c r="BH227">
        <v>20697.274853061888</v>
      </c>
      <c r="BI227">
        <v>21447.837779603611</v>
      </c>
      <c r="BJ227">
        <v>23303.077705959029</v>
      </c>
      <c r="BK227">
        <v>25888.048106565529</v>
      </c>
      <c r="BL227">
        <v>25814.168716757213</v>
      </c>
      <c r="BM227">
        <v>25392.065109361229</v>
      </c>
      <c r="BN227">
        <v>29192.840193301865</v>
      </c>
      <c r="BO227">
        <v>28360.304146726812</v>
      </c>
      <c r="BP227">
        <v>32660.475358134645</v>
      </c>
      <c r="BQ227">
        <v>34301.031868659353</v>
      </c>
    </row>
    <row r="228" spans="1:69" x14ac:dyDescent="0.2">
      <c r="A228" t="s">
        <v>598</v>
      </c>
      <c r="B228" t="s">
        <v>599</v>
      </c>
      <c r="C228" t="s">
        <v>750</v>
      </c>
      <c r="D228" t="s">
        <v>751</v>
      </c>
      <c r="E228">
        <v>2128.3644120571244</v>
      </c>
      <c r="F228">
        <v>2304.4714353135073</v>
      </c>
      <c r="G228">
        <v>2485.4656178121809</v>
      </c>
      <c r="H228">
        <v>2675.072916569015</v>
      </c>
      <c r="I228">
        <v>2961.0288462472677</v>
      </c>
      <c r="J228">
        <v>3227.8797404991196</v>
      </c>
      <c r="K228">
        <v>3477.8973789002703</v>
      </c>
      <c r="L228">
        <v>3746.2048797826028</v>
      </c>
      <c r="M228">
        <v>3953.0829723450097</v>
      </c>
      <c r="N228">
        <v>4262.9260329303452</v>
      </c>
      <c r="O228">
        <v>4729.3507160270537</v>
      </c>
      <c r="P228">
        <v>5125.2703475710141</v>
      </c>
      <c r="Q228">
        <v>6018.390529771912</v>
      </c>
      <c r="R228">
        <v>7290.630323940105</v>
      </c>
      <c r="S228">
        <v>8078.1860427244928</v>
      </c>
      <c r="T228">
        <v>10102.638890937214</v>
      </c>
      <c r="U228">
        <v>10852.519244142792</v>
      </c>
      <c r="V228">
        <v>11432.021492021824</v>
      </c>
      <c r="W228">
        <v>12602.221723844894</v>
      </c>
      <c r="X228">
        <v>14855.595756114139</v>
      </c>
      <c r="Y228">
        <v>17073.044671149415</v>
      </c>
      <c r="Z228">
        <v>15563.833277349731</v>
      </c>
      <c r="AA228">
        <v>13719.053896427866</v>
      </c>
      <c r="AB228">
        <v>12589.950077441985</v>
      </c>
      <c r="AC228">
        <v>13080.030229006579</v>
      </c>
      <c r="AD228">
        <v>13647.043903969696</v>
      </c>
      <c r="AE228">
        <v>17954.951018567859</v>
      </c>
      <c r="AF228">
        <v>21760.964649062495</v>
      </c>
      <c r="AG228">
        <v>24499.124075851716</v>
      </c>
      <c r="AH228">
        <v>25625.016212774724</v>
      </c>
      <c r="AI228">
        <v>30549.318570676165</v>
      </c>
      <c r="AJ228">
        <v>31776.66801922131</v>
      </c>
      <c r="AK228">
        <v>32753.428700364206</v>
      </c>
      <c r="AL228">
        <v>24389.873812412785</v>
      </c>
      <c r="AM228">
        <v>26045.519699527544</v>
      </c>
      <c r="AN228">
        <v>30254.027302872728</v>
      </c>
      <c r="AO228">
        <v>33022.244476866144</v>
      </c>
      <c r="AP228">
        <v>30324.18457963063</v>
      </c>
      <c r="AQ228">
        <v>30605.366907481093</v>
      </c>
      <c r="AR228">
        <v>30968.871070205154</v>
      </c>
      <c r="AS228">
        <v>29632.589081162329</v>
      </c>
      <c r="AT228">
        <v>27259.317430021718</v>
      </c>
      <c r="AU228">
        <v>29957.77766649162</v>
      </c>
      <c r="AV228">
        <v>37292.241972780081</v>
      </c>
      <c r="AW228">
        <v>42758.004856492887</v>
      </c>
      <c r="AX228">
        <v>43378.40773943629</v>
      </c>
      <c r="AY228">
        <v>46531.376224048472</v>
      </c>
      <c r="AZ228">
        <v>53568.305778783222</v>
      </c>
      <c r="BA228">
        <v>55817.175972648532</v>
      </c>
      <c r="BB228">
        <v>46707.642504475087</v>
      </c>
      <c r="BC228">
        <v>52542.575909029918</v>
      </c>
      <c r="BD228">
        <v>60379.481459932162</v>
      </c>
      <c r="BE228">
        <v>57749.561542085343</v>
      </c>
      <c r="BF228">
        <v>60843.988879936893</v>
      </c>
      <c r="BG228">
        <v>59583.458449171441</v>
      </c>
      <c r="BH228">
        <v>51188.165212049265</v>
      </c>
      <c r="BI228">
        <v>51703.508833285116</v>
      </c>
      <c r="BJ228">
        <v>53210.223331896494</v>
      </c>
      <c r="BK228">
        <v>54018.455439186058</v>
      </c>
      <c r="BL228">
        <v>51648.989282051407</v>
      </c>
      <c r="BM228">
        <v>52568.572698014643</v>
      </c>
      <c r="BN228">
        <v>60647.541636534661</v>
      </c>
      <c r="BO228">
        <v>54836.890723512355</v>
      </c>
      <c r="BP228">
        <v>54950.283472562231</v>
      </c>
      <c r="BQ228">
        <v>57117.487744061626</v>
      </c>
    </row>
    <row r="229" spans="1:69" x14ac:dyDescent="0.2">
      <c r="A229" t="s">
        <v>600</v>
      </c>
      <c r="B229" t="s">
        <v>601</v>
      </c>
      <c r="C229" t="s">
        <v>750</v>
      </c>
      <c r="D229" t="s">
        <v>751</v>
      </c>
      <c r="E229">
        <v>101.57279981369392</v>
      </c>
      <c r="F229">
        <v>121.79571875306537</v>
      </c>
      <c r="G229">
        <v>127.09576641018182</v>
      </c>
      <c r="H229">
        <v>146.39113138077684</v>
      </c>
      <c r="I229">
        <v>171.60840976447858</v>
      </c>
      <c r="J229">
        <v>180.97722561908051</v>
      </c>
      <c r="K229">
        <v>192.7445400460729</v>
      </c>
      <c r="L229">
        <v>182.77335971115139</v>
      </c>
      <c r="M229">
        <v>190.38659009849235</v>
      </c>
      <c r="N229">
        <v>245.2339815807313</v>
      </c>
      <c r="O229">
        <v>254.16112548959683</v>
      </c>
      <c r="P229">
        <v>301.11915217281387</v>
      </c>
      <c r="Q229">
        <v>315.02846624450842</v>
      </c>
      <c r="R229">
        <v>463.25161584417748</v>
      </c>
      <c r="S229">
        <v>536.16100383579783</v>
      </c>
      <c r="T229">
        <v>567.88481662021627</v>
      </c>
      <c r="U229">
        <v>520.79962573809462</v>
      </c>
      <c r="V229">
        <v>562.71157849204394</v>
      </c>
      <c r="W229">
        <v>609.9606500136473</v>
      </c>
      <c r="X229">
        <v>713.95330511831855</v>
      </c>
      <c r="Y229">
        <v>908.375601827987</v>
      </c>
      <c r="Z229">
        <v>925.36871251764728</v>
      </c>
      <c r="AA229">
        <v>843.04300686484373</v>
      </c>
      <c r="AB229">
        <v>842.75020337880073</v>
      </c>
      <c r="AC229">
        <v>726.34511860382565</v>
      </c>
      <c r="AD229">
        <v>509.88595147233633</v>
      </c>
      <c r="AE229">
        <v>611.29815821964735</v>
      </c>
      <c r="AF229">
        <v>764.75213404732187</v>
      </c>
      <c r="AG229">
        <v>865.25154443731026</v>
      </c>
      <c r="AH229">
        <v>831.84715012922493</v>
      </c>
      <c r="AI229">
        <v>1277.691730056654</v>
      </c>
      <c r="AJ229">
        <v>1273.0122451890286</v>
      </c>
      <c r="AK229">
        <v>1361.8169795148035</v>
      </c>
      <c r="AL229">
        <v>1397.2659331797752</v>
      </c>
      <c r="AM229">
        <v>1461.3640012873632</v>
      </c>
      <c r="AN229">
        <v>1750.754007737841</v>
      </c>
      <c r="AO229">
        <v>1619.1911970766228</v>
      </c>
      <c r="AP229">
        <v>1705.3987494222933</v>
      </c>
      <c r="AQ229">
        <v>1546.5151932537278</v>
      </c>
      <c r="AR229">
        <v>1501.6642665318916</v>
      </c>
      <c r="AS229">
        <v>1629.6703884281549</v>
      </c>
      <c r="AT229">
        <v>1429.8563035944705</v>
      </c>
      <c r="AU229">
        <v>1315.7363464799394</v>
      </c>
      <c r="AV229">
        <v>2015.2174306525103</v>
      </c>
      <c r="AW229">
        <v>2525.5640452625016</v>
      </c>
      <c r="AX229">
        <v>2871.0687743744857</v>
      </c>
      <c r="AY229">
        <v>2964.9586520068237</v>
      </c>
      <c r="AZ229">
        <v>3109.1109760886393</v>
      </c>
      <c r="BA229">
        <v>2946.8606613746038</v>
      </c>
      <c r="BB229">
        <v>3189.7967995663739</v>
      </c>
      <c r="BC229">
        <v>3922.7403939073288</v>
      </c>
      <c r="BD229">
        <v>4225.0604941191114</v>
      </c>
      <c r="BE229">
        <v>4224.5478917448654</v>
      </c>
      <c r="BF229">
        <v>3949.9431003990699</v>
      </c>
      <c r="BG229">
        <v>3771.0722838193778</v>
      </c>
      <c r="BH229">
        <v>3419.8227655952842</v>
      </c>
      <c r="BI229">
        <v>3238.176119613639</v>
      </c>
      <c r="BJ229">
        <v>3853.0995656967871</v>
      </c>
      <c r="BK229">
        <v>3972.6545062035666</v>
      </c>
      <c r="BL229">
        <v>3913.1457754733624</v>
      </c>
      <c r="BM229">
        <v>3466.5693627814517</v>
      </c>
      <c r="BN229">
        <v>3984.0022917430629</v>
      </c>
      <c r="BO229">
        <v>3894.1620089869011</v>
      </c>
      <c r="BP229">
        <v>3755.5211123246368</v>
      </c>
      <c r="BQ229">
        <v>3909.5589237818158</v>
      </c>
    </row>
    <row r="230" spans="1:69" x14ac:dyDescent="0.2">
      <c r="A230" t="s">
        <v>602</v>
      </c>
      <c r="B230" t="s">
        <v>603</v>
      </c>
      <c r="C230" t="s">
        <v>750</v>
      </c>
      <c r="D230" t="s">
        <v>751</v>
      </c>
      <c r="BB230">
        <v>25528.412619483028</v>
      </c>
      <c r="BC230">
        <v>26403.814369216314</v>
      </c>
      <c r="BD230">
        <v>27317.517888197399</v>
      </c>
      <c r="BE230">
        <v>28149.099785504081</v>
      </c>
      <c r="BF230">
        <v>28529.73246870533</v>
      </c>
      <c r="BG230">
        <v>37134.912423099049</v>
      </c>
      <c r="BH230">
        <v>37839.628381516341</v>
      </c>
      <c r="BI230">
        <v>37308.614779573596</v>
      </c>
      <c r="BJ230">
        <v>34701.305849446813</v>
      </c>
      <c r="BK230">
        <v>31708.311012474172</v>
      </c>
      <c r="BL230">
        <v>34861.469528968039</v>
      </c>
      <c r="BM230">
        <v>30150.899838047677</v>
      </c>
      <c r="BN230">
        <v>32548.436685490218</v>
      </c>
      <c r="BO230">
        <v>37793.12843991573</v>
      </c>
      <c r="BP230">
        <v>39451.822336196303</v>
      </c>
      <c r="BQ230">
        <v>41472.5874498583</v>
      </c>
    </row>
    <row r="231" spans="1:69" x14ac:dyDescent="0.2">
      <c r="A231" t="s">
        <v>604</v>
      </c>
      <c r="B231" t="s">
        <v>605</v>
      </c>
      <c r="C231" t="s">
        <v>750</v>
      </c>
      <c r="D231" t="s">
        <v>751</v>
      </c>
      <c r="E231">
        <v>288.05814447603069</v>
      </c>
      <c r="F231">
        <v>270.27964661448658</v>
      </c>
      <c r="G231">
        <v>287.04477353783039</v>
      </c>
      <c r="H231">
        <v>308.19524841084893</v>
      </c>
      <c r="I231">
        <v>332.30498587527933</v>
      </c>
      <c r="J231">
        <v>328.48488392032783</v>
      </c>
      <c r="K231">
        <v>337.64622904410976</v>
      </c>
      <c r="L231">
        <v>333.23379884188716</v>
      </c>
      <c r="M231">
        <v>314.35107066389401</v>
      </c>
      <c r="N231">
        <v>314.17985863627752</v>
      </c>
      <c r="O231">
        <v>343.88118849056963</v>
      </c>
      <c r="P231">
        <v>401.60802214305227</v>
      </c>
      <c r="Q231">
        <v>546.95109533407208</v>
      </c>
      <c r="R231">
        <v>648.53196365763836</v>
      </c>
      <c r="S231">
        <v>744.50689826081282</v>
      </c>
      <c r="T231">
        <v>806.2326443381653</v>
      </c>
      <c r="U231">
        <v>814.47477447887968</v>
      </c>
      <c r="V231">
        <v>1044.3531133890269</v>
      </c>
      <c r="W231">
        <v>1376.5465132826016</v>
      </c>
      <c r="X231">
        <v>2030.135903134091</v>
      </c>
      <c r="Y231">
        <v>2478.3647034396927</v>
      </c>
      <c r="Z231">
        <v>2557.2066550467143</v>
      </c>
      <c r="AA231">
        <v>2440.6841742286042</v>
      </c>
      <c r="AB231">
        <v>2426.3346082627627</v>
      </c>
      <c r="AC231">
        <v>2487.6449922008401</v>
      </c>
      <c r="AD231">
        <v>2754.1457102821769</v>
      </c>
      <c r="AE231">
        <v>3368.4740950781047</v>
      </c>
      <c r="AF231">
        <v>3871.7785199584387</v>
      </c>
      <c r="AG231">
        <v>4392.1986486154537</v>
      </c>
      <c r="AH231">
        <v>4689.1345079998964</v>
      </c>
      <c r="AI231">
        <v>5642.0728972429988</v>
      </c>
      <c r="AJ231">
        <v>5654.6397572425094</v>
      </c>
      <c r="AK231">
        <v>6520.4895051918847</v>
      </c>
      <c r="AL231">
        <v>6978.6807544582425</v>
      </c>
      <c r="AM231">
        <v>6974.8677063679597</v>
      </c>
      <c r="AN231">
        <v>7180.6683274865572</v>
      </c>
      <c r="AO231">
        <v>7004.3360389635636</v>
      </c>
      <c r="AP231">
        <v>7746.6985133044445</v>
      </c>
      <c r="AQ231">
        <v>8209.5144428700041</v>
      </c>
      <c r="AR231">
        <v>8243.2361009908436</v>
      </c>
      <c r="AS231">
        <v>8063.6550057516879</v>
      </c>
      <c r="AT231">
        <v>8153.2986369879036</v>
      </c>
      <c r="AU231">
        <v>8864.1691949546748</v>
      </c>
      <c r="AV231">
        <v>9070.2846075701273</v>
      </c>
      <c r="AW231">
        <v>10827.671636032957</v>
      </c>
      <c r="AX231">
        <v>11802.111827683288</v>
      </c>
      <c r="AY231">
        <v>12782.993892647544</v>
      </c>
      <c r="AZ231">
        <v>12669.30266872219</v>
      </c>
      <c r="BA231">
        <v>11265.437627000474</v>
      </c>
      <c r="BB231">
        <v>9747.0918054629092</v>
      </c>
      <c r="BC231">
        <v>10934.794946290011</v>
      </c>
      <c r="BD231">
        <v>12110.093746197281</v>
      </c>
      <c r="BE231">
        <v>12337.155466938775</v>
      </c>
      <c r="BF231">
        <v>14821.292147607652</v>
      </c>
      <c r="BG231">
        <v>15188.190217511252</v>
      </c>
      <c r="BH231">
        <v>15333.105172710513</v>
      </c>
      <c r="BI231">
        <v>16566.994604229385</v>
      </c>
      <c r="BJ231">
        <v>17480.365191137193</v>
      </c>
      <c r="BK231">
        <v>18440.234046093155</v>
      </c>
      <c r="BL231">
        <v>19141.511874361498</v>
      </c>
      <c r="BM231">
        <v>14041.47540745751</v>
      </c>
      <c r="BN231">
        <v>14982.911148776711</v>
      </c>
      <c r="BO231">
        <v>16836.672189538738</v>
      </c>
      <c r="BP231">
        <v>18262.711584928707</v>
      </c>
      <c r="BQ231">
        <v>17858.822638397822</v>
      </c>
    </row>
    <row r="232" spans="1:69" x14ac:dyDescent="0.2">
      <c r="A232" t="s">
        <v>606</v>
      </c>
      <c r="B232" t="s">
        <v>607</v>
      </c>
      <c r="C232" t="s">
        <v>750</v>
      </c>
      <c r="D232" t="s">
        <v>751</v>
      </c>
      <c r="E232">
        <v>183.52506973527787</v>
      </c>
      <c r="F232">
        <v>196.29356163391853</v>
      </c>
      <c r="G232">
        <v>223.93420914049196</v>
      </c>
      <c r="H232">
        <v>234.89974759194479</v>
      </c>
      <c r="I232">
        <v>254.21752706222287</v>
      </c>
      <c r="J232">
        <v>270.83058479616449</v>
      </c>
      <c r="K232">
        <v>239.30759595907995</v>
      </c>
      <c r="L232">
        <v>272.91463943494404</v>
      </c>
      <c r="M232">
        <v>293.330341001656</v>
      </c>
      <c r="N232">
        <v>363.55484444576149</v>
      </c>
      <c r="O232">
        <v>335.45136680094254</v>
      </c>
      <c r="P232">
        <v>392.51506952544827</v>
      </c>
      <c r="Q232">
        <v>448.23775855647915</v>
      </c>
      <c r="R232">
        <v>458.8300611864185</v>
      </c>
      <c r="S232">
        <v>706.5795802213255</v>
      </c>
      <c r="T232">
        <v>903.71346206640521</v>
      </c>
      <c r="U232">
        <v>976.48924016596982</v>
      </c>
      <c r="V232">
        <v>951.24039858735523</v>
      </c>
      <c r="W232">
        <v>1107.7830447753422</v>
      </c>
      <c r="X232">
        <v>1146.3617926097377</v>
      </c>
      <c r="Y232">
        <v>1458.2397643409454</v>
      </c>
      <c r="Z232">
        <v>1675.797474038065</v>
      </c>
      <c r="AA232">
        <v>1702.6806249131612</v>
      </c>
      <c r="AB232">
        <v>1775.8320370570923</v>
      </c>
      <c r="AC232">
        <v>1706.219448105245</v>
      </c>
      <c r="AD232">
        <v>1543.7649395518988</v>
      </c>
      <c r="AE232">
        <v>1208.1608426221712</v>
      </c>
      <c r="AF232">
        <v>997.12813435513476</v>
      </c>
      <c r="AG232">
        <v>897.70876335774005</v>
      </c>
      <c r="AH232">
        <v>809.04402816245874</v>
      </c>
      <c r="AI232">
        <v>978.48961697960704</v>
      </c>
      <c r="AJ232">
        <v>1000.0779868494708</v>
      </c>
      <c r="AK232">
        <v>990.13825119170815</v>
      </c>
      <c r="AL232">
        <v>992.7713674750978</v>
      </c>
      <c r="AM232">
        <v>712.38771663578279</v>
      </c>
      <c r="AN232">
        <v>779.6991001537441</v>
      </c>
      <c r="AO232">
        <v>918.19585736278782</v>
      </c>
      <c r="AP232">
        <v>940.82658980497797</v>
      </c>
      <c r="AQ232">
        <v>960.83750492772549</v>
      </c>
      <c r="AR232">
        <v>978.17453169496025</v>
      </c>
      <c r="AS232">
        <v>1138.188485427796</v>
      </c>
      <c r="AT232">
        <v>1186.8291347402724</v>
      </c>
      <c r="AU232">
        <v>1183.2473451033038</v>
      </c>
      <c r="AV232">
        <v>1220.1790772559982</v>
      </c>
      <c r="AW232">
        <v>1368.1148230028018</v>
      </c>
      <c r="AX232">
        <v>1533.9016653656761</v>
      </c>
      <c r="AY232">
        <v>1718.7834721733766</v>
      </c>
      <c r="AZ232">
        <v>1937.6113857802743</v>
      </c>
      <c r="BA232">
        <v>2429.1247708718861</v>
      </c>
      <c r="BB232">
        <v>2462.2019364320217</v>
      </c>
      <c r="BC232">
        <v>2730.6147711894869</v>
      </c>
      <c r="BD232">
        <v>2952.1434937225717</v>
      </c>
      <c r="BE232">
        <v>1897.6611501869634</v>
      </c>
      <c r="BF232">
        <v>985.89266922705417</v>
      </c>
      <c r="BG232">
        <v>1060.5910588685424</v>
      </c>
      <c r="BH232">
        <v>847.7316319425646</v>
      </c>
      <c r="BI232">
        <v>656.34905863130041</v>
      </c>
      <c r="BJ232">
        <v>851.50200525415278</v>
      </c>
      <c r="BK232">
        <v>1098.0668642356993</v>
      </c>
      <c r="BL232">
        <v>1109.5392603604889</v>
      </c>
      <c r="BM232">
        <v>572.35528983190147</v>
      </c>
      <c r="BN232">
        <v>663.61424570681481</v>
      </c>
      <c r="BO232">
        <v>1051.6714958746265</v>
      </c>
    </row>
    <row r="233" spans="1:69" x14ac:dyDescent="0.2">
      <c r="A233" t="s">
        <v>608</v>
      </c>
      <c r="B233" t="s">
        <v>609</v>
      </c>
      <c r="C233" t="s">
        <v>750</v>
      </c>
      <c r="D233" t="s">
        <v>751</v>
      </c>
      <c r="AT233">
        <v>18325.745811197383</v>
      </c>
      <c r="AU233">
        <v>17803.947176773316</v>
      </c>
      <c r="AV233">
        <v>18859.189027477332</v>
      </c>
      <c r="AW233">
        <v>21246.009800490025</v>
      </c>
      <c r="AX233">
        <v>24122.302818075703</v>
      </c>
      <c r="AY233">
        <v>28734.287306452254</v>
      </c>
      <c r="AZ233">
        <v>29443.852303007232</v>
      </c>
      <c r="BA233">
        <v>31453.822875268896</v>
      </c>
      <c r="BB233">
        <v>24596.893801595073</v>
      </c>
      <c r="BC233">
        <v>23093.849826826725</v>
      </c>
      <c r="BD233">
        <v>27327.40063541464</v>
      </c>
      <c r="BE233">
        <v>25923.615650387525</v>
      </c>
      <c r="BF233">
        <v>25653.819867470953</v>
      </c>
      <c r="BG233">
        <v>27292.582025677602</v>
      </c>
      <c r="BH233">
        <v>29457.014069116241</v>
      </c>
      <c r="BI233">
        <v>31373.561268432728</v>
      </c>
      <c r="BJ233">
        <v>30014.230952321297</v>
      </c>
      <c r="BK233">
        <v>31625.616593277027</v>
      </c>
      <c r="BL233">
        <v>31780.521706898948</v>
      </c>
      <c r="BM233">
        <v>20690.916054611815</v>
      </c>
      <c r="BN233">
        <v>27329.288508719579</v>
      </c>
      <c r="BO233">
        <v>31280.541802080836</v>
      </c>
      <c r="BP233">
        <v>35470.215160829473</v>
      </c>
      <c r="BQ233">
        <v>37506.779843128825</v>
      </c>
    </row>
    <row r="234" spans="1:69" x14ac:dyDescent="0.2">
      <c r="A234" t="s">
        <v>610</v>
      </c>
      <c r="B234" t="s">
        <v>611</v>
      </c>
      <c r="C234" t="s">
        <v>750</v>
      </c>
      <c r="D234" t="s">
        <v>751</v>
      </c>
      <c r="E234">
        <v>102.81947045960284</v>
      </c>
      <c r="F234">
        <v>107.32038049193068</v>
      </c>
      <c r="G234">
        <v>112.61995801084397</v>
      </c>
      <c r="H234">
        <v>114.71086076107946</v>
      </c>
      <c r="I234">
        <v>118.59410678903234</v>
      </c>
      <c r="J234">
        <v>123.5622761162201</v>
      </c>
      <c r="K234">
        <v>125.77946012441768</v>
      </c>
      <c r="L234">
        <v>128.20999974161489</v>
      </c>
      <c r="M234">
        <v>126.8727749015395</v>
      </c>
      <c r="N234">
        <v>129.17584899771626</v>
      </c>
      <c r="O234">
        <v>125.88207842493725</v>
      </c>
      <c r="P234">
        <v>131.81641086502577</v>
      </c>
      <c r="Q234">
        <v>150.36980570440141</v>
      </c>
      <c r="R234">
        <v>162.37186623742204</v>
      </c>
      <c r="S234">
        <v>159.99897877595896</v>
      </c>
      <c r="T234">
        <v>207.47625515621462</v>
      </c>
      <c r="U234">
        <v>203.71311673032358</v>
      </c>
      <c r="V234">
        <v>215.93545041697362</v>
      </c>
      <c r="W234">
        <v>252.51138168250534</v>
      </c>
      <c r="X234">
        <v>222.91473853294363</v>
      </c>
      <c r="Y234">
        <v>228.77049187601716</v>
      </c>
      <c r="Z234">
        <v>193.97157954180884</v>
      </c>
      <c r="AA234">
        <v>176.08375078332401</v>
      </c>
      <c r="AB234">
        <v>167.18097458995123</v>
      </c>
      <c r="AC234">
        <v>182.1758809463347</v>
      </c>
      <c r="AD234">
        <v>202.7109851014348</v>
      </c>
      <c r="AE234">
        <v>203.35444951534146</v>
      </c>
      <c r="AF234">
        <v>213.93172991906582</v>
      </c>
      <c r="AG234">
        <v>263.54464784181465</v>
      </c>
      <c r="AH234">
        <v>246.35537854911712</v>
      </c>
      <c r="AI234">
        <v>290.59904526219077</v>
      </c>
      <c r="AJ234">
        <v>302.48726839060276</v>
      </c>
      <c r="AK234">
        <v>290.64828613256623</v>
      </c>
      <c r="AL234">
        <v>220.72996490329265</v>
      </c>
      <c r="AM234">
        <v>173.92889506403478</v>
      </c>
      <c r="AN234">
        <v>203.96485270504095</v>
      </c>
      <c r="AO234">
        <v>216.91254105648446</v>
      </c>
      <c r="AP234">
        <v>201.38407696935502</v>
      </c>
      <c r="AQ234">
        <v>219.77953091560144</v>
      </c>
      <c r="AR234">
        <v>186.63853114622262</v>
      </c>
      <c r="AS234">
        <v>163.12166368336872</v>
      </c>
      <c r="AT234">
        <v>194.32295331156047</v>
      </c>
      <c r="AU234">
        <v>219.06139195134935</v>
      </c>
      <c r="AV234">
        <v>289.08762112216766</v>
      </c>
      <c r="AW234">
        <v>445.85076715708692</v>
      </c>
      <c r="AX234">
        <v>838.09210771255653</v>
      </c>
      <c r="AY234">
        <v>906.89726057274675</v>
      </c>
      <c r="AZ234">
        <v>980.48353148510319</v>
      </c>
      <c r="BA234">
        <v>1166.3688345384062</v>
      </c>
      <c r="BB234">
        <v>1035.6371969425379</v>
      </c>
      <c r="BC234">
        <v>1141.8006926841231</v>
      </c>
      <c r="BD234">
        <v>1308.1421872537999</v>
      </c>
      <c r="BE234">
        <v>1354.3434470193736</v>
      </c>
      <c r="BF234">
        <v>1304.8874297147465</v>
      </c>
      <c r="BG234">
        <v>1278.7898142249378</v>
      </c>
      <c r="BH234">
        <v>993.99073061086915</v>
      </c>
      <c r="BI234">
        <v>861.83176763074607</v>
      </c>
      <c r="BJ234">
        <v>854.46120040098026</v>
      </c>
      <c r="BK234">
        <v>948.65662987123108</v>
      </c>
      <c r="BL234">
        <v>893.33644164332486</v>
      </c>
      <c r="BM234">
        <v>866.9478148904094</v>
      </c>
      <c r="BN234">
        <v>946.35850020837358</v>
      </c>
      <c r="BO234">
        <v>966.03646827856767</v>
      </c>
      <c r="BP234">
        <v>949.33345367459242</v>
      </c>
      <c r="BQ234">
        <v>961.55975562506023</v>
      </c>
    </row>
    <row r="235" spans="1:69" x14ac:dyDescent="0.2">
      <c r="A235" t="s">
        <v>612</v>
      </c>
      <c r="B235" t="s">
        <v>613</v>
      </c>
      <c r="C235" t="s">
        <v>750</v>
      </c>
      <c r="D235" t="s">
        <v>751</v>
      </c>
      <c r="E235">
        <v>91.380257154400653</v>
      </c>
      <c r="F235">
        <v>80.554314009591522</v>
      </c>
      <c r="G235">
        <v>72.520992701390256</v>
      </c>
      <c r="H235">
        <v>76.466922999806656</v>
      </c>
      <c r="I235">
        <v>86.194441341298557</v>
      </c>
      <c r="J235">
        <v>98.010308118470007</v>
      </c>
      <c r="K235">
        <v>104.34547053502823</v>
      </c>
      <c r="L235">
        <v>98.73979668119361</v>
      </c>
      <c r="M235">
        <v>97.260581890162172</v>
      </c>
      <c r="N235">
        <v>106.44617894734961</v>
      </c>
      <c r="O235">
        <v>115.37197548250465</v>
      </c>
      <c r="P235">
        <v>120.62714844990469</v>
      </c>
      <c r="Q235">
        <v>134.0204816120046</v>
      </c>
      <c r="R235">
        <v>164.71313286192554</v>
      </c>
      <c r="S235">
        <v>182.7015779308081</v>
      </c>
      <c r="T235">
        <v>201.19407935032939</v>
      </c>
      <c r="U235">
        <v>201.07187193643716</v>
      </c>
      <c r="V235">
        <v>228.08829233148015</v>
      </c>
      <c r="W235">
        <v>217.90125634886758</v>
      </c>
      <c r="X235">
        <v>248.35413055914879</v>
      </c>
      <c r="Y235">
        <v>282.17271687668574</v>
      </c>
      <c r="Z235">
        <v>296.63866048677119</v>
      </c>
      <c r="AA235">
        <v>306.30109204017526</v>
      </c>
      <c r="AB235">
        <v>315.35601351406603</v>
      </c>
      <c r="AC235">
        <v>336.28597041082998</v>
      </c>
      <c r="AD235">
        <v>362.34562998107145</v>
      </c>
      <c r="AE235">
        <v>355.37786870838352</v>
      </c>
      <c r="AF235">
        <v>345.15443574566473</v>
      </c>
      <c r="AG235">
        <v>376.51474547597383</v>
      </c>
      <c r="AH235">
        <v>400.29943620874798</v>
      </c>
      <c r="AI235">
        <v>422.07141007656156</v>
      </c>
      <c r="AJ235">
        <v>451.28527507795508</v>
      </c>
      <c r="AK235">
        <v>499.11275510195622</v>
      </c>
      <c r="AL235">
        <v>540.42750869031443</v>
      </c>
      <c r="AM235">
        <v>641.96043758734538</v>
      </c>
      <c r="AN235">
        <v>781.74027301185527</v>
      </c>
      <c r="AO235">
        <v>886.70183975627754</v>
      </c>
      <c r="AP235">
        <v>906.49302133019739</v>
      </c>
      <c r="AQ235">
        <v>818.79332475091769</v>
      </c>
      <c r="AR235">
        <v>892.25174715034757</v>
      </c>
      <c r="AS235">
        <v>972.83317391604635</v>
      </c>
      <c r="AT235">
        <v>1026.6492096959012</v>
      </c>
      <c r="AU235">
        <v>1127.2509337481931</v>
      </c>
      <c r="AV235">
        <v>1266.1077886724081</v>
      </c>
      <c r="AW235">
        <v>1456.9669469412379</v>
      </c>
      <c r="AX235">
        <v>1673.1909652950703</v>
      </c>
      <c r="AY235">
        <v>1999.8607077960596</v>
      </c>
      <c r="AZ235">
        <v>2510.4226199332588</v>
      </c>
      <c r="BA235">
        <v>3154.1687285106159</v>
      </c>
      <c r="BB235">
        <v>3398.529896678464</v>
      </c>
      <c r="BC235">
        <v>4104.8026236225942</v>
      </c>
      <c r="BD235">
        <v>4970.5053549356498</v>
      </c>
      <c r="BE235">
        <v>5497.1551727191745</v>
      </c>
      <c r="BF235">
        <v>6020.7239851066206</v>
      </c>
      <c r="BG235">
        <v>6446.1361235924051</v>
      </c>
      <c r="BH235">
        <v>6664.4883457755741</v>
      </c>
      <c r="BI235">
        <v>6758.7436572870129</v>
      </c>
      <c r="BJ235">
        <v>7323.5136484791929</v>
      </c>
      <c r="BK235">
        <v>8136.3704189513701</v>
      </c>
      <c r="BL235">
        <v>8379.3650326357383</v>
      </c>
      <c r="BM235">
        <v>8485.3285518597877</v>
      </c>
      <c r="BN235">
        <v>10086.417606735589</v>
      </c>
      <c r="BO235">
        <v>10220.477443156704</v>
      </c>
      <c r="BP235">
        <v>10239.81621788164</v>
      </c>
      <c r="BQ235">
        <v>10513.952932303326</v>
      </c>
    </row>
    <row r="236" spans="1:69" x14ac:dyDescent="0.2">
      <c r="A236" t="s">
        <v>614</v>
      </c>
      <c r="B236" t="s">
        <v>615</v>
      </c>
      <c r="C236" t="s">
        <v>750</v>
      </c>
      <c r="D236" t="s">
        <v>751</v>
      </c>
      <c r="AG236">
        <v>2335.0318270753796</v>
      </c>
      <c r="AH236">
        <v>2251.5695036803913</v>
      </c>
      <c r="AI236">
        <v>2374.404080711543</v>
      </c>
      <c r="AJ236">
        <v>2312.7378838846771</v>
      </c>
      <c r="AK236">
        <v>2135.3750575484596</v>
      </c>
      <c r="AL236">
        <v>2107.4742237128266</v>
      </c>
      <c r="AM236">
        <v>1896.3971854102936</v>
      </c>
      <c r="AN236">
        <v>2264.4797686959078</v>
      </c>
      <c r="AO236">
        <v>2329.8660701566218</v>
      </c>
      <c r="AP236">
        <v>2408.2296072573699</v>
      </c>
      <c r="AQ236">
        <v>2165.1671952763513</v>
      </c>
      <c r="AR236">
        <v>1878.7892280818639</v>
      </c>
      <c r="AS236">
        <v>2044.3507457654807</v>
      </c>
      <c r="AT236">
        <v>2080.9841911636345</v>
      </c>
      <c r="AU236">
        <v>2340.8250390874337</v>
      </c>
      <c r="AV236">
        <v>2879.6536344036481</v>
      </c>
      <c r="AW236">
        <v>3723.4380320893256</v>
      </c>
      <c r="AX236">
        <v>4660.8083693006574</v>
      </c>
      <c r="AY236">
        <v>5632.9900323382708</v>
      </c>
      <c r="AZ236">
        <v>7247.0272994328488</v>
      </c>
      <c r="BA236">
        <v>8951.2535637680485</v>
      </c>
      <c r="BB236">
        <v>7074.0235426231311</v>
      </c>
      <c r="BC236">
        <v>8280.7234376826491</v>
      </c>
      <c r="BD236">
        <v>10028.654556359783</v>
      </c>
      <c r="BE236">
        <v>10418.348493548074</v>
      </c>
      <c r="BF236">
        <v>10965.24871164857</v>
      </c>
      <c r="BG236">
        <v>10307.224268541431</v>
      </c>
      <c r="BH236">
        <v>8009.6187499555845</v>
      </c>
      <c r="BI236">
        <v>7659.5492439136342</v>
      </c>
      <c r="BJ236">
        <v>8575.4612919576412</v>
      </c>
      <c r="BK236">
        <v>8911.8774297901437</v>
      </c>
      <c r="BL236">
        <v>9058.7417711217204</v>
      </c>
      <c r="BM236">
        <v>8478.3503865680559</v>
      </c>
      <c r="BN236">
        <v>10014.510882383678</v>
      </c>
      <c r="BO236">
        <v>11421.136442700137</v>
      </c>
      <c r="BP236">
        <v>12129.864115543171</v>
      </c>
      <c r="BQ236">
        <v>13337.438695633742</v>
      </c>
    </row>
    <row r="237" spans="1:69" x14ac:dyDescent="0.2">
      <c r="A237" t="s">
        <v>616</v>
      </c>
      <c r="B237" t="s">
        <v>617</v>
      </c>
      <c r="C237" t="s">
        <v>750</v>
      </c>
      <c r="D237" t="s">
        <v>751</v>
      </c>
      <c r="E237">
        <v>102.23898556447099</v>
      </c>
      <c r="F237">
        <v>104.83074889384118</v>
      </c>
      <c r="G237">
        <v>107.76120950306147</v>
      </c>
      <c r="H237">
        <v>114.61621125705257</v>
      </c>
      <c r="I237">
        <v>130.06930447137168</v>
      </c>
      <c r="J237">
        <v>142.68510297249918</v>
      </c>
      <c r="K237">
        <v>159.09592211334365</v>
      </c>
      <c r="L237">
        <v>163.94482844061349</v>
      </c>
      <c r="M237">
        <v>164.25694490194502</v>
      </c>
      <c r="N237">
        <v>174.65325409140743</v>
      </c>
      <c r="O237">
        <v>159.77818421252309</v>
      </c>
      <c r="P237">
        <v>174.56969691077057</v>
      </c>
      <c r="Q237">
        <v>198.76105425990028</v>
      </c>
      <c r="R237">
        <v>234.41805753878924</v>
      </c>
      <c r="S237">
        <v>315.0979028103576</v>
      </c>
      <c r="T237">
        <v>338.60570091738555</v>
      </c>
      <c r="U237">
        <v>331.59562450180709</v>
      </c>
      <c r="V237">
        <v>406.34230135902641</v>
      </c>
      <c r="W237">
        <v>420.50700947515753</v>
      </c>
      <c r="X237">
        <v>443.46142848724327</v>
      </c>
      <c r="Y237">
        <v>549.43346659160545</v>
      </c>
      <c r="Z237">
        <v>451.04789724250901</v>
      </c>
      <c r="AA237">
        <v>372.49482972643199</v>
      </c>
      <c r="AB237">
        <v>335.53247079969282</v>
      </c>
      <c r="AC237">
        <v>304.29633048867578</v>
      </c>
      <c r="AD237">
        <v>312.86720415829359</v>
      </c>
      <c r="AE237">
        <v>422.27729655581146</v>
      </c>
      <c r="AF237">
        <v>482.28959877512096</v>
      </c>
      <c r="AG237">
        <v>516.53623887935726</v>
      </c>
      <c r="AH237">
        <v>491.99932105575192</v>
      </c>
      <c r="AI237">
        <v>575.0945119286539</v>
      </c>
      <c r="AJ237">
        <v>549.8080115729997</v>
      </c>
      <c r="AK237">
        <v>564.71733648074041</v>
      </c>
      <c r="AL237">
        <v>414.01399521490669</v>
      </c>
      <c r="AM237">
        <v>328.60095607973562</v>
      </c>
      <c r="AN237">
        <v>419.2203348927564</v>
      </c>
      <c r="AO237">
        <v>452.06843688242787</v>
      </c>
      <c r="AP237">
        <v>448.00109691543582</v>
      </c>
      <c r="AQ237">
        <v>461.15824585491129</v>
      </c>
      <c r="AR237">
        <v>445.29148410095354</v>
      </c>
      <c r="AS237">
        <v>409.88980279276814</v>
      </c>
      <c r="AT237">
        <v>396.69265452013531</v>
      </c>
      <c r="AU237">
        <v>445.23869148892504</v>
      </c>
      <c r="AV237">
        <v>538.16537776928965</v>
      </c>
      <c r="AW237">
        <v>560.26630853338236</v>
      </c>
      <c r="AX237">
        <v>551.25985001707659</v>
      </c>
      <c r="AY237">
        <v>552.50227125255981</v>
      </c>
      <c r="AZ237">
        <v>607.58788672135211</v>
      </c>
      <c r="BA237">
        <v>718.94838671747254</v>
      </c>
      <c r="BB237">
        <v>720.6937681514155</v>
      </c>
      <c r="BC237">
        <v>704.98677228607903</v>
      </c>
      <c r="BD237">
        <v>783.98894467167247</v>
      </c>
      <c r="BE237">
        <v>762.39162379069035</v>
      </c>
      <c r="BF237">
        <v>826.54279998722677</v>
      </c>
      <c r="BG237">
        <v>855.58480924657442</v>
      </c>
      <c r="BH237">
        <v>751.05198758724839</v>
      </c>
      <c r="BI237">
        <v>772.58135762060897</v>
      </c>
      <c r="BJ237">
        <v>792.76570096586397</v>
      </c>
      <c r="BK237">
        <v>851.12056123359514</v>
      </c>
      <c r="BL237">
        <v>826.25520901979769</v>
      </c>
      <c r="BM237">
        <v>863.46866587027569</v>
      </c>
      <c r="BN237">
        <v>962.07518751587179</v>
      </c>
      <c r="BO237">
        <v>951.23237869038655</v>
      </c>
      <c r="BP237">
        <v>1055.0172787792565</v>
      </c>
      <c r="BQ237">
        <v>1119.3816050942892</v>
      </c>
    </row>
    <row r="238" spans="1:69" x14ac:dyDescent="0.2">
      <c r="A238" t="s">
        <v>618</v>
      </c>
      <c r="B238" t="s">
        <v>619</v>
      </c>
      <c r="C238" t="s">
        <v>750</v>
      </c>
      <c r="D238" t="s">
        <v>751</v>
      </c>
      <c r="E238">
        <v>102.81457145495847</v>
      </c>
      <c r="F238">
        <v>109.72879426946356</v>
      </c>
      <c r="G238">
        <v>116.17949333784391</v>
      </c>
      <c r="H238">
        <v>120.65859874869646</v>
      </c>
      <c r="I238">
        <v>128.64222690373441</v>
      </c>
      <c r="J238">
        <v>140.89987369678082</v>
      </c>
      <c r="K238">
        <v>164.53341443106862</v>
      </c>
      <c r="L238">
        <v>170.66697151870648</v>
      </c>
      <c r="M238">
        <v>178.83975288580081</v>
      </c>
      <c r="N238">
        <v>191.43873451569215</v>
      </c>
      <c r="O238">
        <v>197.09790347542366</v>
      </c>
      <c r="P238">
        <v>199.66220198625479</v>
      </c>
      <c r="Q238">
        <v>215.58202291785389</v>
      </c>
      <c r="R238">
        <v>278.28506296767489</v>
      </c>
      <c r="S238">
        <v>342.97889763344631</v>
      </c>
      <c r="T238">
        <v>363.52635017947841</v>
      </c>
      <c r="U238">
        <v>405.40873406075207</v>
      </c>
      <c r="V238">
        <v>461.65914164067834</v>
      </c>
      <c r="W238">
        <v>548.233113208345</v>
      </c>
      <c r="X238">
        <v>612.08876018576984</v>
      </c>
      <c r="Y238">
        <v>708.72945009158389</v>
      </c>
      <c r="Z238">
        <v>748.15672613230754</v>
      </c>
      <c r="AA238">
        <v>770.39895320589073</v>
      </c>
      <c r="AB238">
        <v>826.93230213769755</v>
      </c>
      <c r="AC238">
        <v>846.9341684308838</v>
      </c>
      <c r="AD238">
        <v>773.8239236746125</v>
      </c>
      <c r="AE238">
        <v>842.0984362264511</v>
      </c>
      <c r="AF238">
        <v>970.45252251338457</v>
      </c>
      <c r="AG238">
        <v>1164.2009622949465</v>
      </c>
      <c r="AH238">
        <v>1341.729783953029</v>
      </c>
      <c r="AI238">
        <v>1559.1120934475484</v>
      </c>
      <c r="AJ238">
        <v>1765.6226735952851</v>
      </c>
      <c r="AK238">
        <v>1971.6087991069362</v>
      </c>
      <c r="AL238">
        <v>2245.1368870898323</v>
      </c>
      <c r="AM238">
        <v>2517.7073264168257</v>
      </c>
      <c r="AN238">
        <v>2864.3651571986597</v>
      </c>
      <c r="AO238">
        <v>3054.6569080647319</v>
      </c>
      <c r="AP238">
        <v>2473.1409698208631</v>
      </c>
      <c r="AQ238">
        <v>1847.7037926977066</v>
      </c>
      <c r="AR238">
        <v>2033.2449052056929</v>
      </c>
      <c r="AS238">
        <v>2005.9769451423419</v>
      </c>
      <c r="AT238">
        <v>1889.934324671445</v>
      </c>
      <c r="AU238">
        <v>2089.7518311155445</v>
      </c>
      <c r="AV238">
        <v>2347.5400128606598</v>
      </c>
      <c r="AW238">
        <v>2641.5626871785717</v>
      </c>
      <c r="AX238">
        <v>2867.7038343606159</v>
      </c>
      <c r="AY238">
        <v>3331.3204351177264</v>
      </c>
      <c r="AZ238">
        <v>3918.5281743458054</v>
      </c>
      <c r="BA238">
        <v>4309.1350929298624</v>
      </c>
      <c r="BB238">
        <v>4135.4398695281852</v>
      </c>
      <c r="BC238">
        <v>4973.862888237778</v>
      </c>
      <c r="BD238">
        <v>5373.6232832897967</v>
      </c>
      <c r="BE238">
        <v>5725.5280283546335</v>
      </c>
      <c r="BF238">
        <v>6018.0824472925487</v>
      </c>
      <c r="BG238">
        <v>5801.1978916204998</v>
      </c>
      <c r="BH238">
        <v>5688.8533539788423</v>
      </c>
      <c r="BI238">
        <v>5833.5771561709844</v>
      </c>
      <c r="BJ238">
        <v>6413.0918253034333</v>
      </c>
      <c r="BK238">
        <v>7099.7765008145752</v>
      </c>
      <c r="BL238">
        <v>7605.696577977591</v>
      </c>
      <c r="BM238">
        <v>6985.6439389257421</v>
      </c>
      <c r="BN238">
        <v>7057.2075480227895</v>
      </c>
      <c r="BO238">
        <v>6909.3528181582678</v>
      </c>
      <c r="BP238">
        <v>7195.1013091944869</v>
      </c>
      <c r="BQ238">
        <v>7346.620221421852</v>
      </c>
    </row>
    <row r="239" spans="1:69" x14ac:dyDescent="0.2">
      <c r="A239" t="s">
        <v>620</v>
      </c>
      <c r="B239" t="s">
        <v>621</v>
      </c>
      <c r="C239" t="s">
        <v>750</v>
      </c>
      <c r="D239" t="s">
        <v>751</v>
      </c>
      <c r="AI239">
        <v>487.03612866308981</v>
      </c>
      <c r="AJ239">
        <v>457.76782592480492</v>
      </c>
      <c r="AK239">
        <v>337.83314551481334</v>
      </c>
      <c r="AL239">
        <v>287.62012375491668</v>
      </c>
      <c r="AM239">
        <v>261.27125454486469</v>
      </c>
      <c r="AN239">
        <v>207.03445734303554</v>
      </c>
      <c r="AO239">
        <v>172.03508868836818</v>
      </c>
      <c r="AP239">
        <v>150.08855017123864</v>
      </c>
      <c r="AQ239">
        <v>213.74914558157673</v>
      </c>
      <c r="AR239">
        <v>175.02376473562461</v>
      </c>
      <c r="AS239">
        <v>136.92571640072279</v>
      </c>
      <c r="AT239">
        <v>168.67628536518615</v>
      </c>
      <c r="AU239">
        <v>186.95163828522161</v>
      </c>
      <c r="AV239">
        <v>233.58124845289021</v>
      </c>
      <c r="AW239">
        <v>305.74515858750237</v>
      </c>
      <c r="AX239">
        <v>333.92715094168375</v>
      </c>
      <c r="AY239">
        <v>401.01840331642723</v>
      </c>
      <c r="AZ239">
        <v>516.99721061891364</v>
      </c>
      <c r="BA239">
        <v>703.3273758986428</v>
      </c>
      <c r="BB239">
        <v>664.79565573465663</v>
      </c>
      <c r="BC239">
        <v>737.33888321935558</v>
      </c>
      <c r="BD239">
        <v>833.60197820285191</v>
      </c>
      <c r="BE239">
        <v>952.45281969546875</v>
      </c>
      <c r="BF239">
        <v>1028.1970427939609</v>
      </c>
      <c r="BG239">
        <v>1081.5440293203876</v>
      </c>
      <c r="BH239">
        <v>956.91631093065598</v>
      </c>
      <c r="BI239">
        <v>788.71048173448503</v>
      </c>
      <c r="BJ239">
        <v>829.45714764956961</v>
      </c>
      <c r="BK239">
        <v>834.28840457880085</v>
      </c>
      <c r="BL239">
        <v>871.02237293484575</v>
      </c>
      <c r="BM239">
        <v>834.3117154606249</v>
      </c>
      <c r="BN239">
        <v>896.7480533721822</v>
      </c>
      <c r="BO239">
        <v>1052.1794948489417</v>
      </c>
      <c r="BP239">
        <v>1178.4799006024873</v>
      </c>
      <c r="BQ239">
        <v>1341.2022902767226</v>
      </c>
    </row>
    <row r="240" spans="1:69" x14ac:dyDescent="0.2">
      <c r="A240" t="s">
        <v>622</v>
      </c>
      <c r="B240" t="s">
        <v>623</v>
      </c>
      <c r="C240" t="s">
        <v>750</v>
      </c>
      <c r="D240" t="s">
        <v>751</v>
      </c>
      <c r="AF240">
        <v>675.22167807441224</v>
      </c>
      <c r="AG240">
        <v>845.93294200233368</v>
      </c>
      <c r="AH240">
        <v>821.02986451191589</v>
      </c>
      <c r="AI240">
        <v>848.15504738842355</v>
      </c>
      <c r="AJ240">
        <v>831.99873207474025</v>
      </c>
      <c r="AK240">
        <v>811.35415645190187</v>
      </c>
      <c r="AL240">
        <v>788.41891420710704</v>
      </c>
      <c r="AM240">
        <v>622.13478015808994</v>
      </c>
      <c r="AN240">
        <v>592.24724732113179</v>
      </c>
      <c r="AO240">
        <v>557.89422005133383</v>
      </c>
      <c r="AP240">
        <v>565.02263804850065</v>
      </c>
      <c r="AQ240">
        <v>590.79129326638065</v>
      </c>
      <c r="AR240">
        <v>545.51900310605379</v>
      </c>
      <c r="AS240">
        <v>633.83548763801082</v>
      </c>
      <c r="AT240">
        <v>756.03497627639842</v>
      </c>
      <c r="AU240">
        <v>935.54080147846639</v>
      </c>
      <c r="AV240">
        <v>1228.9487028940389</v>
      </c>
      <c r="AW240">
        <v>1379.2300968269219</v>
      </c>
      <c r="AX240">
        <v>1604.0161845231221</v>
      </c>
      <c r="AY240">
        <v>1996.5931071730759</v>
      </c>
      <c r="AZ240">
        <v>2414.9607198696376</v>
      </c>
      <c r="BA240">
        <v>3605.5039512054932</v>
      </c>
      <c r="BB240">
        <v>3707.9785069961731</v>
      </c>
      <c r="BC240">
        <v>4058.5393700073905</v>
      </c>
      <c r="BD240">
        <v>5143.6192933464727</v>
      </c>
      <c r="BE240">
        <v>6053.8748468748954</v>
      </c>
      <c r="BF240">
        <v>6599.6452905548149</v>
      </c>
      <c r="BG240">
        <v>7164.1453618400637</v>
      </c>
      <c r="BH240">
        <v>5759.4979038340043</v>
      </c>
      <c r="BI240">
        <v>5686.9804096276384</v>
      </c>
      <c r="BJ240">
        <v>5828.4816623489023</v>
      </c>
      <c r="BK240">
        <v>6125.0516971208535</v>
      </c>
      <c r="BL240">
        <v>5998.0017434753991</v>
      </c>
      <c r="BM240">
        <v>5972.7235656686134</v>
      </c>
      <c r="BN240">
        <v>5723.3022715790576</v>
      </c>
      <c r="BO240">
        <v>5837.8422453894673</v>
      </c>
      <c r="BP240">
        <v>6231.9132383969809</v>
      </c>
      <c r="BQ240">
        <v>6856.6580273020782</v>
      </c>
    </row>
    <row r="241" spans="1:69" x14ac:dyDescent="0.2">
      <c r="A241" t="s">
        <v>624</v>
      </c>
      <c r="B241" t="s">
        <v>625</v>
      </c>
      <c r="C241" t="s">
        <v>750</v>
      </c>
      <c r="D241" t="s">
        <v>751</v>
      </c>
      <c r="E241">
        <v>356.53738644143397</v>
      </c>
      <c r="F241">
        <v>383.82797944588242</v>
      </c>
      <c r="G241">
        <v>391.53698854491944</v>
      </c>
      <c r="H241">
        <v>413.59595968943427</v>
      </c>
      <c r="I241">
        <v>447.15973653069676</v>
      </c>
      <c r="J241">
        <v>467.01119344128307</v>
      </c>
      <c r="K241">
        <v>500.49041407140726</v>
      </c>
      <c r="L241">
        <v>495.81943106131695</v>
      </c>
      <c r="M241">
        <v>517.78219808288543</v>
      </c>
      <c r="N241">
        <v>563.38441545548051</v>
      </c>
      <c r="O241">
        <v>598.98148385013576</v>
      </c>
      <c r="P241">
        <v>649.76724660957643</v>
      </c>
      <c r="Q241">
        <v>712.28881880142069</v>
      </c>
      <c r="R241">
        <v>932.78227331087589</v>
      </c>
      <c r="S241">
        <v>1190.2218432487009</v>
      </c>
      <c r="T241">
        <v>1214.7498106920134</v>
      </c>
      <c r="U241">
        <v>1302.9384934649036</v>
      </c>
      <c r="V241">
        <v>1400.745052176047</v>
      </c>
      <c r="W241">
        <v>1637.6549751677248</v>
      </c>
      <c r="X241">
        <v>1795.7362545953038</v>
      </c>
      <c r="Y241">
        <v>2149.0424246718685</v>
      </c>
      <c r="Z241">
        <v>2409.7004036826634</v>
      </c>
      <c r="AA241">
        <v>2155.7530222323267</v>
      </c>
      <c r="AB241">
        <v>1843.3931438371189</v>
      </c>
      <c r="AC241">
        <v>1893.1026098508612</v>
      </c>
      <c r="AD241">
        <v>1830.6177531686119</v>
      </c>
      <c r="AE241">
        <v>1809.289019370809</v>
      </c>
      <c r="AF241">
        <v>1903.5039516505519</v>
      </c>
      <c r="AG241">
        <v>2047.5206881562281</v>
      </c>
      <c r="AH241">
        <v>2227.7736518541924</v>
      </c>
      <c r="AI241">
        <v>2439.3031318905587</v>
      </c>
      <c r="AJ241">
        <v>2588.0458679991425</v>
      </c>
      <c r="AK241">
        <v>2787.6523947663527</v>
      </c>
      <c r="AL241">
        <v>3258.7658033576558</v>
      </c>
      <c r="AM241">
        <v>3744.5997512821073</v>
      </c>
      <c r="AN241">
        <v>3983.2092083169987</v>
      </c>
      <c r="AO241">
        <v>4255.8585939571385</v>
      </c>
      <c r="AP241">
        <v>4593.5861858353692</v>
      </c>
      <c r="AQ241">
        <v>4563.9400334854545</v>
      </c>
      <c r="AR241">
        <v>4029.1429519990265</v>
      </c>
      <c r="AS241">
        <v>4388.9261101421589</v>
      </c>
      <c r="AT241">
        <v>4222.9746192751054</v>
      </c>
      <c r="AU241">
        <v>3714.3747812475963</v>
      </c>
      <c r="AV241">
        <v>3728.7273907873114</v>
      </c>
      <c r="AW241">
        <v>4252.8382545929953</v>
      </c>
      <c r="AX241">
        <v>5103.9706894322426</v>
      </c>
      <c r="AY241">
        <v>5926.8826686521834</v>
      </c>
      <c r="AZ241">
        <v>6927.8824993699518</v>
      </c>
      <c r="BA241">
        <v>7989.3806718790302</v>
      </c>
      <c r="BB241">
        <v>7386.6001899503535</v>
      </c>
      <c r="BC241">
        <v>9115.8014459036203</v>
      </c>
      <c r="BD241">
        <v>10277.607925426431</v>
      </c>
      <c r="BE241">
        <v>10263.482024354736</v>
      </c>
      <c r="BF241">
        <v>10231.082383052169</v>
      </c>
      <c r="BG241">
        <v>10058.666481587199</v>
      </c>
      <c r="BH241">
        <v>8404.3774719621815</v>
      </c>
      <c r="BI241">
        <v>8082.023306141421</v>
      </c>
      <c r="BJ241">
        <v>8918.3025125415588</v>
      </c>
      <c r="BK241">
        <v>8620.4689024075487</v>
      </c>
      <c r="BL241">
        <v>8362.6342984596758</v>
      </c>
      <c r="BM241">
        <v>6964.3711102796033</v>
      </c>
      <c r="BN241">
        <v>8075.7881665056448</v>
      </c>
      <c r="BO241">
        <v>9174.5569045242792</v>
      </c>
      <c r="BP241">
        <v>10260.519691578211</v>
      </c>
      <c r="BQ241">
        <v>10474.280994440764</v>
      </c>
    </row>
    <row r="242" spans="1:69" x14ac:dyDescent="0.2">
      <c r="A242" t="s">
        <v>626</v>
      </c>
      <c r="B242" t="s">
        <v>627</v>
      </c>
      <c r="C242" t="s">
        <v>750</v>
      </c>
      <c r="D242" t="s">
        <v>751</v>
      </c>
      <c r="AI242">
        <v>168.6210101993174</v>
      </c>
      <c r="AJ242">
        <v>189.79464921274916</v>
      </c>
      <c r="AK242">
        <v>235.0647677144766</v>
      </c>
      <c r="AL242">
        <v>264.06699479083608</v>
      </c>
      <c r="AM242">
        <v>283.05800048076185</v>
      </c>
      <c r="AN242">
        <v>302.73698202836852</v>
      </c>
      <c r="AO242">
        <v>344.013327625123</v>
      </c>
      <c r="AP242">
        <v>348.86424098108995</v>
      </c>
      <c r="AQ242">
        <v>345.59090957317011</v>
      </c>
      <c r="AR242">
        <v>269.98731276139728</v>
      </c>
      <c r="AS242">
        <v>492.4576379139055</v>
      </c>
      <c r="AT242">
        <v>587.70063442907906</v>
      </c>
      <c r="AU242">
        <v>533.98246594215379</v>
      </c>
      <c r="AV242">
        <v>534.90117134838545</v>
      </c>
      <c r="AW242">
        <v>474.42072669566255</v>
      </c>
      <c r="AX242">
        <v>487.46450692922258</v>
      </c>
      <c r="AY242">
        <v>464.66701679107553</v>
      </c>
      <c r="AZ242">
        <v>540.15463051878464</v>
      </c>
      <c r="BA242">
        <v>628.15319149502579</v>
      </c>
      <c r="BB242">
        <v>686.57932969073147</v>
      </c>
      <c r="BC242">
        <v>813.06022067036884</v>
      </c>
      <c r="BD242">
        <v>939.04523888440622</v>
      </c>
      <c r="BE242">
        <v>1022.6190667590108</v>
      </c>
      <c r="BF242">
        <v>1204.5684332051835</v>
      </c>
      <c r="BG242">
        <v>1224.7495630873264</v>
      </c>
      <c r="BH242">
        <v>1319.5929500315403</v>
      </c>
      <c r="BI242">
        <v>1335.5439107334944</v>
      </c>
      <c r="BJ242">
        <v>1266.1777114347092</v>
      </c>
      <c r="BK242">
        <v>1219.4659972898346</v>
      </c>
      <c r="BL242">
        <v>1562.3645806803208</v>
      </c>
      <c r="BM242">
        <v>1630.8693852125593</v>
      </c>
      <c r="BN242">
        <v>2684.9267677427729</v>
      </c>
      <c r="BO242">
        <v>2343.2495474018747</v>
      </c>
      <c r="BP242">
        <v>1502.4114743821076</v>
      </c>
      <c r="BQ242">
        <v>1331.970513018503</v>
      </c>
    </row>
    <row r="243" spans="1:69" x14ac:dyDescent="0.2">
      <c r="A243" t="s">
        <v>1016</v>
      </c>
      <c r="B243" t="s">
        <v>628</v>
      </c>
      <c r="C243" t="s">
        <v>750</v>
      </c>
      <c r="D243" t="s">
        <v>751</v>
      </c>
      <c r="E243">
        <v>143.39304095157419</v>
      </c>
      <c r="F243">
        <v>145.81706518693753</v>
      </c>
      <c r="G243">
        <v>144.68568758936058</v>
      </c>
      <c r="H243">
        <v>155.28073676140664</v>
      </c>
      <c r="I243">
        <v>168.93264824698178</v>
      </c>
      <c r="J243">
        <v>182.38805318748078</v>
      </c>
      <c r="K243">
        <v>189.59762521974244</v>
      </c>
      <c r="L243">
        <v>202.57260149659604</v>
      </c>
      <c r="M243">
        <v>221.24935960028577</v>
      </c>
      <c r="N243">
        <v>239.29569890398173</v>
      </c>
      <c r="O243">
        <v>261.43637770770448</v>
      </c>
      <c r="P243">
        <v>287.79209351656993</v>
      </c>
      <c r="Q243">
        <v>318.21237249237879</v>
      </c>
      <c r="R243">
        <v>381.76375632901255</v>
      </c>
      <c r="S243">
        <v>570.82580757342021</v>
      </c>
      <c r="T243">
        <v>637.02341587134504</v>
      </c>
      <c r="U243">
        <v>762.90375513882134</v>
      </c>
      <c r="V243">
        <v>855.60866756326891</v>
      </c>
      <c r="W243">
        <v>891.61821388674855</v>
      </c>
      <c r="X243">
        <v>1075.7452940078019</v>
      </c>
      <c r="Y243">
        <v>1266.961677881462</v>
      </c>
      <c r="Z243">
        <v>1199.3973636086641</v>
      </c>
      <c r="AA243">
        <v>1299.7299775909121</v>
      </c>
      <c r="AB243">
        <v>1379.312153919346</v>
      </c>
      <c r="AC243">
        <v>1396.0843879647093</v>
      </c>
      <c r="AD243">
        <v>1453.8864003566459</v>
      </c>
      <c r="AE243">
        <v>1515.4973942541781</v>
      </c>
      <c r="AF243">
        <v>1287.1691520013501</v>
      </c>
      <c r="AG243">
        <v>1211.7502171266258</v>
      </c>
      <c r="AH243">
        <v>1181.7022939239084</v>
      </c>
      <c r="AI243">
        <v>1551.3318248337857</v>
      </c>
      <c r="AJ243">
        <v>1021.7804754201289</v>
      </c>
      <c r="AK243">
        <v>1019.8870463803538</v>
      </c>
      <c r="AL243">
        <v>875.59908941565584</v>
      </c>
      <c r="AM243">
        <v>897.47971703096869</v>
      </c>
      <c r="AN243">
        <v>975.8461380562461</v>
      </c>
      <c r="AO243">
        <v>1056.4657855990479</v>
      </c>
      <c r="AP243">
        <v>1075.3677679262739</v>
      </c>
      <c r="AQ243">
        <v>1072.8906134012202</v>
      </c>
      <c r="AR243">
        <v>1135.6275553713474</v>
      </c>
      <c r="AS243">
        <v>1246.0197506905884</v>
      </c>
      <c r="AT243">
        <v>1225.814741398885</v>
      </c>
      <c r="AU243">
        <v>1168.3592730472897</v>
      </c>
      <c r="AV243">
        <v>1263.9157454015049</v>
      </c>
      <c r="AW243">
        <v>1463.3046705276997</v>
      </c>
      <c r="AX243">
        <v>1657.8429691515421</v>
      </c>
      <c r="AY243">
        <v>1885.1487024766934</v>
      </c>
      <c r="AZ243">
        <v>2240.9883678317483</v>
      </c>
      <c r="BA243">
        <v>2656.8304614098583</v>
      </c>
      <c r="BB243">
        <v>2512.8438203653459</v>
      </c>
      <c r="BC243">
        <v>2817.9038021857132</v>
      </c>
      <c r="BD243">
        <v>3234.8825988404205</v>
      </c>
      <c r="BE243">
        <v>3414.8716587695581</v>
      </c>
      <c r="BF243">
        <v>3147.2467917623444</v>
      </c>
      <c r="BG243">
        <v>3071.9277198899294</v>
      </c>
      <c r="BH243">
        <v>2799.4544181158285</v>
      </c>
      <c r="BI243">
        <v>2858.6168909682551</v>
      </c>
      <c r="BJ243">
        <v>2854.6619263804128</v>
      </c>
      <c r="BK243">
        <v>2804.1263314244384</v>
      </c>
      <c r="BL243">
        <v>2688.9693295826869</v>
      </c>
      <c r="BM243">
        <v>2402.7348096445148</v>
      </c>
      <c r="BN243">
        <v>2746.9680994518271</v>
      </c>
      <c r="BO243">
        <v>3010.1965672691276</v>
      </c>
      <c r="BP243">
        <v>2868.8862650121205</v>
      </c>
      <c r="BQ243">
        <v>2973.7749615526195</v>
      </c>
    </row>
    <row r="244" spans="1:69" x14ac:dyDescent="0.2">
      <c r="A244" t="s">
        <v>629</v>
      </c>
      <c r="B244" t="s">
        <v>630</v>
      </c>
      <c r="C244" t="s">
        <v>750</v>
      </c>
      <c r="D244" t="s">
        <v>751</v>
      </c>
      <c r="T244">
        <v>349.47097541439126</v>
      </c>
      <c r="U244">
        <v>315.09485404662342</v>
      </c>
      <c r="V244">
        <v>352.95309269459705</v>
      </c>
      <c r="W244">
        <v>427.63128752107622</v>
      </c>
      <c r="X244">
        <v>457.91644808570936</v>
      </c>
      <c r="Y244">
        <v>544.75424143756288</v>
      </c>
      <c r="Z244">
        <v>635.71288982901376</v>
      </c>
      <c r="AA244">
        <v>633.47786355483311</v>
      </c>
      <c r="AB244">
        <v>621.073531745178</v>
      </c>
      <c r="AC244">
        <v>655.66235882707986</v>
      </c>
      <c r="AD244">
        <v>612.94357562946266</v>
      </c>
      <c r="AE244">
        <v>695.80507718572858</v>
      </c>
      <c r="AF244">
        <v>830.15301958504335</v>
      </c>
      <c r="AG244">
        <v>1077.6835915018007</v>
      </c>
      <c r="AH244">
        <v>1069.8354676025328</v>
      </c>
      <c r="AI244">
        <v>1139.0553819197985</v>
      </c>
      <c r="AJ244">
        <v>1323.4009855033889</v>
      </c>
      <c r="AK244">
        <v>1370.361425986988</v>
      </c>
      <c r="AL244">
        <v>1383.4738658488118</v>
      </c>
      <c r="AM244">
        <v>1956.6618035482097</v>
      </c>
      <c r="AN244">
        <v>2084.0275953971764</v>
      </c>
      <c r="AO244">
        <v>2214.9147478981063</v>
      </c>
      <c r="AP244">
        <v>2135.521110862765</v>
      </c>
      <c r="AQ244">
        <v>1888.8319402828156</v>
      </c>
      <c r="AR244">
        <v>1952.1462624886112</v>
      </c>
      <c r="AS244">
        <v>1995.0766754627143</v>
      </c>
      <c r="AT244">
        <v>1753.5166757662621</v>
      </c>
      <c r="AU244">
        <v>1759.4805324575996</v>
      </c>
      <c r="AV244">
        <v>1936.0410401238914</v>
      </c>
      <c r="AW244">
        <v>2195.4489004767288</v>
      </c>
      <c r="AX244">
        <v>2477.7262014482462</v>
      </c>
      <c r="AY244">
        <v>2750.3477860085673</v>
      </c>
      <c r="AZ244">
        <v>2797.0656010914399</v>
      </c>
      <c r="BA244">
        <v>3218.4530399319551</v>
      </c>
      <c r="BB244">
        <v>2914.2377400456385</v>
      </c>
      <c r="BC244">
        <v>3416.0835660120711</v>
      </c>
      <c r="BD244">
        <v>3849.9937575013396</v>
      </c>
      <c r="BE244">
        <v>4384.1705872421689</v>
      </c>
      <c r="BF244">
        <v>4219.2467011301433</v>
      </c>
      <c r="BG244">
        <v>4136.5901379252937</v>
      </c>
      <c r="BH244">
        <v>4123.9032399333237</v>
      </c>
      <c r="BI244">
        <v>3987.9862620628696</v>
      </c>
      <c r="BJ244">
        <v>4365.929327883834</v>
      </c>
      <c r="BK244">
        <v>4675.0479127438539</v>
      </c>
      <c r="BL244">
        <v>4788.8334230468427</v>
      </c>
      <c r="BM244">
        <v>4792.358547415216</v>
      </c>
      <c r="BN244">
        <v>4922.801713783675</v>
      </c>
      <c r="BO244">
        <v>5298.0194150995067</v>
      </c>
      <c r="BP244">
        <v>5651.5937306315691</v>
      </c>
    </row>
    <row r="245" spans="1:69" x14ac:dyDescent="0.2">
      <c r="A245" t="s">
        <v>631</v>
      </c>
      <c r="B245" t="s">
        <v>632</v>
      </c>
      <c r="C245" t="s">
        <v>750</v>
      </c>
      <c r="D245" t="s">
        <v>751</v>
      </c>
      <c r="E245">
        <v>85.190720663168293</v>
      </c>
      <c r="F245">
        <v>88.537440136903953</v>
      </c>
      <c r="G245">
        <v>92.475978400802006</v>
      </c>
      <c r="H245">
        <v>101.69973034707677</v>
      </c>
      <c r="I245">
        <v>113.95399355267134</v>
      </c>
      <c r="J245">
        <v>118.72558263951488</v>
      </c>
      <c r="K245">
        <v>93.509509077881816</v>
      </c>
      <c r="L245">
        <v>100.49023197921008</v>
      </c>
      <c r="M245">
        <v>103.25762427952606</v>
      </c>
      <c r="N245">
        <v>111.46047345961198</v>
      </c>
      <c r="O245">
        <v>116.64010775532127</v>
      </c>
      <c r="P245">
        <v>121.45763827102807</v>
      </c>
      <c r="Q245">
        <v>121.8257709832214</v>
      </c>
      <c r="R245">
        <v>142.63419231481953</v>
      </c>
      <c r="S245">
        <v>167.03185654351651</v>
      </c>
      <c r="T245">
        <v>172.0846706968326</v>
      </c>
      <c r="U245">
        <v>160.69967440249945</v>
      </c>
      <c r="V245">
        <v>181.89761476257203</v>
      </c>
      <c r="W245">
        <v>201.52609182316004</v>
      </c>
      <c r="X245">
        <v>220.86832882972664</v>
      </c>
      <c r="Y245">
        <v>261.18079594149066</v>
      </c>
      <c r="Z245">
        <v>267.20705190365032</v>
      </c>
      <c r="AA245">
        <v>268.04842626613572</v>
      </c>
      <c r="AB245">
        <v>281.59105118680975</v>
      </c>
      <c r="AC245">
        <v>270.88224920589715</v>
      </c>
      <c r="AD245">
        <v>290.83656159594119</v>
      </c>
      <c r="AE245">
        <v>302.21556847420788</v>
      </c>
      <c r="AF245">
        <v>330.26380363595547</v>
      </c>
      <c r="AG245">
        <v>344.39140735961024</v>
      </c>
      <c r="AH245">
        <v>338.64500801859856</v>
      </c>
      <c r="AI245">
        <v>359.95397312808785</v>
      </c>
      <c r="AJ245">
        <v>303.81805683771006</v>
      </c>
      <c r="AK245">
        <v>315.53713133931018</v>
      </c>
      <c r="AL245">
        <v>302.99499450719105</v>
      </c>
      <c r="AM245">
        <v>342.72311168439677</v>
      </c>
      <c r="AN245">
        <v>370.5706939209179</v>
      </c>
      <c r="AO245">
        <v>400.09511402354445</v>
      </c>
      <c r="AP245">
        <v>415.00272417003134</v>
      </c>
      <c r="AQ245">
        <v>413.67632228874925</v>
      </c>
      <c r="AR245">
        <v>437.98204756494135</v>
      </c>
      <c r="AS245">
        <v>440.4679189109309</v>
      </c>
      <c r="AT245">
        <v>446.41891934887099</v>
      </c>
      <c r="AU245">
        <v>462.898836496672</v>
      </c>
      <c r="AV245">
        <v>532.66154684428989</v>
      </c>
      <c r="AW245">
        <v>606.47804169625806</v>
      </c>
      <c r="AX245">
        <v>686.33819347547262</v>
      </c>
      <c r="AY245">
        <v>769.37870431351234</v>
      </c>
      <c r="AZ245">
        <v>967.69791156128304</v>
      </c>
      <c r="BA245">
        <v>958.27551146029737</v>
      </c>
      <c r="BB245">
        <v>1054.4355588574476</v>
      </c>
      <c r="BC245">
        <v>1294.0273440497301</v>
      </c>
      <c r="BD245">
        <v>1397.0068255099857</v>
      </c>
      <c r="BE245">
        <v>1387.1820595662482</v>
      </c>
      <c r="BF245">
        <v>1405.8407235792965</v>
      </c>
      <c r="BG245">
        <v>1528.492087334083</v>
      </c>
      <c r="BH245">
        <v>1570.5414246291698</v>
      </c>
      <c r="BI245">
        <v>1722.9070341514437</v>
      </c>
      <c r="BJ245">
        <v>1956.0670755418591</v>
      </c>
      <c r="BK245">
        <v>1988.3663331799021</v>
      </c>
      <c r="BL245">
        <v>2067.059756876371</v>
      </c>
      <c r="BM245">
        <v>1957.2034372268602</v>
      </c>
      <c r="BN245">
        <v>2273.720557986886</v>
      </c>
      <c r="BO245">
        <v>2385.0834189627144</v>
      </c>
      <c r="BP245">
        <v>2532.3898899330579</v>
      </c>
      <c r="BQ245">
        <v>2690.078837490028</v>
      </c>
    </row>
    <row r="246" spans="1:69" x14ac:dyDescent="0.2">
      <c r="A246" t="s">
        <v>633</v>
      </c>
      <c r="B246" t="s">
        <v>634</v>
      </c>
      <c r="C246" t="s">
        <v>750</v>
      </c>
      <c r="D246" t="s">
        <v>751</v>
      </c>
      <c r="E246">
        <v>158.06662326432152</v>
      </c>
      <c r="F246">
        <v>160.87033085982551</v>
      </c>
      <c r="G246">
        <v>169.6612095779025</v>
      </c>
      <c r="H246">
        <v>188.24766025177954</v>
      </c>
      <c r="I246">
        <v>182.61985429987041</v>
      </c>
      <c r="J246">
        <v>196.05290784015875</v>
      </c>
      <c r="K246">
        <v>207.08622736907532</v>
      </c>
      <c r="L246">
        <v>202.00008100994555</v>
      </c>
      <c r="M246">
        <v>210.51565688099421</v>
      </c>
      <c r="N246">
        <v>231.43618692876083</v>
      </c>
      <c r="O246">
        <v>251.63557338697876</v>
      </c>
      <c r="P246">
        <v>251.83715247414077</v>
      </c>
      <c r="Q246">
        <v>276.27107587744251</v>
      </c>
      <c r="R246">
        <v>342.5976156288117</v>
      </c>
      <c r="S246">
        <v>422.56174448275357</v>
      </c>
      <c r="T246">
        <v>451.04495462934159</v>
      </c>
      <c r="U246">
        <v>474.37449880929006</v>
      </c>
      <c r="V246">
        <v>506.97485364456656</v>
      </c>
      <c r="W246">
        <v>551.47144660322886</v>
      </c>
      <c r="X246">
        <v>630.91316426834067</v>
      </c>
      <c r="Y246">
        <v>769.56537184964884</v>
      </c>
      <c r="Z246">
        <v>1007.8606821896821</v>
      </c>
      <c r="AA246">
        <v>908.49183656625485</v>
      </c>
      <c r="AB246">
        <v>791.58585602771211</v>
      </c>
      <c r="AC246">
        <v>687.25116997165287</v>
      </c>
      <c r="AD246">
        <v>637.48487289800153</v>
      </c>
      <c r="AE246">
        <v>580.52338188605097</v>
      </c>
      <c r="AF246">
        <v>631.57325018826975</v>
      </c>
      <c r="AG246">
        <v>646.45058467632111</v>
      </c>
      <c r="AH246">
        <v>639.82098012876213</v>
      </c>
      <c r="AI246">
        <v>728.52758941093134</v>
      </c>
      <c r="AJ246">
        <v>759.29937929079097</v>
      </c>
      <c r="AK246">
        <v>664.94011524796736</v>
      </c>
      <c r="AL246">
        <v>653.95614414080012</v>
      </c>
      <c r="AM246">
        <v>651.13700462708607</v>
      </c>
      <c r="AN246">
        <v>806.66176584934954</v>
      </c>
      <c r="AO246">
        <v>877.52251723621134</v>
      </c>
      <c r="AP246">
        <v>898.90954688698866</v>
      </c>
      <c r="AQ246">
        <v>877.69102804764384</v>
      </c>
      <c r="AR246">
        <v>610.0977938017453</v>
      </c>
      <c r="AS246">
        <v>629.52973161331749</v>
      </c>
      <c r="AT246">
        <v>587.39704857073957</v>
      </c>
      <c r="AU246">
        <v>625.46899441185292</v>
      </c>
      <c r="AV246">
        <v>766.50084293000214</v>
      </c>
      <c r="AW246">
        <v>926.43549982000673</v>
      </c>
      <c r="AX246">
        <v>1073.5297740318124</v>
      </c>
      <c r="AY246">
        <v>1234.1334000953091</v>
      </c>
      <c r="AZ246">
        <v>1390.5886507496241</v>
      </c>
      <c r="BA246">
        <v>1536.6676313717444</v>
      </c>
      <c r="BB246">
        <v>1426.9691691994858</v>
      </c>
      <c r="BC246">
        <v>1642.6413419359576</v>
      </c>
      <c r="BD246">
        <v>1795.4381485631563</v>
      </c>
      <c r="BE246">
        <v>1817.3012581663315</v>
      </c>
      <c r="BF246">
        <v>1879.5587312692055</v>
      </c>
      <c r="BG246">
        <v>1906.7959697101687</v>
      </c>
      <c r="BH246">
        <v>1646.4494113931642</v>
      </c>
      <c r="BI246">
        <v>1455.0352530457117</v>
      </c>
      <c r="BJ246">
        <v>1546.9177419932323</v>
      </c>
      <c r="BK246">
        <v>1620.5414080591909</v>
      </c>
      <c r="BL246">
        <v>1795.5612786553968</v>
      </c>
      <c r="BM246">
        <v>1627.3456959629716</v>
      </c>
      <c r="BN246">
        <v>1785.4666491661435</v>
      </c>
      <c r="BO246">
        <v>1865.1163526069879</v>
      </c>
      <c r="BP246">
        <v>1680.7796667221826</v>
      </c>
      <c r="BQ246">
        <v>1532.9276355020681</v>
      </c>
    </row>
    <row r="247" spans="1:69" x14ac:dyDescent="0.2">
      <c r="A247" t="s">
        <v>635</v>
      </c>
      <c r="B247" t="s">
        <v>636</v>
      </c>
      <c r="C247" t="s">
        <v>750</v>
      </c>
      <c r="D247" t="s">
        <v>751</v>
      </c>
      <c r="E247">
        <v>633.97560839433595</v>
      </c>
      <c r="F247">
        <v>677.71382402215727</v>
      </c>
      <c r="G247">
        <v>703.6208040799055</v>
      </c>
      <c r="H247">
        <v>756.28490662583624</v>
      </c>
      <c r="I247">
        <v>779.7660148945788</v>
      </c>
      <c r="J247">
        <v>793.35773871567812</v>
      </c>
      <c r="K247">
        <v>767.53787084081262</v>
      </c>
      <c r="L247">
        <v>796.70386005147338</v>
      </c>
      <c r="M247">
        <v>783.17363359979197</v>
      </c>
      <c r="N247">
        <v>794.52965516678796</v>
      </c>
      <c r="O247">
        <v>828.91985746431317</v>
      </c>
      <c r="P247">
        <v>894.45305348288025</v>
      </c>
      <c r="Q247">
        <v>1067.4641256756565</v>
      </c>
      <c r="R247">
        <v>1273.3221357335954</v>
      </c>
      <c r="S247">
        <v>1962.026892348865</v>
      </c>
      <c r="T247">
        <v>2318.691698155631</v>
      </c>
      <c r="U247">
        <v>2344.9302832194899</v>
      </c>
      <c r="V247">
        <v>2907.3734770717047</v>
      </c>
      <c r="W247">
        <v>3258.0927567116041</v>
      </c>
      <c r="X247">
        <v>4155.1594201720955</v>
      </c>
      <c r="Y247">
        <v>5559.0520950710088</v>
      </c>
      <c r="Z247">
        <v>6159.7094728483862</v>
      </c>
      <c r="AA247">
        <v>7091.4062189204251</v>
      </c>
      <c r="AB247">
        <v>6689.8083123803353</v>
      </c>
      <c r="AC247">
        <v>6613.1194742070938</v>
      </c>
      <c r="AD247">
        <v>6212.0006529974225</v>
      </c>
      <c r="AE247">
        <v>3984.9960971973337</v>
      </c>
      <c r="AF247">
        <v>3941.1201397263085</v>
      </c>
      <c r="AG247">
        <v>3655.8197703589726</v>
      </c>
      <c r="AH247">
        <v>3481.8450576106729</v>
      </c>
      <c r="AI247">
        <v>4047.2509359467435</v>
      </c>
      <c r="AJ247">
        <v>4205.377783480164</v>
      </c>
      <c r="AK247">
        <v>4277.4743693560386</v>
      </c>
      <c r="AL247">
        <v>3646.71231742803</v>
      </c>
      <c r="AM247">
        <v>3839.9629023311445</v>
      </c>
      <c r="AN247">
        <v>4114.6890847546383</v>
      </c>
      <c r="AO247">
        <v>4427.2783244828879</v>
      </c>
      <c r="AP247">
        <v>4393.9449694306768</v>
      </c>
      <c r="AQ247">
        <v>4612.7090031268626</v>
      </c>
      <c r="AR247">
        <v>5179.0835080927427</v>
      </c>
      <c r="AS247">
        <v>6178.5897555968722</v>
      </c>
      <c r="AT247">
        <v>6657.414669372205</v>
      </c>
      <c r="AU247">
        <v>6762.9308080809633</v>
      </c>
      <c r="AV247">
        <v>8445.0465351829826</v>
      </c>
      <c r="AW247">
        <v>9871.0341982008613</v>
      </c>
      <c r="AX247">
        <v>12346.437309407496</v>
      </c>
      <c r="AY247">
        <v>14152.660742211256</v>
      </c>
      <c r="AZ247">
        <v>16606.675360681045</v>
      </c>
      <c r="BA247">
        <v>21298.994525806283</v>
      </c>
      <c r="BB247">
        <v>14634.056500391198</v>
      </c>
      <c r="BC247">
        <v>16815.424737361001</v>
      </c>
      <c r="BD247">
        <v>19151.087022972159</v>
      </c>
      <c r="BE247">
        <v>20332.138953192512</v>
      </c>
      <c r="BF247">
        <v>21304.977749662845</v>
      </c>
      <c r="BG247">
        <v>21908.301455564368</v>
      </c>
      <c r="BH247">
        <v>19887.232771649797</v>
      </c>
      <c r="BI247">
        <v>17449.153880195609</v>
      </c>
      <c r="BJ247">
        <v>17566.099970065556</v>
      </c>
      <c r="BK247">
        <v>17571.498737277976</v>
      </c>
      <c r="BL247">
        <v>17212.612889216289</v>
      </c>
      <c r="BM247">
        <v>15283.627053155429</v>
      </c>
      <c r="BN247">
        <v>17712.567410465464</v>
      </c>
      <c r="BO247">
        <v>20750.520243465224</v>
      </c>
      <c r="BP247">
        <v>18308.453629857464</v>
      </c>
      <c r="BQ247">
        <v>18733.411040649364</v>
      </c>
    </row>
    <row r="248" spans="1:69" x14ac:dyDescent="0.2">
      <c r="A248" t="s">
        <v>637</v>
      </c>
      <c r="B248" t="s">
        <v>638</v>
      </c>
      <c r="C248" t="s">
        <v>750</v>
      </c>
      <c r="D248" t="s">
        <v>751</v>
      </c>
      <c r="F248">
        <v>200.6718354497622</v>
      </c>
      <c r="G248">
        <v>201.41916693216538</v>
      </c>
      <c r="H248">
        <v>231.91940785126982</v>
      </c>
      <c r="I248">
        <v>228.48479368927306</v>
      </c>
      <c r="J248">
        <v>217.26901347893653</v>
      </c>
      <c r="K248">
        <v>223.75068024659288</v>
      </c>
      <c r="L248">
        <v>228.04476518740626</v>
      </c>
      <c r="M248">
        <v>248.91225549271951</v>
      </c>
      <c r="N248">
        <v>257.7388325216815</v>
      </c>
      <c r="O248">
        <v>280.4769102283463</v>
      </c>
      <c r="P248">
        <v>320.2721029011235</v>
      </c>
      <c r="Q248">
        <v>414.62661258110421</v>
      </c>
      <c r="R248">
        <v>493.17212166747203</v>
      </c>
      <c r="S248">
        <v>623.75935280482031</v>
      </c>
      <c r="T248">
        <v>741.35491566103019</v>
      </c>
      <c r="U248">
        <v>751.74194640861845</v>
      </c>
      <c r="V248">
        <v>829.98396332317714</v>
      </c>
      <c r="W248">
        <v>945.96467806100122</v>
      </c>
      <c r="X248">
        <v>1113.4444501877508</v>
      </c>
      <c r="Y248">
        <v>1323.6264376333913</v>
      </c>
      <c r="Z248">
        <v>1247.128012685512</v>
      </c>
      <c r="AA248">
        <v>1177.3051855491296</v>
      </c>
      <c r="AB248">
        <v>1183.8417233031009</v>
      </c>
      <c r="AC248">
        <v>1143.2812867657951</v>
      </c>
      <c r="AD248">
        <v>1134.9981305573631</v>
      </c>
      <c r="AE248">
        <v>1186.5065152573436</v>
      </c>
      <c r="AF248">
        <v>1244.7666357734704</v>
      </c>
      <c r="AG248">
        <v>1266.0758325895288</v>
      </c>
      <c r="AH248">
        <v>1239.2386022678438</v>
      </c>
      <c r="AI248">
        <v>1476.4316047731081</v>
      </c>
      <c r="AJ248">
        <v>1537.8791651130578</v>
      </c>
      <c r="AK248">
        <v>1784.8185018826773</v>
      </c>
      <c r="AL248">
        <v>1649.1853730907503</v>
      </c>
      <c r="AM248">
        <v>1733.4661467350631</v>
      </c>
      <c r="AN248">
        <v>1968.1660094437252</v>
      </c>
      <c r="AO248">
        <v>2107.4081564925655</v>
      </c>
      <c r="AP248">
        <v>2202.0609062095646</v>
      </c>
      <c r="AQ248">
        <v>2285.0193354186385</v>
      </c>
      <c r="AR248">
        <v>2376.0656679159606</v>
      </c>
      <c r="AS248">
        <v>2199.0446593631432</v>
      </c>
      <c r="AT248">
        <v>2235.7198162475106</v>
      </c>
      <c r="AU248">
        <v>2320.7723805784976</v>
      </c>
      <c r="AV248">
        <v>2725.8643148859019</v>
      </c>
      <c r="AW248">
        <v>3067.4193637697481</v>
      </c>
      <c r="AX248">
        <v>3146.8260743927026</v>
      </c>
      <c r="AY248">
        <v>3322.5693357009604</v>
      </c>
      <c r="AZ248">
        <v>3726.9167293566688</v>
      </c>
      <c r="BA248">
        <v>4255.0500801952321</v>
      </c>
      <c r="BB248">
        <v>4080.0903244878054</v>
      </c>
      <c r="BC248">
        <v>4291.8612089157541</v>
      </c>
      <c r="BD248">
        <v>4420.6477220653696</v>
      </c>
      <c r="BE248">
        <v>4297.267824542726</v>
      </c>
      <c r="BF248">
        <v>4369.7934582635799</v>
      </c>
      <c r="BG248">
        <v>4458.978954645474</v>
      </c>
      <c r="BH248">
        <v>4014.9477368643215</v>
      </c>
      <c r="BI248">
        <v>3847.8035444880866</v>
      </c>
      <c r="BJ248">
        <v>3619.0324731995315</v>
      </c>
      <c r="BK248">
        <v>3628.1036646423577</v>
      </c>
      <c r="BL248">
        <v>3528.8721330679796</v>
      </c>
      <c r="BM248">
        <v>3548.6536366380274</v>
      </c>
      <c r="BN248">
        <v>3906.9392631939077</v>
      </c>
      <c r="BO248">
        <v>3707.2928341438123</v>
      </c>
      <c r="BP248">
        <v>3951.1168337692147</v>
      </c>
      <c r="BQ248">
        <v>4181.1378930122846</v>
      </c>
    </row>
    <row r="249" spans="1:69" x14ac:dyDescent="0.2">
      <c r="A249" t="s">
        <v>639</v>
      </c>
      <c r="B249" t="s">
        <v>640</v>
      </c>
      <c r="C249" t="s">
        <v>750</v>
      </c>
      <c r="D249" t="s">
        <v>751</v>
      </c>
      <c r="E249">
        <v>267.09120755276513</v>
      </c>
      <c r="F249">
        <v>274.3508909432619</v>
      </c>
      <c r="G249">
        <v>298.24102088488269</v>
      </c>
      <c r="H249">
        <v>337.01985685920511</v>
      </c>
      <c r="I249">
        <v>354.36554111716754</v>
      </c>
      <c r="J249">
        <v>369.96708220462455</v>
      </c>
      <c r="K249">
        <v>424.9846101317778</v>
      </c>
      <c r="L249">
        <v>459.44936905315927</v>
      </c>
      <c r="M249">
        <v>501.12130904111041</v>
      </c>
      <c r="N249">
        <v>543.94740132947823</v>
      </c>
      <c r="O249">
        <v>487.56508668243509</v>
      </c>
      <c r="P249">
        <v>430.89725967378337</v>
      </c>
      <c r="Q249">
        <v>537.33752923252769</v>
      </c>
      <c r="R249">
        <v>661.0808218851721</v>
      </c>
      <c r="S249">
        <v>880.72816771684825</v>
      </c>
      <c r="T249">
        <v>1121.5432691497633</v>
      </c>
      <c r="U249">
        <v>1227.9240965819938</v>
      </c>
      <c r="V249">
        <v>1371.9618565146257</v>
      </c>
      <c r="W249">
        <v>1510.185310649443</v>
      </c>
      <c r="X249">
        <v>2013.3737428650275</v>
      </c>
      <c r="Y249">
        <v>1515.6458985006834</v>
      </c>
      <c r="Z249">
        <v>1536.6656206410107</v>
      </c>
      <c r="AA249">
        <v>1360.238252197752</v>
      </c>
      <c r="AB249">
        <v>1275.6833761713074</v>
      </c>
      <c r="AC249">
        <v>1209.0514938331271</v>
      </c>
      <c r="AD249">
        <v>1326.4270144530744</v>
      </c>
      <c r="AE249">
        <v>1461.4965865475447</v>
      </c>
      <c r="AF249">
        <v>1649.9626479440215</v>
      </c>
      <c r="AG249">
        <v>1685.6947924053509</v>
      </c>
      <c r="AH249">
        <v>1948.5917945479389</v>
      </c>
      <c r="AI249">
        <v>2689.5262192123291</v>
      </c>
      <c r="AJ249">
        <v>2649.2725997443945</v>
      </c>
      <c r="AK249">
        <v>2743.6532029793598</v>
      </c>
      <c r="AL249">
        <v>3057.9373748042212</v>
      </c>
      <c r="AM249">
        <v>2176.2801813809006</v>
      </c>
      <c r="AN249">
        <v>3845.9899788784078</v>
      </c>
      <c r="AO249">
        <v>4041.3621028168641</v>
      </c>
      <c r="AP249">
        <v>4197.3763616564247</v>
      </c>
      <c r="AQ249">
        <v>4331.0276127503721</v>
      </c>
      <c r="AR249">
        <v>3973.7776385411639</v>
      </c>
      <c r="AS249">
        <v>4199.3798635759013</v>
      </c>
      <c r="AT249">
        <v>3052.2256706793032</v>
      </c>
      <c r="AU249">
        <v>3591.0862898258697</v>
      </c>
      <c r="AV249">
        <v>4649.636680685855</v>
      </c>
      <c r="AW249">
        <v>5979.605421614805</v>
      </c>
      <c r="AX249">
        <v>7331.8542943025532</v>
      </c>
      <c r="AY249">
        <v>7990.0825140724455</v>
      </c>
      <c r="AZ249">
        <v>9766.9173454529391</v>
      </c>
      <c r="BA249">
        <v>10913.407904776937</v>
      </c>
      <c r="BB249">
        <v>9076.9247223697657</v>
      </c>
      <c r="BC249">
        <v>10698.969940975661</v>
      </c>
      <c r="BD249">
        <v>11373.635576088516</v>
      </c>
      <c r="BE249">
        <v>11776.759336203273</v>
      </c>
      <c r="BF249">
        <v>12635.557001606836</v>
      </c>
      <c r="BG249">
        <v>12209.386232767445</v>
      </c>
      <c r="BH249">
        <v>11064.649450466248</v>
      </c>
      <c r="BI249">
        <v>10984.364316906131</v>
      </c>
      <c r="BJ249">
        <v>10756.387767788297</v>
      </c>
      <c r="BK249">
        <v>9684.1181988472053</v>
      </c>
      <c r="BL249">
        <v>9395.2337800136775</v>
      </c>
      <c r="BM249">
        <v>8798.11791709313</v>
      </c>
      <c r="BN249">
        <v>9981.7639841133623</v>
      </c>
      <c r="BO249">
        <v>10897.83978613649</v>
      </c>
      <c r="BP249">
        <v>13375.094728286429</v>
      </c>
      <c r="BQ249">
        <v>15892.715728724077</v>
      </c>
    </row>
    <row r="250" spans="1:69" x14ac:dyDescent="0.2">
      <c r="A250" t="s">
        <v>641</v>
      </c>
      <c r="B250" t="s">
        <v>642</v>
      </c>
      <c r="C250" t="s">
        <v>750</v>
      </c>
      <c r="D250" t="s">
        <v>751</v>
      </c>
      <c r="O250">
        <v>456.64062760339789</v>
      </c>
      <c r="P250">
        <v>477.92253025504732</v>
      </c>
      <c r="Q250">
        <v>521.51404496226871</v>
      </c>
      <c r="R250">
        <v>600.58360127112633</v>
      </c>
      <c r="S250">
        <v>708.06057474671707</v>
      </c>
      <c r="T250">
        <v>656.32631258397885</v>
      </c>
      <c r="U250">
        <v>611.97255308020408</v>
      </c>
      <c r="V250">
        <v>548.82135681266232</v>
      </c>
      <c r="W250">
        <v>546.03735278108263</v>
      </c>
      <c r="X250">
        <v>565.93254931566912</v>
      </c>
      <c r="Y250">
        <v>571.0192959143003</v>
      </c>
      <c r="Z250">
        <v>634.20376450149104</v>
      </c>
      <c r="AA250">
        <v>537.44065261563856</v>
      </c>
      <c r="AB250">
        <v>533.13009425660766</v>
      </c>
      <c r="AC250">
        <v>567.19538123941857</v>
      </c>
      <c r="AD250">
        <v>480.09593376857327</v>
      </c>
      <c r="AE250">
        <v>556.73679098548143</v>
      </c>
      <c r="AF250">
        <v>599.75074653039405</v>
      </c>
      <c r="AG250">
        <v>823.0875054428318</v>
      </c>
      <c r="AH250">
        <v>976.04747717531347</v>
      </c>
      <c r="AI250">
        <v>1084.6670722169863</v>
      </c>
      <c r="AJ250">
        <v>1134.331755514768</v>
      </c>
      <c r="AK250">
        <v>1165.637103603525</v>
      </c>
      <c r="AL250">
        <v>1141.1790441024725</v>
      </c>
      <c r="AM250">
        <v>1278.658700763993</v>
      </c>
      <c r="AN250">
        <v>1284.7644610416601</v>
      </c>
      <c r="AO250">
        <v>1427.8096050175257</v>
      </c>
      <c r="AP250">
        <v>1461.086180492764</v>
      </c>
      <c r="AQ250">
        <v>1459.649371417185</v>
      </c>
      <c r="AR250">
        <v>1558.6039656986864</v>
      </c>
      <c r="AS250">
        <v>1579.4190627554176</v>
      </c>
      <c r="AT250">
        <v>1456.78409421177</v>
      </c>
      <c r="AU250">
        <v>1750.2517505234771</v>
      </c>
      <c r="AV250">
        <v>2006.8424994144184</v>
      </c>
      <c r="AW250">
        <v>2322.5626507289217</v>
      </c>
      <c r="AX250">
        <v>2304.8269432905213</v>
      </c>
      <c r="AY250">
        <v>2396.2684430770155</v>
      </c>
      <c r="AZ250">
        <v>2794.163100841186</v>
      </c>
      <c r="BA250">
        <v>3088.3087741383551</v>
      </c>
      <c r="BB250">
        <v>2683.9674954958323</v>
      </c>
      <c r="BC250">
        <v>3024.8170790570994</v>
      </c>
      <c r="BD250">
        <v>3636.081399897922</v>
      </c>
      <c r="BE250">
        <v>3598.461630910534</v>
      </c>
      <c r="BF250">
        <v>3510.2164014248297</v>
      </c>
      <c r="BG250">
        <v>3528.8585810278178</v>
      </c>
      <c r="BH250">
        <v>3357.8341770007055</v>
      </c>
      <c r="BI250">
        <v>3808.6975501590882</v>
      </c>
      <c r="BJ250">
        <v>4165.6633870010628</v>
      </c>
      <c r="BK250">
        <v>4466.1203492824488</v>
      </c>
      <c r="BL250">
        <v>5115.1307595020608</v>
      </c>
      <c r="BM250">
        <v>4976.1125410957065</v>
      </c>
      <c r="BN250">
        <v>5905.0819809534323</v>
      </c>
      <c r="BO250">
        <v>5911.3272705530135</v>
      </c>
      <c r="BP250">
        <v>6344.7750188689033</v>
      </c>
    </row>
    <row r="251" spans="1:69" x14ac:dyDescent="0.2">
      <c r="A251" t="s">
        <v>643</v>
      </c>
      <c r="B251" t="s">
        <v>644</v>
      </c>
      <c r="C251" t="s">
        <v>750</v>
      </c>
      <c r="D251" t="s">
        <v>751</v>
      </c>
      <c r="E251">
        <v>275.29602050781301</v>
      </c>
      <c r="F251">
        <v>285.15679931640602</v>
      </c>
      <c r="G251">
        <v>303.99743652343801</v>
      </c>
      <c r="H251">
        <v>329.01058959960898</v>
      </c>
      <c r="I251">
        <v>346.30181884765602</v>
      </c>
      <c r="J251">
        <v>342.07794189453102</v>
      </c>
      <c r="K251">
        <v>380.49792480468801</v>
      </c>
      <c r="L251">
        <v>384.64294433593801</v>
      </c>
      <c r="M251">
        <v>399.30163574218801</v>
      </c>
      <c r="N251">
        <v>405.45080566406301</v>
      </c>
      <c r="O251">
        <v>217.23564147949199</v>
      </c>
      <c r="P251">
        <v>224.451416015625</v>
      </c>
      <c r="Q251">
        <v>246.54629516601599</v>
      </c>
      <c r="R251">
        <v>283.80184936523398</v>
      </c>
      <c r="S251">
        <v>328.78359985351602</v>
      </c>
      <c r="T251">
        <v>364.96994018554699</v>
      </c>
      <c r="U251">
        <v>397.54275512695301</v>
      </c>
      <c r="V251">
        <v>458.058349609375</v>
      </c>
      <c r="W251">
        <v>529.60363769531295</v>
      </c>
      <c r="X251">
        <v>542.11474609375</v>
      </c>
      <c r="Y251">
        <v>611.21179199218795</v>
      </c>
      <c r="Z251">
        <v>683.91326904296898</v>
      </c>
      <c r="AA251">
        <v>701.95983886718795</v>
      </c>
      <c r="AB251">
        <v>685.27648925781295</v>
      </c>
      <c r="AC251">
        <v>609.33142089843795</v>
      </c>
      <c r="AD251">
        <v>700.45007324218795</v>
      </c>
      <c r="AE251">
        <v>479.28176879882801</v>
      </c>
      <c r="AF251">
        <v>334.82278442382801</v>
      </c>
      <c r="AG251">
        <v>307.50634765625</v>
      </c>
      <c r="AH251">
        <v>259.50222778320301</v>
      </c>
      <c r="AI251">
        <v>243.61155700683599</v>
      </c>
      <c r="AJ251">
        <v>276.45245361328102</v>
      </c>
      <c r="AK251">
        <v>250.32992553710901</v>
      </c>
      <c r="AL251">
        <v>224.49154663085901</v>
      </c>
      <c r="AM251">
        <v>228.89002990722699</v>
      </c>
      <c r="AN251">
        <v>258.41833496093801</v>
      </c>
      <c r="AO251">
        <v>313.65838623046898</v>
      </c>
      <c r="AP251">
        <v>363.59768676757801</v>
      </c>
      <c r="AQ251">
        <v>386.37844848632801</v>
      </c>
      <c r="AR251">
        <v>392.62176513671898</v>
      </c>
      <c r="AS251">
        <v>401.69815063476602</v>
      </c>
      <c r="AT251">
        <v>396.63873291015602</v>
      </c>
      <c r="AU251">
        <v>402.64904785156301</v>
      </c>
      <c r="AV251">
        <v>422.18359375</v>
      </c>
      <c r="AW251">
        <v>450.38528442382801</v>
      </c>
      <c r="AX251">
        <v>483.33486938476602</v>
      </c>
      <c r="AY251">
        <v>475.74673461914102</v>
      </c>
      <c r="AZ251">
        <v>543.19830322265602</v>
      </c>
      <c r="BA251">
        <v>675.97723388671898</v>
      </c>
      <c r="BB251">
        <v>693.82354736328102</v>
      </c>
      <c r="BC251">
        <v>736.53015136718795</v>
      </c>
      <c r="BD251">
        <v>775.39276123046898</v>
      </c>
      <c r="BE251">
        <v>861.96990966796898</v>
      </c>
      <c r="BF251">
        <v>963.05712890625</v>
      </c>
      <c r="BG251">
        <v>1022.74841308594</v>
      </c>
      <c r="BH251">
        <v>939.12731933593795</v>
      </c>
      <c r="BI251">
        <v>953.0107421875</v>
      </c>
      <c r="BJ251">
        <v>986.67401123046898</v>
      </c>
      <c r="BK251">
        <v>1023.10626220703</v>
      </c>
      <c r="BL251">
        <v>1063.32250976563</v>
      </c>
      <c r="BM251">
        <v>1117.41528320313</v>
      </c>
      <c r="BN251">
        <v>1159.85656738281</v>
      </c>
      <c r="BO251">
        <v>1207.52062988281</v>
      </c>
      <c r="BP251">
        <v>1224.00219726563</v>
      </c>
      <c r="BQ251">
        <v>1186.71691894531</v>
      </c>
    </row>
    <row r="252" spans="1:69" x14ac:dyDescent="0.2">
      <c r="A252" t="s">
        <v>645</v>
      </c>
      <c r="B252" t="s">
        <v>646</v>
      </c>
      <c r="C252" t="s">
        <v>750</v>
      </c>
      <c r="D252" t="s">
        <v>751</v>
      </c>
      <c r="E252">
        <v>55.378497613218087</v>
      </c>
      <c r="F252">
        <v>56.175927809159553</v>
      </c>
      <c r="G252">
        <v>55.504870460488668</v>
      </c>
      <c r="H252">
        <v>61.955376819183485</v>
      </c>
      <c r="I252">
        <v>68.625993019436791</v>
      </c>
      <c r="J252">
        <v>99.952765232507502</v>
      </c>
      <c r="K252">
        <v>101.43541462090771</v>
      </c>
      <c r="L252">
        <v>102.80034732844014</v>
      </c>
      <c r="M252">
        <v>106.85122810453129</v>
      </c>
      <c r="N252">
        <v>116.6822963308539</v>
      </c>
      <c r="O252">
        <v>122.03092958562948</v>
      </c>
      <c r="P252">
        <v>133.46808831613146</v>
      </c>
      <c r="Q252">
        <v>136.96473648747303</v>
      </c>
      <c r="R252">
        <v>152.70941758782439</v>
      </c>
      <c r="S252">
        <v>183.71757196626024</v>
      </c>
      <c r="T252">
        <v>201.23729284479941</v>
      </c>
      <c r="U252">
        <v>203.30981365080891</v>
      </c>
      <c r="V252">
        <v>237.58488906420502</v>
      </c>
      <c r="W252">
        <v>190.69014509760649</v>
      </c>
      <c r="X252">
        <v>164.5130121811271</v>
      </c>
      <c r="Y252">
        <v>93.750699113518408</v>
      </c>
      <c r="Z252">
        <v>98.646755065410915</v>
      </c>
      <c r="AA252">
        <v>156.95242290933066</v>
      </c>
      <c r="AB252">
        <v>157.52721692252476</v>
      </c>
      <c r="AC252">
        <v>247.51693763863597</v>
      </c>
      <c r="AD252">
        <v>234.27650277752556</v>
      </c>
      <c r="AE252">
        <v>253.64305881081688</v>
      </c>
      <c r="AF252">
        <v>392.97074320478953</v>
      </c>
      <c r="AG252">
        <v>395.18766096092429</v>
      </c>
      <c r="AH252">
        <v>310.18602524944458</v>
      </c>
      <c r="AI252">
        <v>244.98716812680635</v>
      </c>
      <c r="AJ252">
        <v>182.95589734834829</v>
      </c>
      <c r="AK252">
        <v>152.11354241553678</v>
      </c>
      <c r="AL252">
        <v>165.61647621171593</v>
      </c>
      <c r="AM252">
        <v>198.44198799879513</v>
      </c>
      <c r="AN252">
        <v>278.52083566876684</v>
      </c>
      <c r="AO252">
        <v>284.69825928573283</v>
      </c>
      <c r="AP252">
        <v>286.8466379129639</v>
      </c>
      <c r="AQ252">
        <v>292.45303705883492</v>
      </c>
      <c r="AR252">
        <v>257.92194960135663</v>
      </c>
      <c r="AS252">
        <v>258.05033873108596</v>
      </c>
      <c r="AT252">
        <v>236.02118885399335</v>
      </c>
      <c r="AU252">
        <v>241.98468840833459</v>
      </c>
      <c r="AV252">
        <v>250.71543664680959</v>
      </c>
      <c r="AW252">
        <v>292.38185796262013</v>
      </c>
      <c r="AX252">
        <v>330.40540270702513</v>
      </c>
      <c r="AY252">
        <v>346.51825531064719</v>
      </c>
      <c r="AZ252">
        <v>401.38913086558091</v>
      </c>
      <c r="BA252">
        <v>472.84268149585188</v>
      </c>
      <c r="BB252">
        <v>798.94708993824656</v>
      </c>
      <c r="BC252">
        <v>823.48814428200001</v>
      </c>
      <c r="BD252">
        <v>835.62006055583799</v>
      </c>
      <c r="BE252">
        <v>795.222867553127</v>
      </c>
      <c r="BF252">
        <v>818.28542741671276</v>
      </c>
      <c r="BG252">
        <v>896.05479554639351</v>
      </c>
      <c r="BH252">
        <v>862.93461035581072</v>
      </c>
      <c r="BI252">
        <v>752.69657172565564</v>
      </c>
      <c r="BJ252">
        <v>765.21833229736058</v>
      </c>
      <c r="BK252">
        <v>792.16570022814039</v>
      </c>
      <c r="BL252">
        <v>822.1711500363574</v>
      </c>
      <c r="BM252">
        <v>845.76646389012353</v>
      </c>
      <c r="BN252">
        <v>882.79171754250433</v>
      </c>
      <c r="BO252">
        <v>963.06731411717828</v>
      </c>
      <c r="BP252">
        <v>1002.3091391714248</v>
      </c>
      <c r="BQ252">
        <v>1077.9127845281687</v>
      </c>
    </row>
    <row r="253" spans="1:69" x14ac:dyDescent="0.2">
      <c r="A253" t="s">
        <v>647</v>
      </c>
      <c r="B253" t="s">
        <v>648</v>
      </c>
      <c r="C253" t="s">
        <v>750</v>
      </c>
      <c r="D253" t="s">
        <v>751</v>
      </c>
      <c r="AF253">
        <v>1244.04125976563</v>
      </c>
      <c r="AG253">
        <v>1444.248046875</v>
      </c>
      <c r="AH253">
        <v>1593.07861328125</v>
      </c>
      <c r="AI253">
        <v>1563.63415527344</v>
      </c>
      <c r="AJ253">
        <v>1482.6396484375</v>
      </c>
      <c r="AK253">
        <v>1413.24011230469</v>
      </c>
      <c r="AL253">
        <v>1254.02868652344</v>
      </c>
      <c r="AM253">
        <v>1009.09405517578</v>
      </c>
      <c r="AN253">
        <v>933.19177246093795</v>
      </c>
      <c r="AO253">
        <v>869.84606933593795</v>
      </c>
      <c r="AP253">
        <v>987.48980712890602</v>
      </c>
      <c r="AQ253">
        <v>831.33679199218795</v>
      </c>
      <c r="AR253">
        <v>631.91046142578102</v>
      </c>
      <c r="AS253">
        <v>653.29431152343795</v>
      </c>
      <c r="AT253">
        <v>800.49072265625</v>
      </c>
      <c r="AU253">
        <v>903.01190185546898</v>
      </c>
      <c r="AV253">
        <v>1076.48156738281</v>
      </c>
      <c r="AW253">
        <v>1401.01806640625</v>
      </c>
      <c r="AX253">
        <v>1875.33508300781</v>
      </c>
      <c r="AY253">
        <v>2366.494140625</v>
      </c>
      <c r="AZ253">
        <v>3160.32763671875</v>
      </c>
      <c r="BA253">
        <v>4017.806640625</v>
      </c>
      <c r="BB253">
        <v>2607.08764648438</v>
      </c>
      <c r="BC253">
        <v>3039.63232421875</v>
      </c>
      <c r="BD253">
        <v>3656.69799804688</v>
      </c>
      <c r="BE253">
        <v>3951.34228515625</v>
      </c>
      <c r="BF253">
        <v>4129.89697265625</v>
      </c>
      <c r="BG253">
        <v>3054.908203125</v>
      </c>
      <c r="BH253">
        <v>2094.47387695313</v>
      </c>
      <c r="BI253">
        <v>2158.46118164063</v>
      </c>
      <c r="BJ253">
        <v>2604.28759765625</v>
      </c>
      <c r="BK253">
        <v>3059.0517578125</v>
      </c>
      <c r="BL253">
        <v>3619.86157226563</v>
      </c>
      <c r="BM253">
        <v>3709.76928710938</v>
      </c>
      <c r="BN253">
        <v>4775.94580078125</v>
      </c>
      <c r="BO253">
        <v>4199.6708984375</v>
      </c>
      <c r="BP253">
        <v>5139.59814453125</v>
      </c>
      <c r="BQ253">
        <v>5389.47314453125</v>
      </c>
    </row>
    <row r="254" spans="1:69" x14ac:dyDescent="0.2">
      <c r="A254" t="s">
        <v>649</v>
      </c>
      <c r="B254" t="s">
        <v>650</v>
      </c>
      <c r="C254" t="s">
        <v>750</v>
      </c>
      <c r="D254" t="s">
        <v>751</v>
      </c>
      <c r="E254">
        <v>146.39297675606048</v>
      </c>
      <c r="F254">
        <v>143.58220330100735</v>
      </c>
      <c r="G254">
        <v>142.56552130546663</v>
      </c>
      <c r="H254">
        <v>152.80499594489947</v>
      </c>
      <c r="I254">
        <v>170.93319522973928</v>
      </c>
      <c r="J254">
        <v>186.62840305196613</v>
      </c>
      <c r="K254">
        <v>200.58223409805515</v>
      </c>
      <c r="L254">
        <v>198.01595311718754</v>
      </c>
      <c r="M254">
        <v>204.31216350292954</v>
      </c>
      <c r="N254">
        <v>223.37113209288034</v>
      </c>
      <c r="O254">
        <v>239.14697101043191</v>
      </c>
      <c r="P254">
        <v>253.70232232282305</v>
      </c>
      <c r="Q254">
        <v>284.21577769831339</v>
      </c>
      <c r="R254">
        <v>366.19009524184946</v>
      </c>
      <c r="S254">
        <v>461.19811425101386</v>
      </c>
      <c r="T254">
        <v>500.30692484969524</v>
      </c>
      <c r="U254">
        <v>532.04016434231278</v>
      </c>
      <c r="V254">
        <v>585.99244892288118</v>
      </c>
      <c r="W254">
        <v>634.67893026075262</v>
      </c>
      <c r="X254">
        <v>726.41725942381549</v>
      </c>
      <c r="Y254">
        <v>836.73543186811912</v>
      </c>
      <c r="Z254">
        <v>889.08961534132186</v>
      </c>
      <c r="AA254">
        <v>857.46190282768259</v>
      </c>
      <c r="AB254">
        <v>823.92572766510182</v>
      </c>
      <c r="AC254">
        <v>855.95261187567621</v>
      </c>
      <c r="AD254">
        <v>868.17995617467898</v>
      </c>
      <c r="AE254">
        <v>875.75675956510906</v>
      </c>
      <c r="AF254">
        <v>868.39030182645081</v>
      </c>
      <c r="AG254">
        <v>921.81202772781148</v>
      </c>
      <c r="AH254">
        <v>1003.349562384912</v>
      </c>
      <c r="AI254">
        <v>1151.7887372852033</v>
      </c>
      <c r="AJ254">
        <v>1099.4546484693658</v>
      </c>
      <c r="AK254">
        <v>1158.8529877077945</v>
      </c>
      <c r="AL254">
        <v>1260.9516493319127</v>
      </c>
      <c r="AM254">
        <v>1402.5045650044481</v>
      </c>
      <c r="AN254">
        <v>1604.5960539725959</v>
      </c>
      <c r="AO254">
        <v>1752.9071461361714</v>
      </c>
      <c r="AP254">
        <v>1845.2946951527067</v>
      </c>
      <c r="AQ254">
        <v>1770.4275692478468</v>
      </c>
      <c r="AR254">
        <v>1705.9477368703142</v>
      </c>
      <c r="AS254">
        <v>1846.7529336086698</v>
      </c>
      <c r="AT254">
        <v>1831.1607522561694</v>
      </c>
      <c r="AU254">
        <v>1829.5182140555582</v>
      </c>
      <c r="AV254">
        <v>2022.4697891798232</v>
      </c>
      <c r="AW254">
        <v>2365.8344624994697</v>
      </c>
      <c r="AX254">
        <v>2788.2844231195345</v>
      </c>
      <c r="AY254">
        <v>3262.3955987580116</v>
      </c>
      <c r="AZ254">
        <v>3982.9220551792769</v>
      </c>
      <c r="BA254">
        <v>4780.192493044553</v>
      </c>
      <c r="BB254">
        <v>4710.5635178306784</v>
      </c>
      <c r="BC254">
        <v>5710.9010671793994</v>
      </c>
      <c r="BD254">
        <v>6773.0137551282478</v>
      </c>
      <c r="BE254">
        <v>7166.7603369873286</v>
      </c>
      <c r="BF254">
        <v>7553.6235218549255</v>
      </c>
      <c r="BG254">
        <v>7778.5780263661582</v>
      </c>
      <c r="BH254">
        <v>7435.7648647330807</v>
      </c>
      <c r="BI254">
        <v>7413.2223747336511</v>
      </c>
      <c r="BJ254">
        <v>8064.2058362710659</v>
      </c>
      <c r="BK254">
        <v>8569.2367562505569</v>
      </c>
      <c r="BL254">
        <v>8657.7323453901463</v>
      </c>
      <c r="BM254">
        <v>8346.1872767143432</v>
      </c>
      <c r="BN254">
        <v>9918.699477467102</v>
      </c>
      <c r="BO254">
        <v>10324.519312432929</v>
      </c>
      <c r="BP254">
        <v>10657.968611127922</v>
      </c>
      <c r="BQ254">
        <v>10996.101696106976</v>
      </c>
    </row>
    <row r="255" spans="1:69" x14ac:dyDescent="0.2">
      <c r="A255" t="s">
        <v>651</v>
      </c>
      <c r="B255" t="s">
        <v>652</v>
      </c>
      <c r="C255" t="s">
        <v>750</v>
      </c>
      <c r="D255" t="s">
        <v>751</v>
      </c>
      <c r="E255">
        <v>491.03176030459605</v>
      </c>
      <c r="F255">
        <v>603.96651323370509</v>
      </c>
      <c r="G255">
        <v>659.39371689171605</v>
      </c>
      <c r="H255">
        <v>586.82119166943062</v>
      </c>
      <c r="I255">
        <v>744.65427014606905</v>
      </c>
      <c r="J255">
        <v>705.20252752669444</v>
      </c>
      <c r="K255">
        <v>668.17637665776022</v>
      </c>
      <c r="L255">
        <v>584.75530449369001</v>
      </c>
      <c r="M255">
        <v>578.54886853613607</v>
      </c>
      <c r="N255">
        <v>722.58625490756856</v>
      </c>
      <c r="O255">
        <v>765.76301198669353</v>
      </c>
      <c r="P255">
        <v>1000.2836541225674</v>
      </c>
      <c r="Q255">
        <v>775.9372510508349</v>
      </c>
      <c r="R255">
        <v>1397.2896030438271</v>
      </c>
      <c r="S255">
        <v>1433.177974750633</v>
      </c>
      <c r="T255">
        <v>1231.8537095317934</v>
      </c>
      <c r="U255">
        <v>1268.3030324092078</v>
      </c>
      <c r="V255">
        <v>1414.237899854028</v>
      </c>
      <c r="W255">
        <v>1678.3092562256779</v>
      </c>
      <c r="X255">
        <v>2442.6595789426628</v>
      </c>
      <c r="Y255">
        <v>3442.812306203507</v>
      </c>
      <c r="Z255">
        <v>3728.4455696995974</v>
      </c>
      <c r="AA255">
        <v>3084.7940700217418</v>
      </c>
      <c r="AB255">
        <v>1707.1446284913545</v>
      </c>
      <c r="AC255">
        <v>1615.406472771356</v>
      </c>
      <c r="AD255">
        <v>1568.4321648636344</v>
      </c>
      <c r="AE255">
        <v>1938.8108486946981</v>
      </c>
      <c r="AF255">
        <v>2415.6541994875033</v>
      </c>
      <c r="AG255">
        <v>2677.1977769099262</v>
      </c>
      <c r="AH255">
        <v>2734.3662387153495</v>
      </c>
      <c r="AI255">
        <v>2995.3610566346547</v>
      </c>
      <c r="AJ255">
        <v>3589.0154194263396</v>
      </c>
      <c r="AK255">
        <v>4101.7105415529131</v>
      </c>
      <c r="AL255">
        <v>4753.0092468264684</v>
      </c>
      <c r="AM255">
        <v>5507.5648130005611</v>
      </c>
      <c r="AN255">
        <v>6050.4863225364443</v>
      </c>
      <c r="AO255">
        <v>6398.4357518409461</v>
      </c>
      <c r="AP255">
        <v>7436.2934262068247</v>
      </c>
      <c r="AQ255">
        <v>7836.8918332230724</v>
      </c>
      <c r="AR255">
        <v>7370.5699545393099</v>
      </c>
      <c r="AS255">
        <v>6987.7009876625725</v>
      </c>
      <c r="AT255">
        <v>6382.7610474085877</v>
      </c>
      <c r="AU255">
        <v>4149.7614031268686</v>
      </c>
      <c r="AV255">
        <v>3671.1232925688273</v>
      </c>
      <c r="AW255">
        <v>4168.6606543838652</v>
      </c>
      <c r="AX255">
        <v>5284.2567798712898</v>
      </c>
      <c r="AY255">
        <v>6001.332947831721</v>
      </c>
      <c r="AZ255">
        <v>7222.0540364587714</v>
      </c>
      <c r="BA255">
        <v>9423.9656259589265</v>
      </c>
      <c r="BB255">
        <v>9881.3957312708062</v>
      </c>
      <c r="BC255">
        <v>12641.057684900788</v>
      </c>
      <c r="BD255">
        <v>15132.267572558721</v>
      </c>
      <c r="BE255">
        <v>16259.594081425614</v>
      </c>
      <c r="BF255">
        <v>18335.259477232237</v>
      </c>
      <c r="BG255">
        <v>18322.427676715724</v>
      </c>
      <c r="BH255">
        <v>17125.901680029787</v>
      </c>
      <c r="BI255">
        <v>17009.75842072758</v>
      </c>
      <c r="BJ255">
        <v>19184.650261708244</v>
      </c>
      <c r="BK255">
        <v>19249.940467750072</v>
      </c>
      <c r="BL255">
        <v>18315.731698002815</v>
      </c>
      <c r="BM255">
        <v>15757.53559957787</v>
      </c>
      <c r="BN255">
        <v>17881.818721098989</v>
      </c>
      <c r="BO255">
        <v>20818.614609114353</v>
      </c>
      <c r="BP255">
        <v>23019.422156004592</v>
      </c>
      <c r="BQ255">
        <v>23906.513302940792</v>
      </c>
    </row>
    <row r="256" spans="1:69" x14ac:dyDescent="0.2">
      <c r="A256" t="s">
        <v>653</v>
      </c>
      <c r="B256" t="s">
        <v>654</v>
      </c>
      <c r="C256" t="s">
        <v>750</v>
      </c>
      <c r="D256" t="s">
        <v>751</v>
      </c>
      <c r="E256">
        <v>2999.8648715449463</v>
      </c>
      <c r="F256">
        <v>3059.1608208612724</v>
      </c>
      <c r="G256">
        <v>3236.013111500622</v>
      </c>
      <c r="H256">
        <v>3366.3697896034596</v>
      </c>
      <c r="I256">
        <v>3565.3144301635584</v>
      </c>
      <c r="J256">
        <v>3818.2882511796779</v>
      </c>
      <c r="K256">
        <v>4136.3082957910556</v>
      </c>
      <c r="L256">
        <v>4325.9593506318643</v>
      </c>
      <c r="M256">
        <v>4684.5884029376302</v>
      </c>
      <c r="N256">
        <v>5019.9981863447265</v>
      </c>
      <c r="O256">
        <v>5234.2966662114977</v>
      </c>
      <c r="P256">
        <v>5609.3825995251873</v>
      </c>
      <c r="Q256">
        <v>6094.0179898616461</v>
      </c>
      <c r="R256">
        <v>6726.3589559669481</v>
      </c>
      <c r="S256">
        <v>7225.6913595256574</v>
      </c>
      <c r="T256">
        <v>7801.4566635644269</v>
      </c>
      <c r="U256">
        <v>8592.2535372761249</v>
      </c>
      <c r="V256">
        <v>9452.5765191451101</v>
      </c>
      <c r="W256">
        <v>10564.94822202754</v>
      </c>
      <c r="X256">
        <v>11674.181866654817</v>
      </c>
      <c r="Y256">
        <v>12574.791506216305</v>
      </c>
      <c r="Z256">
        <v>13976.105392520025</v>
      </c>
      <c r="AA256">
        <v>14433.787727052973</v>
      </c>
      <c r="AB256">
        <v>15543.893717492472</v>
      </c>
      <c r="AC256">
        <v>17121.225484999472</v>
      </c>
      <c r="AD256">
        <v>18236.827726500898</v>
      </c>
      <c r="AE256">
        <v>19071.227194929477</v>
      </c>
      <c r="AF256">
        <v>20038.941099265754</v>
      </c>
      <c r="AG256">
        <v>21417.011930519144</v>
      </c>
      <c r="AH256">
        <v>22857.154433005562</v>
      </c>
      <c r="AI256">
        <v>23888.60000881329</v>
      </c>
      <c r="AJ256">
        <v>24342.25890481894</v>
      </c>
      <c r="AK256">
        <v>25418.990776331895</v>
      </c>
      <c r="AL256">
        <v>26387.293733817074</v>
      </c>
      <c r="AM256">
        <v>27694.853416234047</v>
      </c>
      <c r="AN256">
        <v>28690.875701334695</v>
      </c>
      <c r="AO256">
        <v>29967.712718174866</v>
      </c>
      <c r="AP256">
        <v>31459.138980477303</v>
      </c>
      <c r="AQ256">
        <v>32853.676952300855</v>
      </c>
      <c r="AR256">
        <v>34515.390227207572</v>
      </c>
      <c r="AS256">
        <v>36329.956072710193</v>
      </c>
      <c r="AT256">
        <v>37133.623113437039</v>
      </c>
      <c r="AU256">
        <v>37997.759657305127</v>
      </c>
      <c r="AV256">
        <v>39490.274955700712</v>
      </c>
      <c r="AW256">
        <v>41724.631628762399</v>
      </c>
      <c r="AX256">
        <v>44123.407067905515</v>
      </c>
      <c r="AY256">
        <v>46302.000880005624</v>
      </c>
      <c r="AZ256">
        <v>48050.223777113504</v>
      </c>
      <c r="BA256">
        <v>48570.045980458555</v>
      </c>
      <c r="BB256">
        <v>47194.94335473355</v>
      </c>
      <c r="BC256">
        <v>48642.61001793122</v>
      </c>
      <c r="BD256">
        <v>50024.868799398035</v>
      </c>
      <c r="BE256">
        <v>51708.401155657702</v>
      </c>
      <c r="BF256">
        <v>53179.012763456114</v>
      </c>
      <c r="BG256">
        <v>54973.420751571233</v>
      </c>
      <c r="BH256">
        <v>56572.918899606339</v>
      </c>
      <c r="BI256">
        <v>57638.101836719179</v>
      </c>
      <c r="BJ256">
        <v>59635.098439796486</v>
      </c>
      <c r="BK256">
        <v>62499.874439006751</v>
      </c>
      <c r="BL256">
        <v>64746.450677886343</v>
      </c>
      <c r="BM256">
        <v>63515.949180783318</v>
      </c>
      <c r="BN256">
        <v>70205.050916025953</v>
      </c>
      <c r="BO256">
        <v>76657.248884440341</v>
      </c>
      <c r="BP256">
        <v>81032.26211754496</v>
      </c>
      <c r="BQ256">
        <v>84534.040784154844</v>
      </c>
    </row>
    <row r="257" spans="1:69" x14ac:dyDescent="0.2">
      <c r="A257" t="s">
        <v>655</v>
      </c>
      <c r="B257" t="s">
        <v>656</v>
      </c>
      <c r="C257" t="s">
        <v>750</v>
      </c>
      <c r="D257" t="s">
        <v>751</v>
      </c>
      <c r="AF257">
        <v>450.24453647615223</v>
      </c>
      <c r="AG257">
        <v>550.99961508502361</v>
      </c>
      <c r="AH257">
        <v>598.12313168043625</v>
      </c>
      <c r="AI257">
        <v>652.93765292560022</v>
      </c>
      <c r="AJ257">
        <v>658.31355052806816</v>
      </c>
      <c r="AK257">
        <v>602.92052582704775</v>
      </c>
      <c r="AL257">
        <v>595.77709959661229</v>
      </c>
      <c r="AM257">
        <v>574.22907989661917</v>
      </c>
      <c r="AN257">
        <v>582.5421367403402</v>
      </c>
      <c r="AO257">
        <v>597.33228695110972</v>
      </c>
      <c r="AP257">
        <v>620.5912958136596</v>
      </c>
      <c r="AQ257">
        <v>621.04890430124203</v>
      </c>
      <c r="AR257">
        <v>697.76353979081239</v>
      </c>
      <c r="AS257">
        <v>555.14923109918595</v>
      </c>
      <c r="AT257">
        <v>454.41581225677828</v>
      </c>
      <c r="AU257">
        <v>381.40929688928264</v>
      </c>
      <c r="AV257">
        <v>394.16402889723491</v>
      </c>
      <c r="AW257">
        <v>462.17149286788526</v>
      </c>
      <c r="AX257">
        <v>542.83580869220862</v>
      </c>
      <c r="AY257">
        <v>649.11816700392501</v>
      </c>
      <c r="AZ257">
        <v>824.02819233476816</v>
      </c>
      <c r="BA257">
        <v>1074.7292879670074</v>
      </c>
      <c r="BB257">
        <v>1205.7993547037972</v>
      </c>
      <c r="BC257">
        <v>1753.2073024327788</v>
      </c>
      <c r="BD257">
        <v>2087.8638613569433</v>
      </c>
      <c r="BE257">
        <v>2307.3464911718461</v>
      </c>
      <c r="BF257">
        <v>2461.9794740359512</v>
      </c>
      <c r="BG257">
        <v>2674.9628382103024</v>
      </c>
      <c r="BH257">
        <v>2803.1901802175089</v>
      </c>
      <c r="BI257">
        <v>2753.3795142758881</v>
      </c>
      <c r="BJ257">
        <v>2190.6041156288779</v>
      </c>
      <c r="BK257">
        <v>1813.0853081366367</v>
      </c>
      <c r="BL257">
        <v>2041.384807294311</v>
      </c>
      <c r="BM257">
        <v>1978.2805186076259</v>
      </c>
      <c r="BN257">
        <v>2258.5196411927818</v>
      </c>
      <c r="BO257">
        <v>2578.6668939421884</v>
      </c>
      <c r="BP257">
        <v>2878.9687929245074</v>
      </c>
      <c r="BQ257">
        <v>3161.7001063287503</v>
      </c>
    </row>
    <row r="258" spans="1:69" x14ac:dyDescent="0.2">
      <c r="A258" t="s">
        <v>657</v>
      </c>
      <c r="B258" t="s">
        <v>658</v>
      </c>
      <c r="C258" t="s">
        <v>750</v>
      </c>
      <c r="D258" t="s">
        <v>751</v>
      </c>
      <c r="E258">
        <v>154.83995354886554</v>
      </c>
      <c r="F258">
        <v>163.03674158713753</v>
      </c>
      <c r="G258">
        <v>166.50194515556399</v>
      </c>
      <c r="H258">
        <v>154.85578959802172</v>
      </c>
      <c r="I258">
        <v>164.43967551273261</v>
      </c>
      <c r="J258">
        <v>166.15851796050049</v>
      </c>
      <c r="K258">
        <v>174.90070558054822</v>
      </c>
      <c r="L258">
        <v>170.04323303099201</v>
      </c>
      <c r="M258">
        <v>163.0844745705088</v>
      </c>
      <c r="N258">
        <v>175.15622041280059</v>
      </c>
      <c r="O258">
        <v>192.25959734900587</v>
      </c>
      <c r="P258">
        <v>206.9939954387699</v>
      </c>
      <c r="Q258">
        <v>282.09228822275486</v>
      </c>
      <c r="R258">
        <v>305.65179282692111</v>
      </c>
      <c r="S258">
        <v>330.70535907616403</v>
      </c>
      <c r="T258">
        <v>331.09093795078286</v>
      </c>
      <c r="U258">
        <v>324.04957343542611</v>
      </c>
      <c r="V258">
        <v>483.85927167768165</v>
      </c>
      <c r="W258">
        <v>592.01918250042786</v>
      </c>
      <c r="X258">
        <v>687.06739238900661</v>
      </c>
      <c r="Y258">
        <v>790.11581692907441</v>
      </c>
      <c r="Z258">
        <v>971.5772773144314</v>
      </c>
      <c r="AA258">
        <v>1073.5139836493063</v>
      </c>
      <c r="AB258">
        <v>1144.305861487763</v>
      </c>
      <c r="AC258">
        <v>1253.8652555812471</v>
      </c>
      <c r="AD258">
        <v>1342.2456378926986</v>
      </c>
      <c r="AE258">
        <v>1471.862964894782</v>
      </c>
      <c r="AF258">
        <v>1596.1731930383123</v>
      </c>
      <c r="AG258">
        <v>1813.9376510744146</v>
      </c>
      <c r="AH258">
        <v>1929.9105095821249</v>
      </c>
      <c r="AI258">
        <v>2149.7394435898354</v>
      </c>
      <c r="AJ258">
        <v>2270.7635724691204</v>
      </c>
      <c r="AK258">
        <v>2470.5184079100832</v>
      </c>
      <c r="AL258">
        <v>2539.6496864984911</v>
      </c>
      <c r="AM258">
        <v>2563.2497656444234</v>
      </c>
      <c r="AN258">
        <v>2795.3630561395471</v>
      </c>
      <c r="AO258">
        <v>2930.4439474260635</v>
      </c>
      <c r="AP258">
        <v>3073.7784743847969</v>
      </c>
      <c r="AQ258">
        <v>3301.1001812910276</v>
      </c>
      <c r="AR258">
        <v>3446.5229303187775</v>
      </c>
      <c r="AS258">
        <v>3768.9553660402221</v>
      </c>
      <c r="AT258">
        <v>4071.0860109896239</v>
      </c>
      <c r="AU258">
        <v>4303.2797678972693</v>
      </c>
      <c r="AV258">
        <v>4499.614541933418</v>
      </c>
      <c r="AW258">
        <v>4873.4894774244267</v>
      </c>
      <c r="AX258">
        <v>5157.3937387810211</v>
      </c>
      <c r="AY258">
        <v>5744.8278621256995</v>
      </c>
      <c r="AZ258">
        <v>6398.1912353217185</v>
      </c>
      <c r="BA258">
        <v>6598.9053145085854</v>
      </c>
      <c r="BB258">
        <v>6463.7877733671703</v>
      </c>
      <c r="BC258">
        <v>6551.9683599240516</v>
      </c>
      <c r="BD258">
        <v>6527.6899685444796</v>
      </c>
      <c r="BE258">
        <v>6713.8076864386458</v>
      </c>
      <c r="BF258">
        <v>7072.4673718893901</v>
      </c>
      <c r="BG258">
        <v>7168.8287534291148</v>
      </c>
      <c r="BH258">
        <v>7353.7355605418425</v>
      </c>
      <c r="BI258">
        <v>7656.9004288117767</v>
      </c>
      <c r="BJ258">
        <v>7988.0444501929778</v>
      </c>
      <c r="BK258">
        <v>8428.1267715306949</v>
      </c>
      <c r="BL258">
        <v>8740.594252320614</v>
      </c>
      <c r="BM258">
        <v>8351.2032404098154</v>
      </c>
      <c r="BN258">
        <v>8641.2790402444316</v>
      </c>
      <c r="BO258">
        <v>9693.5586783302515</v>
      </c>
      <c r="BP258">
        <v>10582.365672522892</v>
      </c>
      <c r="BQ258">
        <v>11501.226518718766</v>
      </c>
    </row>
    <row r="259" spans="1:69" x14ac:dyDescent="0.2">
      <c r="A259" t="s">
        <v>659</v>
      </c>
      <c r="B259" t="s">
        <v>660</v>
      </c>
      <c r="C259" t="s">
        <v>750</v>
      </c>
      <c r="D259" t="s">
        <v>751</v>
      </c>
      <c r="E259">
        <v>939.19776657753948</v>
      </c>
      <c r="F259">
        <v>954.03833063821298</v>
      </c>
      <c r="G259">
        <v>1006.5594081231818</v>
      </c>
      <c r="H259">
        <v>1060.0943321038828</v>
      </c>
      <c r="I259">
        <v>873.60475488087593</v>
      </c>
      <c r="J259">
        <v>869.04106789049649</v>
      </c>
      <c r="K259">
        <v>875.95623171502882</v>
      </c>
      <c r="L259">
        <v>892.98531555639306</v>
      </c>
      <c r="M259">
        <v>938.01507866249915</v>
      </c>
      <c r="N259">
        <v>931.59875574814339</v>
      </c>
      <c r="O259">
        <v>1015.2199075598611</v>
      </c>
      <c r="P259">
        <v>1106.0882429422506</v>
      </c>
      <c r="Q259">
        <v>1155.2623626334407</v>
      </c>
      <c r="R259">
        <v>1366.8336199707062</v>
      </c>
      <c r="S259">
        <v>2033.5190079771207</v>
      </c>
      <c r="T259">
        <v>2078.1534203510969</v>
      </c>
      <c r="U259">
        <v>2309.1929349498309</v>
      </c>
      <c r="V259">
        <v>2585.2205108784647</v>
      </c>
      <c r="W259">
        <v>2727.1374658532741</v>
      </c>
      <c r="X259">
        <v>3256.6490873845155</v>
      </c>
      <c r="Y259">
        <v>3874.4047062315517</v>
      </c>
      <c r="Z259">
        <v>4228.0988152685013</v>
      </c>
      <c r="AA259">
        <v>4201.5428346634208</v>
      </c>
      <c r="AB259">
        <v>4078.94233103427</v>
      </c>
      <c r="AC259">
        <v>3519.8014648930784</v>
      </c>
      <c r="AD259">
        <v>3548.7043427628378</v>
      </c>
      <c r="AE259">
        <v>3376.3496059784311</v>
      </c>
      <c r="AF259">
        <v>2610.9883712600363</v>
      </c>
      <c r="AG259">
        <v>3191.4763374265649</v>
      </c>
      <c r="AH259">
        <v>2250.08459665588</v>
      </c>
      <c r="AI259">
        <v>2451.5523114567022</v>
      </c>
      <c r="AJ259">
        <v>2632.5396981410595</v>
      </c>
      <c r="AK259">
        <v>2907.3033443943409</v>
      </c>
      <c r="AL259">
        <v>2824.6914436644097</v>
      </c>
      <c r="AM259">
        <v>2688.9832514529526</v>
      </c>
      <c r="AN259">
        <v>3486.9835063591941</v>
      </c>
      <c r="AO259">
        <v>3112.8258481059984</v>
      </c>
      <c r="AP259">
        <v>3710.826883550958</v>
      </c>
      <c r="AQ259">
        <v>3869.9825884889378</v>
      </c>
      <c r="AR259">
        <v>4070.9061918948419</v>
      </c>
      <c r="AS259">
        <v>4776.2816763937981</v>
      </c>
      <c r="AT259">
        <v>4920.3931360045326</v>
      </c>
      <c r="AU259">
        <v>3652.0989650186507</v>
      </c>
      <c r="AV259">
        <v>3229.5055708207888</v>
      </c>
      <c r="AW259">
        <v>4269.0897087239173</v>
      </c>
      <c r="AX259">
        <v>5432.4854184654014</v>
      </c>
      <c r="AY259">
        <v>6739.3806534221849</v>
      </c>
      <c r="AZ259">
        <v>8331.6209699184383</v>
      </c>
      <c r="BA259">
        <v>11262.451425675888</v>
      </c>
      <c r="BB259">
        <v>11596.602192173088</v>
      </c>
      <c r="BC259">
        <v>13646.304662266413</v>
      </c>
      <c r="BD259">
        <v>10843.922970316738</v>
      </c>
      <c r="BE259">
        <v>12607.236124624285</v>
      </c>
      <c r="BF259">
        <v>8656.3566972366752</v>
      </c>
      <c r="BG259">
        <v>7096.2204710551177</v>
      </c>
      <c r="BH259">
        <v>4103.138498700504</v>
      </c>
      <c r="BI259">
        <v>3670.1573784820789</v>
      </c>
      <c r="BJ259">
        <v>3791.331606820766</v>
      </c>
      <c r="BK259">
        <v>3422.6546701485363</v>
      </c>
      <c r="BL259">
        <v>2523.1127523066662</v>
      </c>
      <c r="BM259">
        <v>1506.0436210041037</v>
      </c>
      <c r="BN259">
        <v>2004.9339794979212</v>
      </c>
      <c r="BO259">
        <v>3155.0420709968707</v>
      </c>
      <c r="BP259">
        <v>3617.4359457826904</v>
      </c>
      <c r="BQ259">
        <v>4217.5910264339145</v>
      </c>
    </row>
    <row r="260" spans="1:69" x14ac:dyDescent="0.2">
      <c r="A260" t="s">
        <v>661</v>
      </c>
      <c r="B260" t="s">
        <v>662</v>
      </c>
      <c r="C260" t="s">
        <v>750</v>
      </c>
      <c r="D260" t="s">
        <v>751</v>
      </c>
    </row>
    <row r="261" spans="1:69" x14ac:dyDescent="0.2">
      <c r="A261" t="s">
        <v>663</v>
      </c>
      <c r="B261" t="s">
        <v>664</v>
      </c>
      <c r="C261" t="s">
        <v>750</v>
      </c>
      <c r="D261" t="s">
        <v>751</v>
      </c>
      <c r="AU261">
        <v>30062.022505045665</v>
      </c>
      <c r="AV261">
        <v>31731.256624118705</v>
      </c>
      <c r="AW261">
        <v>35006.361440451386</v>
      </c>
      <c r="AX261">
        <v>40828.746092777517</v>
      </c>
      <c r="AY261">
        <v>41377.146600965221</v>
      </c>
      <c r="AZ261">
        <v>44158.505404432464</v>
      </c>
      <c r="BA261">
        <v>39152.375065730601</v>
      </c>
      <c r="BB261">
        <v>38753.182539389687</v>
      </c>
      <c r="BC261">
        <v>39905.128418099433</v>
      </c>
      <c r="BD261">
        <v>38997.13731646505</v>
      </c>
      <c r="BE261">
        <v>37795.319259067546</v>
      </c>
      <c r="BF261">
        <v>34597.976694032819</v>
      </c>
      <c r="BG261">
        <v>33045.364379599931</v>
      </c>
      <c r="BH261">
        <v>34007.352941176468</v>
      </c>
      <c r="BI261">
        <v>35324.974887458608</v>
      </c>
      <c r="BJ261">
        <v>35365.069303977405</v>
      </c>
      <c r="BK261">
        <v>36663.208755058367</v>
      </c>
      <c r="BL261">
        <v>38633.529891533624</v>
      </c>
      <c r="BM261">
        <v>39787.374165020228</v>
      </c>
      <c r="BN261">
        <v>42571.077736847074</v>
      </c>
      <c r="BO261">
        <v>44320.90918577405</v>
      </c>
    </row>
    <row r="262" spans="1:69" x14ac:dyDescent="0.2">
      <c r="A262" t="s">
        <v>665</v>
      </c>
      <c r="B262" t="s">
        <v>666</v>
      </c>
      <c r="C262" t="s">
        <v>750</v>
      </c>
      <c r="D262" t="s">
        <v>751</v>
      </c>
      <c r="AD262">
        <v>238.64780531340304</v>
      </c>
      <c r="AE262">
        <v>436.41929677222453</v>
      </c>
      <c r="AF262">
        <v>595.24748870160602</v>
      </c>
      <c r="AG262">
        <v>404.5593050788878</v>
      </c>
      <c r="AH262">
        <v>98.107017215957654</v>
      </c>
      <c r="AI262">
        <v>98.798337031140065</v>
      </c>
      <c r="AJ262">
        <v>143.71527023193585</v>
      </c>
      <c r="AK262">
        <v>144.54939237167662</v>
      </c>
      <c r="AL262">
        <v>189.41857358433217</v>
      </c>
      <c r="AM262">
        <v>229.8577872657568</v>
      </c>
      <c r="AN262">
        <v>287.80266102859298</v>
      </c>
      <c r="AO262">
        <v>337.05123179027714</v>
      </c>
      <c r="AP262">
        <v>361.64388408556636</v>
      </c>
      <c r="AQ262">
        <v>361.3509284111671</v>
      </c>
      <c r="AR262">
        <v>375.99445590049618</v>
      </c>
      <c r="AS262">
        <v>404.02978405511834</v>
      </c>
      <c r="AT262">
        <v>419.20567758090067</v>
      </c>
      <c r="AU262">
        <v>445.13286181731331</v>
      </c>
      <c r="AV262">
        <v>497.11708924925568</v>
      </c>
      <c r="AW262">
        <v>565.45228458621204</v>
      </c>
      <c r="AX262">
        <v>710.74675999486089</v>
      </c>
      <c r="AY262">
        <v>807.75664511705372</v>
      </c>
      <c r="AZ262">
        <v>925.64033834871736</v>
      </c>
      <c r="BA262">
        <v>1163.8319577287318</v>
      </c>
      <c r="BB262">
        <v>1226.1697605153618</v>
      </c>
      <c r="BC262">
        <v>1683.1618244397855</v>
      </c>
      <c r="BD262">
        <v>1950.9250417491251</v>
      </c>
      <c r="BE262">
        <v>2185.1176765429141</v>
      </c>
      <c r="BF262">
        <v>2359.5173647282791</v>
      </c>
      <c r="BG262">
        <v>2546.3846445990334</v>
      </c>
      <c r="BH262">
        <v>2577.5688534011251</v>
      </c>
      <c r="BI262">
        <v>2735.0604380416021</v>
      </c>
      <c r="BJ262">
        <v>2956.1099212775316</v>
      </c>
      <c r="BK262">
        <v>3222.3100312536644</v>
      </c>
      <c r="BL262">
        <v>3440.9002537543365</v>
      </c>
      <c r="BM262">
        <v>3534.0395348264683</v>
      </c>
      <c r="BN262">
        <v>3704.1935590037961</v>
      </c>
      <c r="BO262">
        <v>4147.69777213621</v>
      </c>
      <c r="BP262">
        <v>4323.3503198245135</v>
      </c>
      <c r="BQ262">
        <v>4717.2902873244884</v>
      </c>
    </row>
    <row r="263" spans="1:69" x14ac:dyDescent="0.2">
      <c r="A263" t="s">
        <v>667</v>
      </c>
      <c r="B263" t="s">
        <v>668</v>
      </c>
      <c r="C263" t="s">
        <v>750</v>
      </c>
      <c r="D263" t="s">
        <v>751</v>
      </c>
      <c r="X263">
        <v>1055.0144668747753</v>
      </c>
      <c r="Y263">
        <v>1047.7736258798323</v>
      </c>
      <c r="Z263">
        <v>962.22205535404294</v>
      </c>
      <c r="AA263">
        <v>946.02315464838375</v>
      </c>
      <c r="AB263">
        <v>946.70522259557288</v>
      </c>
      <c r="AC263">
        <v>1136.6820238404532</v>
      </c>
      <c r="AD263">
        <v>1011.5101775383101</v>
      </c>
      <c r="AE263">
        <v>945.99861902220641</v>
      </c>
      <c r="AF263">
        <v>1016.5990476307818</v>
      </c>
      <c r="AG263">
        <v>1125.0061697771237</v>
      </c>
      <c r="AH263">
        <v>1066.6251280635147</v>
      </c>
      <c r="AI263">
        <v>1140.5902031172425</v>
      </c>
      <c r="AJ263">
        <v>1326.3732125621159</v>
      </c>
      <c r="AK263">
        <v>1343.6894286183101</v>
      </c>
      <c r="AL263">
        <v>1257.2938748665642</v>
      </c>
      <c r="AM263">
        <v>1430.993677764832</v>
      </c>
      <c r="AN263">
        <v>1491.7896700461747</v>
      </c>
      <c r="AO263">
        <v>1529.2757311502112</v>
      </c>
      <c r="AP263">
        <v>1562.0309067015326</v>
      </c>
      <c r="AQ263">
        <v>1470.9718904865833</v>
      </c>
      <c r="AR263">
        <v>1472.1775174146178</v>
      </c>
      <c r="AS263">
        <v>1460.2381769222932</v>
      </c>
      <c r="AT263">
        <v>1350.1833823852155</v>
      </c>
      <c r="AU263">
        <v>1340.7153752828683</v>
      </c>
      <c r="AV263">
        <v>1566.5139679085819</v>
      </c>
      <c r="AW263">
        <v>1774.3186758589379</v>
      </c>
      <c r="AX263">
        <v>1873.9914264061863</v>
      </c>
      <c r="AY263">
        <v>2034.792896243511</v>
      </c>
      <c r="AZ263">
        <v>2333.7050674891443</v>
      </c>
      <c r="BA263">
        <v>2603.6088313672412</v>
      </c>
      <c r="BB263">
        <v>2546.3832456598557</v>
      </c>
      <c r="BC263">
        <v>2815.1882898577883</v>
      </c>
      <c r="BD263">
        <v>3163.1861645138001</v>
      </c>
      <c r="BE263">
        <v>3004.7841666429322</v>
      </c>
      <c r="BF263">
        <v>2979.7960808439866</v>
      </c>
      <c r="BG263">
        <v>2973.0902649340801</v>
      </c>
      <c r="BH263">
        <v>2854.894122726535</v>
      </c>
      <c r="BI263">
        <v>2956.126448014892</v>
      </c>
      <c r="BJ263">
        <v>3159.8605579012642</v>
      </c>
      <c r="BK263">
        <v>3206.6574871881107</v>
      </c>
      <c r="BL263">
        <v>3207.4465045208253</v>
      </c>
      <c r="BM263">
        <v>3042.9871159828649</v>
      </c>
      <c r="BN263">
        <v>3107.2031285800217</v>
      </c>
      <c r="BO263">
        <v>3370.2119195695336</v>
      </c>
      <c r="BP263">
        <v>3482.6145823763695</v>
      </c>
      <c r="BQ263">
        <v>3410.7702316709738</v>
      </c>
    </row>
    <row r="264" spans="1:69" x14ac:dyDescent="0.2">
      <c r="A264" t="s">
        <v>669</v>
      </c>
      <c r="B264" t="s">
        <v>670</v>
      </c>
      <c r="C264" t="s">
        <v>750</v>
      </c>
      <c r="D264" t="s">
        <v>751</v>
      </c>
      <c r="E264">
        <v>452.25308418656533</v>
      </c>
      <c r="F264">
        <v>471.45865922258565</v>
      </c>
      <c r="G264">
        <v>495.57874330520849</v>
      </c>
      <c r="H264">
        <v>524.59844990234853</v>
      </c>
      <c r="I264">
        <v>563.17677228160267</v>
      </c>
      <c r="J264">
        <v>601.15581871173208</v>
      </c>
      <c r="K264">
        <v>638.13865008270341</v>
      </c>
      <c r="L264">
        <v>663.44692004824856</v>
      </c>
      <c r="M264">
        <v>702.35725034439508</v>
      </c>
      <c r="N264">
        <v>759.85134724449631</v>
      </c>
      <c r="O264">
        <v>816.24392292632899</v>
      </c>
      <c r="P264">
        <v>883.27704745992048</v>
      </c>
      <c r="Q264">
        <v>999.93929297003558</v>
      </c>
      <c r="R264">
        <v>1198.7920288157259</v>
      </c>
      <c r="S264">
        <v>1359.1959529283145</v>
      </c>
      <c r="T264">
        <v>1485.7304279419018</v>
      </c>
      <c r="U264">
        <v>1586.2080886522845</v>
      </c>
      <c r="V264">
        <v>1762.0611658304176</v>
      </c>
      <c r="W264">
        <v>2049.6797209761894</v>
      </c>
      <c r="X264">
        <v>2329.204480223857</v>
      </c>
      <c r="Y264">
        <v>2580.8457449593698</v>
      </c>
      <c r="Z264">
        <v>2622.0134216823812</v>
      </c>
      <c r="AA264">
        <v>2547.9240514251987</v>
      </c>
      <c r="AB264">
        <v>2554.5948269953428</v>
      </c>
      <c r="AC264">
        <v>2607.6064818478339</v>
      </c>
      <c r="AD264">
        <v>2683.5040288970467</v>
      </c>
      <c r="AE264">
        <v>3108.4114480242733</v>
      </c>
      <c r="AF264">
        <v>3475.6583227663191</v>
      </c>
      <c r="AG264">
        <v>3815.5529778392211</v>
      </c>
      <c r="AH264">
        <v>3916.5064669266517</v>
      </c>
      <c r="AI264">
        <v>4325.6621432650581</v>
      </c>
      <c r="AJ264">
        <v>4439.2540822098936</v>
      </c>
      <c r="AK264">
        <v>4664.3017809973016</v>
      </c>
      <c r="AL264">
        <v>4667.7370754288522</v>
      </c>
      <c r="AM264">
        <v>4948.1817131911403</v>
      </c>
      <c r="AN264">
        <v>5446.7688624077782</v>
      </c>
      <c r="AO264">
        <v>5490.4801855420383</v>
      </c>
      <c r="AP264">
        <v>5394.0493349874905</v>
      </c>
      <c r="AQ264">
        <v>5294.2170606497157</v>
      </c>
      <c r="AR264">
        <v>5393.3279117337033</v>
      </c>
      <c r="AS264">
        <v>5501.2642181645397</v>
      </c>
      <c r="AT264">
        <v>5394.6851252672486</v>
      </c>
      <c r="AU264">
        <v>5530.021042629648</v>
      </c>
      <c r="AV264">
        <v>6122.4344609802802</v>
      </c>
      <c r="AW264">
        <v>6811.4819576227055</v>
      </c>
      <c r="AX264">
        <v>7284.3133102376287</v>
      </c>
      <c r="AY264">
        <v>7796.3493101533595</v>
      </c>
      <c r="AZ264">
        <v>8677.5710270763211</v>
      </c>
      <c r="BA264">
        <v>9415.3578612518177</v>
      </c>
      <c r="BB264">
        <v>8816.8105604156026</v>
      </c>
      <c r="BC264">
        <v>9542.7288624920784</v>
      </c>
      <c r="BD264">
        <v>10485.177194303633</v>
      </c>
      <c r="BE264">
        <v>10583.996671598901</v>
      </c>
      <c r="BF264">
        <v>10739.8911620948</v>
      </c>
      <c r="BG264">
        <v>10885.796602486847</v>
      </c>
      <c r="BH264">
        <v>10161.944577323355</v>
      </c>
      <c r="BI264">
        <v>10204.928776338598</v>
      </c>
      <c r="BJ264">
        <v>10747.764306504994</v>
      </c>
      <c r="BK264">
        <v>11309.383077317843</v>
      </c>
      <c r="BL264">
        <v>11376.081813447583</v>
      </c>
      <c r="BM264">
        <v>10937.684620519072</v>
      </c>
      <c r="BN264">
        <v>12390.668671672673</v>
      </c>
      <c r="BO264">
        <v>12798.165846531852</v>
      </c>
      <c r="BP264">
        <v>13236.716396091677</v>
      </c>
      <c r="BQ264">
        <v>13631.204309721546</v>
      </c>
    </row>
    <row r="265" spans="1:69" x14ac:dyDescent="0.2">
      <c r="A265" t="s">
        <v>671</v>
      </c>
      <c r="B265" t="s">
        <v>672</v>
      </c>
      <c r="C265" t="s">
        <v>750</v>
      </c>
      <c r="D265" t="s">
        <v>751</v>
      </c>
      <c r="O265">
        <v>321.99670661955878</v>
      </c>
      <c r="P265">
        <v>376.97149509496114</v>
      </c>
      <c r="Q265">
        <v>432.86967009008839</v>
      </c>
      <c r="R265">
        <v>562.75755116064897</v>
      </c>
      <c r="S265">
        <v>626.03884691549979</v>
      </c>
      <c r="T265">
        <v>609.67030045994261</v>
      </c>
      <c r="U265">
        <v>541.03147223180986</v>
      </c>
      <c r="V265">
        <v>615.2978099579949</v>
      </c>
      <c r="W265">
        <v>670.63327187153141</v>
      </c>
      <c r="X265">
        <v>750.5887260905389</v>
      </c>
      <c r="Y265">
        <v>765.24773288828032</v>
      </c>
      <c r="Z265">
        <v>713.37567254290423</v>
      </c>
      <c r="AA265">
        <v>728.12793793587264</v>
      </c>
      <c r="AB265">
        <v>670.98638131757991</v>
      </c>
      <c r="AC265">
        <v>654.69756066403568</v>
      </c>
      <c r="AD265">
        <v>572.80638771323572</v>
      </c>
      <c r="AE265">
        <v>604.25741881576425</v>
      </c>
      <c r="AF265">
        <v>666.30833730908148</v>
      </c>
      <c r="AG265">
        <v>790.13499231383821</v>
      </c>
      <c r="AH265">
        <v>728.15112885880546</v>
      </c>
      <c r="AI265">
        <v>743.99421300835479</v>
      </c>
      <c r="AJ265">
        <v>741.56396380848162</v>
      </c>
      <c r="AK265">
        <v>776.74082440971051</v>
      </c>
      <c r="AL265">
        <v>774.98863155228196</v>
      </c>
      <c r="AM265">
        <v>1276.850215748969</v>
      </c>
      <c r="AN265">
        <v>1288.1047332140131</v>
      </c>
      <c r="AO265">
        <v>1419.3584904522836</v>
      </c>
      <c r="AP265">
        <v>1607.8874433052074</v>
      </c>
      <c r="AQ265">
        <v>1506.3035921584633</v>
      </c>
      <c r="AR265">
        <v>1416.7691596698717</v>
      </c>
      <c r="AS265">
        <v>1424.7524000247056</v>
      </c>
      <c r="AT265">
        <v>1453.8702132460612</v>
      </c>
      <c r="AU265">
        <v>1527.5579045593702</v>
      </c>
      <c r="AV265">
        <v>1798.1242971404843</v>
      </c>
      <c r="AW265">
        <v>2189.2604260799185</v>
      </c>
      <c r="AX265">
        <v>2550.0422143751075</v>
      </c>
      <c r="AY265">
        <v>2663.2913593953203</v>
      </c>
      <c r="AZ265">
        <v>3038.6190409337682</v>
      </c>
      <c r="BA265">
        <v>3373.6063988426295</v>
      </c>
      <c r="BB265">
        <v>3279.1826947729483</v>
      </c>
      <c r="BC265">
        <v>3524.2479246202956</v>
      </c>
      <c r="BD265">
        <v>3821.5067826447917</v>
      </c>
      <c r="BE265">
        <v>3934.6032079998149</v>
      </c>
      <c r="BF265">
        <v>4023.5254013824983</v>
      </c>
      <c r="BG265">
        <v>3982.6808020208364</v>
      </c>
      <c r="BH265">
        <v>4084.3608381993263</v>
      </c>
      <c r="BI265">
        <v>4147.0709767488834</v>
      </c>
      <c r="BJ265">
        <v>4307.5938196490697</v>
      </c>
      <c r="BK265">
        <v>4231.8140946919375</v>
      </c>
      <c r="BL265">
        <v>4351.9423494370558</v>
      </c>
      <c r="BM265">
        <v>4099.5966054858318</v>
      </c>
      <c r="BN265">
        <v>4021.5593489428343</v>
      </c>
      <c r="BO265">
        <v>4132.4471773444357</v>
      </c>
      <c r="BP265">
        <v>4822.7408465001881</v>
      </c>
      <c r="BQ265">
        <v>5392.8776191576198</v>
      </c>
    </row>
    <row r="266" spans="1:69" x14ac:dyDescent="0.2">
      <c r="A266" t="s">
        <v>673</v>
      </c>
      <c r="B266" t="s">
        <v>674</v>
      </c>
      <c r="C266" t="s">
        <v>750</v>
      </c>
      <c r="D266" t="s">
        <v>751</v>
      </c>
      <c r="BA266">
        <v>2877.3933140272388</v>
      </c>
      <c r="BB266">
        <v>2794.8669947306898</v>
      </c>
      <c r="BC266">
        <v>2987.5451957446367</v>
      </c>
      <c r="BD266">
        <v>3538.9475983857583</v>
      </c>
      <c r="BE266">
        <v>3410.6555074931575</v>
      </c>
      <c r="BF266">
        <v>3704.5587278167186</v>
      </c>
      <c r="BG266">
        <v>3902.4942436094648</v>
      </c>
      <c r="BH266">
        <v>3520.6285069937458</v>
      </c>
      <c r="BI266">
        <v>3759.449590671039</v>
      </c>
      <c r="BJ266">
        <v>4009.3202205086341</v>
      </c>
      <c r="BK266">
        <v>4384.1879644473838</v>
      </c>
      <c r="BL266">
        <v>4415.9992301107086</v>
      </c>
      <c r="BM266">
        <v>4310.8896375486338</v>
      </c>
      <c r="BN266">
        <v>5270.4323686101789</v>
      </c>
      <c r="BO266">
        <v>5290.9500650970576</v>
      </c>
      <c r="BP266">
        <v>6221.2061884779905</v>
      </c>
      <c r="BQ266">
        <v>7023.0659851287764</v>
      </c>
    </row>
    <row r="267" spans="1:69" x14ac:dyDescent="0.2">
      <c r="A267" t="s">
        <v>675</v>
      </c>
      <c r="B267" t="s">
        <v>676</v>
      </c>
      <c r="C267" t="s">
        <v>750</v>
      </c>
      <c r="D267" t="s">
        <v>751</v>
      </c>
      <c r="AI267">
        <v>910.42246596074835</v>
      </c>
      <c r="AJ267">
        <v>1016.3022304481348</v>
      </c>
      <c r="AK267">
        <v>1198.130316740845</v>
      </c>
      <c r="AL267">
        <v>1396.615444190086</v>
      </c>
      <c r="AM267">
        <v>1735.044195432142</v>
      </c>
      <c r="AN267">
        <v>764.41465609093746</v>
      </c>
      <c r="AO267">
        <v>375.21499466336286</v>
      </c>
      <c r="AP267">
        <v>382.58492872242078</v>
      </c>
      <c r="AQ267">
        <v>342.73940747773037</v>
      </c>
      <c r="AR267">
        <v>401.44814166080056</v>
      </c>
      <c r="AS267">
        <v>493.23518263481367</v>
      </c>
      <c r="AT267">
        <v>487.14125794631752</v>
      </c>
      <c r="AU267">
        <v>513.24148657060277</v>
      </c>
      <c r="AV267">
        <v>548.90588304997277</v>
      </c>
      <c r="AW267">
        <v>627.6320233957623</v>
      </c>
      <c r="AX267">
        <v>734.15990845092676</v>
      </c>
      <c r="AY267">
        <v>809.71312762470313</v>
      </c>
      <c r="AZ267">
        <v>890.30576811498793</v>
      </c>
      <c r="BA267">
        <v>1071.6358328210472</v>
      </c>
      <c r="BB267">
        <v>969.24350986447826</v>
      </c>
      <c r="BC267">
        <v>1155.203052614175</v>
      </c>
      <c r="BD267">
        <v>1186.4750058121531</v>
      </c>
      <c r="BE267">
        <v>1245.0506827207792</v>
      </c>
      <c r="BF267">
        <v>1378.750029549281</v>
      </c>
      <c r="BG267">
        <v>1430.1642096402572</v>
      </c>
      <c r="BH267">
        <v>1362.1738120601008</v>
      </c>
      <c r="BI267">
        <v>975.35941700322542</v>
      </c>
      <c r="BJ267">
        <v>811.16597040574504</v>
      </c>
      <c r="BK267">
        <v>633.88720245154536</v>
      </c>
    </row>
    <row r="268" spans="1:69" x14ac:dyDescent="0.2">
      <c r="A268" t="s">
        <v>677</v>
      </c>
      <c r="B268" t="s">
        <v>678</v>
      </c>
      <c r="C268" t="s">
        <v>750</v>
      </c>
      <c r="D268" t="s">
        <v>751</v>
      </c>
      <c r="E268">
        <v>532.1475043303318</v>
      </c>
      <c r="F268">
        <v>545.65751192267328</v>
      </c>
      <c r="G268">
        <v>563.42300881794517</v>
      </c>
      <c r="H268">
        <v>604.5368552709906</v>
      </c>
      <c r="I268">
        <v>645.87337568544604</v>
      </c>
      <c r="J268">
        <v>684.62122774035049</v>
      </c>
      <c r="K268">
        <v>721.75375941418008</v>
      </c>
      <c r="L268">
        <v>778.83933582979068</v>
      </c>
      <c r="M268">
        <v>817.12834061406613</v>
      </c>
      <c r="N268">
        <v>890.92208910293562</v>
      </c>
      <c r="O268">
        <v>952.35218807353692</v>
      </c>
      <c r="P268">
        <v>1020.4398359071779</v>
      </c>
      <c r="Q268">
        <v>1038.3940746828348</v>
      </c>
      <c r="R268">
        <v>1369.1616003393301</v>
      </c>
      <c r="S268">
        <v>1656.2890557998001</v>
      </c>
      <c r="T268">
        <v>1670.1181689895363</v>
      </c>
      <c r="U268">
        <v>1558.9982473348655</v>
      </c>
      <c r="V268">
        <v>1671.4661883727229</v>
      </c>
      <c r="W268">
        <v>1851.75191300848</v>
      </c>
      <c r="X268">
        <v>2201.5192233986822</v>
      </c>
      <c r="Y268">
        <v>3028.9744756183213</v>
      </c>
      <c r="Z268">
        <v>3049.71474333882</v>
      </c>
      <c r="AA268">
        <v>2717.1638871042474</v>
      </c>
      <c r="AB268">
        <v>2938.4898023967512</v>
      </c>
      <c r="AC268">
        <v>2504.0773679028885</v>
      </c>
      <c r="AD268">
        <v>1839.4841908184046</v>
      </c>
      <c r="AE268">
        <v>2027.4662038188976</v>
      </c>
      <c r="AF268">
        <v>2586.2742331422755</v>
      </c>
      <c r="AG268">
        <v>2702.0550477450788</v>
      </c>
      <c r="AH268">
        <v>2726.7098067948818</v>
      </c>
      <c r="AI268">
        <v>3093.4892035233447</v>
      </c>
      <c r="AJ268">
        <v>3243.2361602395304</v>
      </c>
      <c r="AK268">
        <v>3462.3940020283458</v>
      </c>
      <c r="AL268">
        <v>3399.6400956624097</v>
      </c>
      <c r="AM268">
        <v>3488.5971154176304</v>
      </c>
      <c r="AN268">
        <v>3855.6340871566981</v>
      </c>
      <c r="AO268">
        <v>3617.5533600293184</v>
      </c>
      <c r="AP268">
        <v>3700.2355478986678</v>
      </c>
      <c r="AQ268">
        <v>3309.609330874719</v>
      </c>
      <c r="AR268">
        <v>3242.3683048395778</v>
      </c>
      <c r="AS268">
        <v>3217.8469344846712</v>
      </c>
      <c r="AT268">
        <v>2847.1519194590805</v>
      </c>
      <c r="AU268">
        <v>2688.2367603280636</v>
      </c>
      <c r="AV268">
        <v>4062.2175599378579</v>
      </c>
      <c r="AW268">
        <v>5221.4633373172119</v>
      </c>
      <c r="AX268">
        <v>5836.876633251265</v>
      </c>
      <c r="AY268">
        <v>6077.3829338887572</v>
      </c>
      <c r="AZ268">
        <v>6591.8553596056399</v>
      </c>
      <c r="BA268">
        <v>6184.7547432839883</v>
      </c>
      <c r="BB268">
        <v>6374.7056004299247</v>
      </c>
      <c r="BC268">
        <v>7973.4719577151691</v>
      </c>
      <c r="BD268">
        <v>8646.0557107163477</v>
      </c>
      <c r="BE268">
        <v>8076.9767847974063</v>
      </c>
      <c r="BF268">
        <v>7331.6546738491925</v>
      </c>
      <c r="BG268">
        <v>6856.7313709252221</v>
      </c>
      <c r="BH268">
        <v>6112.2738248597416</v>
      </c>
      <c r="BI268">
        <v>5651.2058516574916</v>
      </c>
      <c r="BJ268">
        <v>6618.335082557006</v>
      </c>
      <c r="BK268">
        <v>6914.1780318075989</v>
      </c>
      <c r="BL268">
        <v>6533.7112103285608</v>
      </c>
      <c r="BM268">
        <v>5580.6038307518866</v>
      </c>
      <c r="BN268">
        <v>6828.7562459001674</v>
      </c>
      <c r="BO268">
        <v>6534.2486778339689</v>
      </c>
      <c r="BP268">
        <v>6034.2720896467317</v>
      </c>
      <c r="BQ268">
        <v>6267.1868140930046</v>
      </c>
    </row>
    <row r="269" spans="1:69" x14ac:dyDescent="0.2">
      <c r="A269" t="s">
        <v>679</v>
      </c>
      <c r="B269" t="s">
        <v>680</v>
      </c>
      <c r="C269" t="s">
        <v>750</v>
      </c>
      <c r="D269" t="s">
        <v>751</v>
      </c>
      <c r="E269">
        <v>221.55984892284886</v>
      </c>
      <c r="F269">
        <v>209.69320642695143</v>
      </c>
      <c r="G269">
        <v>202.28103119050991</v>
      </c>
      <c r="H269">
        <v>203.21945122758578</v>
      </c>
      <c r="I269">
        <v>229.9792456320971</v>
      </c>
      <c r="J269">
        <v>287.42547598963</v>
      </c>
      <c r="K269">
        <v>325.02584727656227</v>
      </c>
      <c r="L269">
        <v>340.57994038641181</v>
      </c>
      <c r="M269">
        <v>387.08728865229415</v>
      </c>
      <c r="N269">
        <v>458.9816507837445</v>
      </c>
      <c r="O269">
        <v>413.90467522494453</v>
      </c>
      <c r="P269">
        <v>372.14407151138909</v>
      </c>
      <c r="Q269">
        <v>409.78114635694806</v>
      </c>
      <c r="R269">
        <v>517.63005516187263</v>
      </c>
      <c r="S269">
        <v>601.10137143269117</v>
      </c>
      <c r="T269">
        <v>489.50501874055794</v>
      </c>
      <c r="U269">
        <v>533.23163172185332</v>
      </c>
      <c r="V269">
        <v>474.3623624430187</v>
      </c>
      <c r="W269">
        <v>514.33487862664401</v>
      </c>
      <c r="X269">
        <v>595.45584910195635</v>
      </c>
      <c r="Y269">
        <v>669.41972201537101</v>
      </c>
      <c r="Z269">
        <v>669.88682936168379</v>
      </c>
      <c r="AA269">
        <v>626.53253344819518</v>
      </c>
      <c r="AB269">
        <v>520.45583354176983</v>
      </c>
      <c r="AC269">
        <v>413.26997427173455</v>
      </c>
      <c r="AD269">
        <v>332.17373725329793</v>
      </c>
      <c r="AE269">
        <v>238.23379616096963</v>
      </c>
      <c r="AF269">
        <v>314.99960262284111</v>
      </c>
      <c r="AG269">
        <v>504.48602015411365</v>
      </c>
      <c r="AH269">
        <v>526.36176925607208</v>
      </c>
      <c r="AI269">
        <v>422.33629880421921</v>
      </c>
      <c r="AJ269">
        <v>423.07125683559224</v>
      </c>
      <c r="AK269">
        <v>389.25466583222578</v>
      </c>
      <c r="AL269">
        <v>390.91667378464575</v>
      </c>
      <c r="AM269">
        <v>426.38659839010165</v>
      </c>
      <c r="AN269">
        <v>433.31278264211761</v>
      </c>
      <c r="AO269">
        <v>399.51130474244934</v>
      </c>
      <c r="AP269">
        <v>465.8719421647989</v>
      </c>
      <c r="AQ269">
        <v>373.08476305740777</v>
      </c>
      <c r="AR269">
        <v>349.51572309568661</v>
      </c>
      <c r="AS269">
        <v>359.42950098822138</v>
      </c>
      <c r="AT269">
        <v>396.54895299350363</v>
      </c>
      <c r="AU269">
        <v>393.86462551861615</v>
      </c>
      <c r="AV269">
        <v>446.29010483904119</v>
      </c>
      <c r="AW269">
        <v>548.68597456627731</v>
      </c>
      <c r="AX269">
        <v>710.98206817169637</v>
      </c>
      <c r="AY269">
        <v>1051.7171489568639</v>
      </c>
      <c r="AZ269">
        <v>1118.7316262695265</v>
      </c>
      <c r="BA269">
        <v>1375.5021100699742</v>
      </c>
      <c r="BB269">
        <v>1136.2416831684773</v>
      </c>
      <c r="BC269">
        <v>1451.1061601715494</v>
      </c>
      <c r="BD269">
        <v>1624.8681776344254</v>
      </c>
      <c r="BE269">
        <v>1710.0506134372813</v>
      </c>
      <c r="BF269">
        <v>1820.7185482739051</v>
      </c>
      <c r="BG269">
        <v>1707.4857313669379</v>
      </c>
      <c r="BH269">
        <v>1295.877886800678</v>
      </c>
      <c r="BI269">
        <v>1239.0852787771328</v>
      </c>
      <c r="BJ269">
        <v>1483.4657732806522</v>
      </c>
      <c r="BK269">
        <v>1463.8999785559306</v>
      </c>
      <c r="BL269">
        <v>1258.9861984446204</v>
      </c>
      <c r="BM269">
        <v>951.64431665595737</v>
      </c>
      <c r="BN269">
        <v>1127.1607787285725</v>
      </c>
      <c r="BO269">
        <v>1447.1231013803463</v>
      </c>
      <c r="BP269">
        <v>1330.7278057670908</v>
      </c>
      <c r="BQ269">
        <v>1187.1094335006403</v>
      </c>
    </row>
    <row r="270" spans="1:69" x14ac:dyDescent="0.2">
      <c r="A270" t="s">
        <v>681</v>
      </c>
      <c r="B270" t="s">
        <v>682</v>
      </c>
      <c r="C270" t="s">
        <v>750</v>
      </c>
      <c r="D270" t="s">
        <v>751</v>
      </c>
      <c r="E270">
        <v>276.56089636095186</v>
      </c>
      <c r="F270">
        <v>279.15892715134407</v>
      </c>
      <c r="G270">
        <v>275.68627435587797</v>
      </c>
      <c r="H270">
        <v>277.14711257222797</v>
      </c>
      <c r="I270">
        <v>281.88836936823526</v>
      </c>
      <c r="J270">
        <v>294.29552020954196</v>
      </c>
      <c r="K270">
        <v>278.70972753008874</v>
      </c>
      <c r="L270">
        <v>294.3607652291106</v>
      </c>
      <c r="M270">
        <v>302.08621163502363</v>
      </c>
      <c r="N270">
        <v>345.75498468822292</v>
      </c>
      <c r="O270">
        <v>361.42599233860892</v>
      </c>
      <c r="P270">
        <v>405.5712585506688</v>
      </c>
      <c r="Q270">
        <v>483.3781113885974</v>
      </c>
      <c r="R270">
        <v>578.81284112320998</v>
      </c>
      <c r="S270">
        <v>674.33538121030585</v>
      </c>
      <c r="T270">
        <v>717.1303262384979</v>
      </c>
      <c r="U270">
        <v>687.21245736977107</v>
      </c>
      <c r="V270">
        <v>677.04509560636143</v>
      </c>
      <c r="W270">
        <v>665.3583618462194</v>
      </c>
      <c r="X270">
        <v>779.24923236706843</v>
      </c>
      <c r="Y270">
        <v>949.01161053035207</v>
      </c>
      <c r="Z270">
        <v>1068.9231109017742</v>
      </c>
      <c r="AA270">
        <v>1095.8847288783481</v>
      </c>
      <c r="AB270">
        <v>959.20519421760446</v>
      </c>
      <c r="AC270">
        <v>757.35902524032088</v>
      </c>
      <c r="AD270">
        <v>649.27581323637025</v>
      </c>
      <c r="AE270">
        <v>692.5292768656476</v>
      </c>
      <c r="AF270">
        <v>726.43141011946977</v>
      </c>
      <c r="AG270">
        <v>815.89246404532025</v>
      </c>
      <c r="AH270">
        <v>840.41797260117482</v>
      </c>
      <c r="AI270">
        <v>866.9288684061313</v>
      </c>
      <c r="AJ270">
        <v>830.96135481876854</v>
      </c>
      <c r="AK270">
        <v>631.14914928008818</v>
      </c>
      <c r="AL270">
        <v>604.70311652876978</v>
      </c>
      <c r="AM270">
        <v>634.0620030188129</v>
      </c>
      <c r="AN270">
        <v>648.31525962816499</v>
      </c>
      <c r="AO270">
        <v>766.91377585953489</v>
      </c>
      <c r="AP270">
        <v>750.5831003409287</v>
      </c>
      <c r="AQ270">
        <v>552.4483286912523</v>
      </c>
      <c r="AR270">
        <v>582.29935558814736</v>
      </c>
      <c r="AS270">
        <v>562.83375749607615</v>
      </c>
      <c r="AT270">
        <v>566.38874644887221</v>
      </c>
      <c r="AU270">
        <v>524.93647857032295</v>
      </c>
      <c r="AV270">
        <v>468.47193292721261</v>
      </c>
      <c r="AW270">
        <v>469.71929894930378</v>
      </c>
      <c r="AX270">
        <v>461.2713875479115</v>
      </c>
      <c r="AY270">
        <v>431.03499441496405</v>
      </c>
      <c r="AZ270">
        <v>413.52124459292514</v>
      </c>
      <c r="BA270">
        <v>340.91744758857237</v>
      </c>
      <c r="BB270">
        <v>735.82169387169699</v>
      </c>
      <c r="BC270">
        <v>902.01075906738777</v>
      </c>
      <c r="BD270">
        <v>1037.775651572176</v>
      </c>
      <c r="BE270">
        <v>1239.2270974570858</v>
      </c>
      <c r="BF270">
        <v>1362.9949832336792</v>
      </c>
      <c r="BG270">
        <v>1372.9152617316138</v>
      </c>
      <c r="BH270">
        <v>1387.1263259502578</v>
      </c>
      <c r="BI270">
        <v>1408.1394525343117</v>
      </c>
      <c r="BJ270">
        <v>3445.4494102013382</v>
      </c>
      <c r="BK270">
        <v>2270.895318743022</v>
      </c>
      <c r="BL270">
        <v>2184.3292385546888</v>
      </c>
      <c r="BM270">
        <v>2059.674453844988</v>
      </c>
      <c r="BN270">
        <v>2613.6054208355185</v>
      </c>
      <c r="BO270">
        <v>2536.4005022307556</v>
      </c>
      <c r="BP270">
        <v>2195.2249207924506</v>
      </c>
      <c r="BQ270">
        <v>2497.203322087631</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24763-310D-3C45-ABEB-9D2A363B3044}">
  <sheetPr codeName="Sheet7"/>
  <dimension ref="A1:BR270"/>
  <sheetViews>
    <sheetView topLeftCell="AZ1" workbookViewId="0">
      <selection activeCell="BQ24" sqref="BQ24"/>
    </sheetView>
  </sheetViews>
  <sheetFormatPr baseColWidth="10" defaultRowHeight="16" x14ac:dyDescent="0.2"/>
  <cols>
    <col min="1" max="1" width="60.1640625" bestFit="1" customWidth="1"/>
    <col min="2" max="2" width="25.6640625" bestFit="1" customWidth="1"/>
    <col min="3" max="3" width="15.6640625" bestFit="1" customWidth="1"/>
    <col min="4" max="4" width="15.1640625" bestFit="1" customWidth="1"/>
    <col min="5" max="69" width="12" bestFit="1" customWidth="1"/>
    <col min="70" max="70" width="5" bestFit="1" customWidth="1"/>
    <col min="71" max="256" width="8.83203125" customWidth="1"/>
    <col min="257" max="257" width="60.1640625" bestFit="1" customWidth="1"/>
    <col min="258" max="258" width="25.6640625" bestFit="1" customWidth="1"/>
    <col min="259" max="259" width="15.6640625" bestFit="1" customWidth="1"/>
    <col min="260" max="260" width="15.1640625" bestFit="1" customWidth="1"/>
    <col min="261" max="325" width="12" bestFit="1" customWidth="1"/>
    <col min="326" max="326" width="5" bestFit="1" customWidth="1"/>
    <col min="327" max="512" width="8.83203125" customWidth="1"/>
    <col min="513" max="513" width="60.1640625" bestFit="1" customWidth="1"/>
    <col min="514" max="514" width="25.6640625" bestFit="1" customWidth="1"/>
    <col min="515" max="515" width="15.6640625" bestFit="1" customWidth="1"/>
    <col min="516" max="516" width="15.1640625" bestFit="1" customWidth="1"/>
    <col min="517" max="581" width="12" bestFit="1" customWidth="1"/>
    <col min="582" max="582" width="5" bestFit="1" customWidth="1"/>
    <col min="583" max="768" width="8.83203125" customWidth="1"/>
    <col min="769" max="769" width="60.1640625" bestFit="1" customWidth="1"/>
    <col min="770" max="770" width="25.6640625" bestFit="1" customWidth="1"/>
    <col min="771" max="771" width="15.6640625" bestFit="1" customWidth="1"/>
    <col min="772" max="772" width="15.1640625" bestFit="1" customWidth="1"/>
    <col min="773" max="837" width="12" bestFit="1" customWidth="1"/>
    <col min="838" max="838" width="5" bestFit="1" customWidth="1"/>
    <col min="839" max="1024" width="8.83203125" customWidth="1"/>
    <col min="1025" max="1025" width="60.1640625" bestFit="1" customWidth="1"/>
    <col min="1026" max="1026" width="25.6640625" bestFit="1" customWidth="1"/>
    <col min="1027" max="1027" width="15.6640625" bestFit="1" customWidth="1"/>
    <col min="1028" max="1028" width="15.1640625" bestFit="1" customWidth="1"/>
    <col min="1029" max="1093" width="12" bestFit="1" customWidth="1"/>
    <col min="1094" max="1094" width="5" bestFit="1" customWidth="1"/>
    <col min="1095" max="1280" width="8.83203125" customWidth="1"/>
    <col min="1281" max="1281" width="60.1640625" bestFit="1" customWidth="1"/>
    <col min="1282" max="1282" width="25.6640625" bestFit="1" customWidth="1"/>
    <col min="1283" max="1283" width="15.6640625" bestFit="1" customWidth="1"/>
    <col min="1284" max="1284" width="15.1640625" bestFit="1" customWidth="1"/>
    <col min="1285" max="1349" width="12" bestFit="1" customWidth="1"/>
    <col min="1350" max="1350" width="5" bestFit="1" customWidth="1"/>
    <col min="1351" max="1536" width="8.83203125" customWidth="1"/>
    <col min="1537" max="1537" width="60.1640625" bestFit="1" customWidth="1"/>
    <col min="1538" max="1538" width="25.6640625" bestFit="1" customWidth="1"/>
    <col min="1539" max="1539" width="15.6640625" bestFit="1" customWidth="1"/>
    <col min="1540" max="1540" width="15.1640625" bestFit="1" customWidth="1"/>
    <col min="1541" max="1605" width="12" bestFit="1" customWidth="1"/>
    <col min="1606" max="1606" width="5" bestFit="1" customWidth="1"/>
    <col min="1607" max="1792" width="8.83203125" customWidth="1"/>
    <col min="1793" max="1793" width="60.1640625" bestFit="1" customWidth="1"/>
    <col min="1794" max="1794" width="25.6640625" bestFit="1" customWidth="1"/>
    <col min="1795" max="1795" width="15.6640625" bestFit="1" customWidth="1"/>
    <col min="1796" max="1796" width="15.1640625" bestFit="1" customWidth="1"/>
    <col min="1797" max="1861" width="12" bestFit="1" customWidth="1"/>
    <col min="1862" max="1862" width="5" bestFit="1" customWidth="1"/>
    <col min="1863" max="2048" width="8.83203125" customWidth="1"/>
    <col min="2049" max="2049" width="60.1640625" bestFit="1" customWidth="1"/>
    <col min="2050" max="2050" width="25.6640625" bestFit="1" customWidth="1"/>
    <col min="2051" max="2051" width="15.6640625" bestFit="1" customWidth="1"/>
    <col min="2052" max="2052" width="15.1640625" bestFit="1" customWidth="1"/>
    <col min="2053" max="2117" width="12" bestFit="1" customWidth="1"/>
    <col min="2118" max="2118" width="5" bestFit="1" customWidth="1"/>
    <col min="2119" max="2304" width="8.83203125" customWidth="1"/>
    <col min="2305" max="2305" width="60.1640625" bestFit="1" customWidth="1"/>
    <col min="2306" max="2306" width="25.6640625" bestFit="1" customWidth="1"/>
    <col min="2307" max="2307" width="15.6640625" bestFit="1" customWidth="1"/>
    <col min="2308" max="2308" width="15.1640625" bestFit="1" customWidth="1"/>
    <col min="2309" max="2373" width="12" bestFit="1" customWidth="1"/>
    <col min="2374" max="2374" width="5" bestFit="1" customWidth="1"/>
    <col min="2375" max="2560" width="8.83203125" customWidth="1"/>
    <col min="2561" max="2561" width="60.1640625" bestFit="1" customWidth="1"/>
    <col min="2562" max="2562" width="25.6640625" bestFit="1" customWidth="1"/>
    <col min="2563" max="2563" width="15.6640625" bestFit="1" customWidth="1"/>
    <col min="2564" max="2564" width="15.1640625" bestFit="1" customWidth="1"/>
    <col min="2565" max="2629" width="12" bestFit="1" customWidth="1"/>
    <col min="2630" max="2630" width="5" bestFit="1" customWidth="1"/>
    <col min="2631" max="2816" width="8.83203125" customWidth="1"/>
    <col min="2817" max="2817" width="60.1640625" bestFit="1" customWidth="1"/>
    <col min="2818" max="2818" width="25.6640625" bestFit="1" customWidth="1"/>
    <col min="2819" max="2819" width="15.6640625" bestFit="1" customWidth="1"/>
    <col min="2820" max="2820" width="15.1640625" bestFit="1" customWidth="1"/>
    <col min="2821" max="2885" width="12" bestFit="1" customWidth="1"/>
    <col min="2886" max="2886" width="5" bestFit="1" customWidth="1"/>
    <col min="2887" max="3072" width="8.83203125" customWidth="1"/>
    <col min="3073" max="3073" width="60.1640625" bestFit="1" customWidth="1"/>
    <col min="3074" max="3074" width="25.6640625" bestFit="1" customWidth="1"/>
    <col min="3075" max="3075" width="15.6640625" bestFit="1" customWidth="1"/>
    <col min="3076" max="3076" width="15.1640625" bestFit="1" customWidth="1"/>
    <col min="3077" max="3141" width="12" bestFit="1" customWidth="1"/>
    <col min="3142" max="3142" width="5" bestFit="1" customWidth="1"/>
    <col min="3143" max="3328" width="8.83203125" customWidth="1"/>
    <col min="3329" max="3329" width="60.1640625" bestFit="1" customWidth="1"/>
    <col min="3330" max="3330" width="25.6640625" bestFit="1" customWidth="1"/>
    <col min="3331" max="3331" width="15.6640625" bestFit="1" customWidth="1"/>
    <col min="3332" max="3332" width="15.1640625" bestFit="1" customWidth="1"/>
    <col min="3333" max="3397" width="12" bestFit="1" customWidth="1"/>
    <col min="3398" max="3398" width="5" bestFit="1" customWidth="1"/>
    <col min="3399" max="3584" width="8.83203125" customWidth="1"/>
    <col min="3585" max="3585" width="60.1640625" bestFit="1" customWidth="1"/>
    <col min="3586" max="3586" width="25.6640625" bestFit="1" customWidth="1"/>
    <col min="3587" max="3587" width="15.6640625" bestFit="1" customWidth="1"/>
    <col min="3588" max="3588" width="15.1640625" bestFit="1" customWidth="1"/>
    <col min="3589" max="3653" width="12" bestFit="1" customWidth="1"/>
    <col min="3654" max="3654" width="5" bestFit="1" customWidth="1"/>
    <col min="3655" max="3840" width="8.83203125" customWidth="1"/>
    <col min="3841" max="3841" width="60.1640625" bestFit="1" customWidth="1"/>
    <col min="3842" max="3842" width="25.6640625" bestFit="1" customWidth="1"/>
    <col min="3843" max="3843" width="15.6640625" bestFit="1" customWidth="1"/>
    <col min="3844" max="3844" width="15.1640625" bestFit="1" customWidth="1"/>
    <col min="3845" max="3909" width="12" bestFit="1" customWidth="1"/>
    <col min="3910" max="3910" width="5" bestFit="1" customWidth="1"/>
    <col min="3911" max="4096" width="8.83203125" customWidth="1"/>
    <col min="4097" max="4097" width="60.1640625" bestFit="1" customWidth="1"/>
    <col min="4098" max="4098" width="25.6640625" bestFit="1" customWidth="1"/>
    <col min="4099" max="4099" width="15.6640625" bestFit="1" customWidth="1"/>
    <col min="4100" max="4100" width="15.1640625" bestFit="1" customWidth="1"/>
    <col min="4101" max="4165" width="12" bestFit="1" customWidth="1"/>
    <col min="4166" max="4166" width="5" bestFit="1" customWidth="1"/>
    <col min="4167" max="4352" width="8.83203125" customWidth="1"/>
    <col min="4353" max="4353" width="60.1640625" bestFit="1" customWidth="1"/>
    <col min="4354" max="4354" width="25.6640625" bestFit="1" customWidth="1"/>
    <col min="4355" max="4355" width="15.6640625" bestFit="1" customWidth="1"/>
    <col min="4356" max="4356" width="15.1640625" bestFit="1" customWidth="1"/>
    <col min="4357" max="4421" width="12" bestFit="1" customWidth="1"/>
    <col min="4422" max="4422" width="5" bestFit="1" customWidth="1"/>
    <col min="4423" max="4608" width="8.83203125" customWidth="1"/>
    <col min="4609" max="4609" width="60.1640625" bestFit="1" customWidth="1"/>
    <col min="4610" max="4610" width="25.6640625" bestFit="1" customWidth="1"/>
    <col min="4611" max="4611" width="15.6640625" bestFit="1" customWidth="1"/>
    <col min="4612" max="4612" width="15.1640625" bestFit="1" customWidth="1"/>
    <col min="4613" max="4677" width="12" bestFit="1" customWidth="1"/>
    <col min="4678" max="4678" width="5" bestFit="1" customWidth="1"/>
    <col min="4679" max="4864" width="8.83203125" customWidth="1"/>
    <col min="4865" max="4865" width="60.1640625" bestFit="1" customWidth="1"/>
    <col min="4866" max="4866" width="25.6640625" bestFit="1" customWidth="1"/>
    <col min="4867" max="4867" width="15.6640625" bestFit="1" customWidth="1"/>
    <col min="4868" max="4868" width="15.1640625" bestFit="1" customWidth="1"/>
    <col min="4869" max="4933" width="12" bestFit="1" customWidth="1"/>
    <col min="4934" max="4934" width="5" bestFit="1" customWidth="1"/>
    <col min="4935" max="5120" width="8.83203125" customWidth="1"/>
    <col min="5121" max="5121" width="60.1640625" bestFit="1" customWidth="1"/>
    <col min="5122" max="5122" width="25.6640625" bestFit="1" customWidth="1"/>
    <col min="5123" max="5123" width="15.6640625" bestFit="1" customWidth="1"/>
    <col min="5124" max="5124" width="15.1640625" bestFit="1" customWidth="1"/>
    <col min="5125" max="5189" width="12" bestFit="1" customWidth="1"/>
    <col min="5190" max="5190" width="5" bestFit="1" customWidth="1"/>
    <col min="5191" max="5376" width="8.83203125" customWidth="1"/>
    <col min="5377" max="5377" width="60.1640625" bestFit="1" customWidth="1"/>
    <col min="5378" max="5378" width="25.6640625" bestFit="1" customWidth="1"/>
    <col min="5379" max="5379" width="15.6640625" bestFit="1" customWidth="1"/>
    <col min="5380" max="5380" width="15.1640625" bestFit="1" customWidth="1"/>
    <col min="5381" max="5445" width="12" bestFit="1" customWidth="1"/>
    <col min="5446" max="5446" width="5" bestFit="1" customWidth="1"/>
    <col min="5447" max="5632" width="8.83203125" customWidth="1"/>
    <col min="5633" max="5633" width="60.1640625" bestFit="1" customWidth="1"/>
    <col min="5634" max="5634" width="25.6640625" bestFit="1" customWidth="1"/>
    <col min="5635" max="5635" width="15.6640625" bestFit="1" customWidth="1"/>
    <col min="5636" max="5636" width="15.1640625" bestFit="1" customWidth="1"/>
    <col min="5637" max="5701" width="12" bestFit="1" customWidth="1"/>
    <col min="5702" max="5702" width="5" bestFit="1" customWidth="1"/>
    <col min="5703" max="5888" width="8.83203125" customWidth="1"/>
    <col min="5889" max="5889" width="60.1640625" bestFit="1" customWidth="1"/>
    <col min="5890" max="5890" width="25.6640625" bestFit="1" customWidth="1"/>
    <col min="5891" max="5891" width="15.6640625" bestFit="1" customWidth="1"/>
    <col min="5892" max="5892" width="15.1640625" bestFit="1" customWidth="1"/>
    <col min="5893" max="5957" width="12" bestFit="1" customWidth="1"/>
    <col min="5958" max="5958" width="5" bestFit="1" customWidth="1"/>
    <col min="5959" max="6144" width="8.83203125" customWidth="1"/>
    <col min="6145" max="6145" width="60.1640625" bestFit="1" customWidth="1"/>
    <col min="6146" max="6146" width="25.6640625" bestFit="1" customWidth="1"/>
    <col min="6147" max="6147" width="15.6640625" bestFit="1" customWidth="1"/>
    <col min="6148" max="6148" width="15.1640625" bestFit="1" customWidth="1"/>
    <col min="6149" max="6213" width="12" bestFit="1" customWidth="1"/>
    <col min="6214" max="6214" width="5" bestFit="1" customWidth="1"/>
    <col min="6215" max="6400" width="8.83203125" customWidth="1"/>
    <col min="6401" max="6401" width="60.1640625" bestFit="1" customWidth="1"/>
    <col min="6402" max="6402" width="25.6640625" bestFit="1" customWidth="1"/>
    <col min="6403" max="6403" width="15.6640625" bestFit="1" customWidth="1"/>
    <col min="6404" max="6404" width="15.1640625" bestFit="1" customWidth="1"/>
    <col min="6405" max="6469" width="12" bestFit="1" customWidth="1"/>
    <col min="6470" max="6470" width="5" bestFit="1" customWidth="1"/>
    <col min="6471" max="6656" width="8.83203125" customWidth="1"/>
    <col min="6657" max="6657" width="60.1640625" bestFit="1" customWidth="1"/>
    <col min="6658" max="6658" width="25.6640625" bestFit="1" customWidth="1"/>
    <col min="6659" max="6659" width="15.6640625" bestFit="1" customWidth="1"/>
    <col min="6660" max="6660" width="15.1640625" bestFit="1" customWidth="1"/>
    <col min="6661" max="6725" width="12" bestFit="1" customWidth="1"/>
    <col min="6726" max="6726" width="5" bestFit="1" customWidth="1"/>
    <col min="6727" max="6912" width="8.83203125" customWidth="1"/>
    <col min="6913" max="6913" width="60.1640625" bestFit="1" customWidth="1"/>
    <col min="6914" max="6914" width="25.6640625" bestFit="1" customWidth="1"/>
    <col min="6915" max="6915" width="15.6640625" bestFit="1" customWidth="1"/>
    <col min="6916" max="6916" width="15.1640625" bestFit="1" customWidth="1"/>
    <col min="6917" max="6981" width="12" bestFit="1" customWidth="1"/>
    <col min="6982" max="6982" width="5" bestFit="1" customWidth="1"/>
    <col min="6983" max="7168" width="8.83203125" customWidth="1"/>
    <col min="7169" max="7169" width="60.1640625" bestFit="1" customWidth="1"/>
    <col min="7170" max="7170" width="25.6640625" bestFit="1" customWidth="1"/>
    <col min="7171" max="7171" width="15.6640625" bestFit="1" customWidth="1"/>
    <col min="7172" max="7172" width="15.1640625" bestFit="1" customWidth="1"/>
    <col min="7173" max="7237" width="12" bestFit="1" customWidth="1"/>
    <col min="7238" max="7238" width="5" bestFit="1" customWidth="1"/>
    <col min="7239" max="7424" width="8.83203125" customWidth="1"/>
    <col min="7425" max="7425" width="60.1640625" bestFit="1" customWidth="1"/>
    <col min="7426" max="7426" width="25.6640625" bestFit="1" customWidth="1"/>
    <col min="7427" max="7427" width="15.6640625" bestFit="1" customWidth="1"/>
    <col min="7428" max="7428" width="15.1640625" bestFit="1" customWidth="1"/>
    <col min="7429" max="7493" width="12" bestFit="1" customWidth="1"/>
    <col min="7494" max="7494" width="5" bestFit="1" customWidth="1"/>
    <col min="7495" max="7680" width="8.83203125" customWidth="1"/>
    <col min="7681" max="7681" width="60.1640625" bestFit="1" customWidth="1"/>
    <col min="7682" max="7682" width="25.6640625" bestFit="1" customWidth="1"/>
    <col min="7683" max="7683" width="15.6640625" bestFit="1" customWidth="1"/>
    <col min="7684" max="7684" width="15.1640625" bestFit="1" customWidth="1"/>
    <col min="7685" max="7749" width="12" bestFit="1" customWidth="1"/>
    <col min="7750" max="7750" width="5" bestFit="1" customWidth="1"/>
    <col min="7751" max="7936" width="8.83203125" customWidth="1"/>
    <col min="7937" max="7937" width="60.1640625" bestFit="1" customWidth="1"/>
    <col min="7938" max="7938" width="25.6640625" bestFit="1" customWidth="1"/>
    <col min="7939" max="7939" width="15.6640625" bestFit="1" customWidth="1"/>
    <col min="7940" max="7940" width="15.1640625" bestFit="1" customWidth="1"/>
    <col min="7941" max="8005" width="12" bestFit="1" customWidth="1"/>
    <col min="8006" max="8006" width="5" bestFit="1" customWidth="1"/>
    <col min="8007" max="8192" width="8.83203125" customWidth="1"/>
    <col min="8193" max="8193" width="60.1640625" bestFit="1" customWidth="1"/>
    <col min="8194" max="8194" width="25.6640625" bestFit="1" customWidth="1"/>
    <col min="8195" max="8195" width="15.6640625" bestFit="1" customWidth="1"/>
    <col min="8196" max="8196" width="15.1640625" bestFit="1" customWidth="1"/>
    <col min="8197" max="8261" width="12" bestFit="1" customWidth="1"/>
    <col min="8262" max="8262" width="5" bestFit="1" customWidth="1"/>
    <col min="8263" max="8448" width="8.83203125" customWidth="1"/>
    <col min="8449" max="8449" width="60.1640625" bestFit="1" customWidth="1"/>
    <col min="8450" max="8450" width="25.6640625" bestFit="1" customWidth="1"/>
    <col min="8451" max="8451" width="15.6640625" bestFit="1" customWidth="1"/>
    <col min="8452" max="8452" width="15.1640625" bestFit="1" customWidth="1"/>
    <col min="8453" max="8517" width="12" bestFit="1" customWidth="1"/>
    <col min="8518" max="8518" width="5" bestFit="1" customWidth="1"/>
    <col min="8519" max="8704" width="8.83203125" customWidth="1"/>
    <col min="8705" max="8705" width="60.1640625" bestFit="1" customWidth="1"/>
    <col min="8706" max="8706" width="25.6640625" bestFit="1" customWidth="1"/>
    <col min="8707" max="8707" width="15.6640625" bestFit="1" customWidth="1"/>
    <col min="8708" max="8708" width="15.1640625" bestFit="1" customWidth="1"/>
    <col min="8709" max="8773" width="12" bestFit="1" customWidth="1"/>
    <col min="8774" max="8774" width="5" bestFit="1" customWidth="1"/>
    <col min="8775" max="8960" width="8.83203125" customWidth="1"/>
    <col min="8961" max="8961" width="60.1640625" bestFit="1" customWidth="1"/>
    <col min="8962" max="8962" width="25.6640625" bestFit="1" customWidth="1"/>
    <col min="8963" max="8963" width="15.6640625" bestFit="1" customWidth="1"/>
    <col min="8964" max="8964" width="15.1640625" bestFit="1" customWidth="1"/>
    <col min="8965" max="9029" width="12" bestFit="1" customWidth="1"/>
    <col min="9030" max="9030" width="5" bestFit="1" customWidth="1"/>
    <col min="9031" max="9216" width="8.83203125" customWidth="1"/>
    <col min="9217" max="9217" width="60.1640625" bestFit="1" customWidth="1"/>
    <col min="9218" max="9218" width="25.6640625" bestFit="1" customWidth="1"/>
    <col min="9219" max="9219" width="15.6640625" bestFit="1" customWidth="1"/>
    <col min="9220" max="9220" width="15.1640625" bestFit="1" customWidth="1"/>
    <col min="9221" max="9285" width="12" bestFit="1" customWidth="1"/>
    <col min="9286" max="9286" width="5" bestFit="1" customWidth="1"/>
    <col min="9287" max="9472" width="8.83203125" customWidth="1"/>
    <col min="9473" max="9473" width="60.1640625" bestFit="1" customWidth="1"/>
    <col min="9474" max="9474" width="25.6640625" bestFit="1" customWidth="1"/>
    <col min="9475" max="9475" width="15.6640625" bestFit="1" customWidth="1"/>
    <col min="9476" max="9476" width="15.1640625" bestFit="1" customWidth="1"/>
    <col min="9477" max="9541" width="12" bestFit="1" customWidth="1"/>
    <col min="9542" max="9542" width="5" bestFit="1" customWidth="1"/>
    <col min="9543" max="9728" width="8.83203125" customWidth="1"/>
    <col min="9729" max="9729" width="60.1640625" bestFit="1" customWidth="1"/>
    <col min="9730" max="9730" width="25.6640625" bestFit="1" customWidth="1"/>
    <col min="9731" max="9731" width="15.6640625" bestFit="1" customWidth="1"/>
    <col min="9732" max="9732" width="15.1640625" bestFit="1" customWidth="1"/>
    <col min="9733" max="9797" width="12" bestFit="1" customWidth="1"/>
    <col min="9798" max="9798" width="5" bestFit="1" customWidth="1"/>
    <col min="9799" max="9984" width="8.83203125" customWidth="1"/>
    <col min="9985" max="9985" width="60.1640625" bestFit="1" customWidth="1"/>
    <col min="9986" max="9986" width="25.6640625" bestFit="1" customWidth="1"/>
    <col min="9987" max="9987" width="15.6640625" bestFit="1" customWidth="1"/>
    <col min="9988" max="9988" width="15.1640625" bestFit="1" customWidth="1"/>
    <col min="9989" max="10053" width="12" bestFit="1" customWidth="1"/>
    <col min="10054" max="10054" width="5" bestFit="1" customWidth="1"/>
    <col min="10055" max="10240" width="8.83203125" customWidth="1"/>
    <col min="10241" max="10241" width="60.1640625" bestFit="1" customWidth="1"/>
    <col min="10242" max="10242" width="25.6640625" bestFit="1" customWidth="1"/>
    <col min="10243" max="10243" width="15.6640625" bestFit="1" customWidth="1"/>
    <col min="10244" max="10244" width="15.1640625" bestFit="1" customWidth="1"/>
    <col min="10245" max="10309" width="12" bestFit="1" customWidth="1"/>
    <col min="10310" max="10310" width="5" bestFit="1" customWidth="1"/>
    <col min="10311" max="10496" width="8.83203125" customWidth="1"/>
    <col min="10497" max="10497" width="60.1640625" bestFit="1" customWidth="1"/>
    <col min="10498" max="10498" width="25.6640625" bestFit="1" customWidth="1"/>
    <col min="10499" max="10499" width="15.6640625" bestFit="1" customWidth="1"/>
    <col min="10500" max="10500" width="15.1640625" bestFit="1" customWidth="1"/>
    <col min="10501" max="10565" width="12" bestFit="1" customWidth="1"/>
    <col min="10566" max="10566" width="5" bestFit="1" customWidth="1"/>
    <col min="10567" max="10752" width="8.83203125" customWidth="1"/>
    <col min="10753" max="10753" width="60.1640625" bestFit="1" customWidth="1"/>
    <col min="10754" max="10754" width="25.6640625" bestFit="1" customWidth="1"/>
    <col min="10755" max="10755" width="15.6640625" bestFit="1" customWidth="1"/>
    <col min="10756" max="10756" width="15.1640625" bestFit="1" customWidth="1"/>
    <col min="10757" max="10821" width="12" bestFit="1" customWidth="1"/>
    <col min="10822" max="10822" width="5" bestFit="1" customWidth="1"/>
    <col min="10823" max="11008" width="8.83203125" customWidth="1"/>
    <col min="11009" max="11009" width="60.1640625" bestFit="1" customWidth="1"/>
    <col min="11010" max="11010" width="25.6640625" bestFit="1" customWidth="1"/>
    <col min="11011" max="11011" width="15.6640625" bestFit="1" customWidth="1"/>
    <col min="11012" max="11012" width="15.1640625" bestFit="1" customWidth="1"/>
    <col min="11013" max="11077" width="12" bestFit="1" customWidth="1"/>
    <col min="11078" max="11078" width="5" bestFit="1" customWidth="1"/>
    <col min="11079" max="11264" width="8.83203125" customWidth="1"/>
    <col min="11265" max="11265" width="60.1640625" bestFit="1" customWidth="1"/>
    <col min="11266" max="11266" width="25.6640625" bestFit="1" customWidth="1"/>
    <col min="11267" max="11267" width="15.6640625" bestFit="1" customWidth="1"/>
    <col min="11268" max="11268" width="15.1640625" bestFit="1" customWidth="1"/>
    <col min="11269" max="11333" width="12" bestFit="1" customWidth="1"/>
    <col min="11334" max="11334" width="5" bestFit="1" customWidth="1"/>
    <col min="11335" max="11520" width="8.83203125" customWidth="1"/>
    <col min="11521" max="11521" width="60.1640625" bestFit="1" customWidth="1"/>
    <col min="11522" max="11522" width="25.6640625" bestFit="1" customWidth="1"/>
    <col min="11523" max="11523" width="15.6640625" bestFit="1" customWidth="1"/>
    <col min="11524" max="11524" width="15.1640625" bestFit="1" customWidth="1"/>
    <col min="11525" max="11589" width="12" bestFit="1" customWidth="1"/>
    <col min="11590" max="11590" width="5" bestFit="1" customWidth="1"/>
    <col min="11591" max="11776" width="8.83203125" customWidth="1"/>
    <col min="11777" max="11777" width="60.1640625" bestFit="1" customWidth="1"/>
    <col min="11778" max="11778" width="25.6640625" bestFit="1" customWidth="1"/>
    <col min="11779" max="11779" width="15.6640625" bestFit="1" customWidth="1"/>
    <col min="11780" max="11780" width="15.1640625" bestFit="1" customWidth="1"/>
    <col min="11781" max="11845" width="12" bestFit="1" customWidth="1"/>
    <col min="11846" max="11846" width="5" bestFit="1" customWidth="1"/>
    <col min="11847" max="12032" width="8.83203125" customWidth="1"/>
    <col min="12033" max="12033" width="60.1640625" bestFit="1" customWidth="1"/>
    <col min="12034" max="12034" width="25.6640625" bestFit="1" customWidth="1"/>
    <col min="12035" max="12035" width="15.6640625" bestFit="1" customWidth="1"/>
    <col min="12036" max="12036" width="15.1640625" bestFit="1" customWidth="1"/>
    <col min="12037" max="12101" width="12" bestFit="1" customWidth="1"/>
    <col min="12102" max="12102" width="5" bestFit="1" customWidth="1"/>
    <col min="12103" max="12288" width="8.83203125" customWidth="1"/>
    <col min="12289" max="12289" width="60.1640625" bestFit="1" customWidth="1"/>
    <col min="12290" max="12290" width="25.6640625" bestFit="1" customWidth="1"/>
    <col min="12291" max="12291" width="15.6640625" bestFit="1" customWidth="1"/>
    <col min="12292" max="12292" width="15.1640625" bestFit="1" customWidth="1"/>
    <col min="12293" max="12357" width="12" bestFit="1" customWidth="1"/>
    <col min="12358" max="12358" width="5" bestFit="1" customWidth="1"/>
    <col min="12359" max="12544" width="8.83203125" customWidth="1"/>
    <col min="12545" max="12545" width="60.1640625" bestFit="1" customWidth="1"/>
    <col min="12546" max="12546" width="25.6640625" bestFit="1" customWidth="1"/>
    <col min="12547" max="12547" width="15.6640625" bestFit="1" customWidth="1"/>
    <col min="12548" max="12548" width="15.1640625" bestFit="1" customWidth="1"/>
    <col min="12549" max="12613" width="12" bestFit="1" customWidth="1"/>
    <col min="12614" max="12614" width="5" bestFit="1" customWidth="1"/>
    <col min="12615" max="12800" width="8.83203125" customWidth="1"/>
    <col min="12801" max="12801" width="60.1640625" bestFit="1" customWidth="1"/>
    <col min="12802" max="12802" width="25.6640625" bestFit="1" customWidth="1"/>
    <col min="12803" max="12803" width="15.6640625" bestFit="1" customWidth="1"/>
    <col min="12804" max="12804" width="15.1640625" bestFit="1" customWidth="1"/>
    <col min="12805" max="12869" width="12" bestFit="1" customWidth="1"/>
    <col min="12870" max="12870" width="5" bestFit="1" customWidth="1"/>
    <col min="12871" max="13056" width="8.83203125" customWidth="1"/>
    <col min="13057" max="13057" width="60.1640625" bestFit="1" customWidth="1"/>
    <col min="13058" max="13058" width="25.6640625" bestFit="1" customWidth="1"/>
    <col min="13059" max="13059" width="15.6640625" bestFit="1" customWidth="1"/>
    <col min="13060" max="13060" width="15.1640625" bestFit="1" customWidth="1"/>
    <col min="13061" max="13125" width="12" bestFit="1" customWidth="1"/>
    <col min="13126" max="13126" width="5" bestFit="1" customWidth="1"/>
    <col min="13127" max="13312" width="8.83203125" customWidth="1"/>
    <col min="13313" max="13313" width="60.1640625" bestFit="1" customWidth="1"/>
    <col min="13314" max="13314" width="25.6640625" bestFit="1" customWidth="1"/>
    <col min="13315" max="13315" width="15.6640625" bestFit="1" customWidth="1"/>
    <col min="13316" max="13316" width="15.1640625" bestFit="1" customWidth="1"/>
    <col min="13317" max="13381" width="12" bestFit="1" customWidth="1"/>
    <col min="13382" max="13382" width="5" bestFit="1" customWidth="1"/>
    <col min="13383" max="13568" width="8.83203125" customWidth="1"/>
    <col min="13569" max="13569" width="60.1640625" bestFit="1" customWidth="1"/>
    <col min="13570" max="13570" width="25.6640625" bestFit="1" customWidth="1"/>
    <col min="13571" max="13571" width="15.6640625" bestFit="1" customWidth="1"/>
    <col min="13572" max="13572" width="15.1640625" bestFit="1" customWidth="1"/>
    <col min="13573" max="13637" width="12" bestFit="1" customWidth="1"/>
    <col min="13638" max="13638" width="5" bestFit="1" customWidth="1"/>
    <col min="13639" max="13824" width="8.83203125" customWidth="1"/>
    <col min="13825" max="13825" width="60.1640625" bestFit="1" customWidth="1"/>
    <col min="13826" max="13826" width="25.6640625" bestFit="1" customWidth="1"/>
    <col min="13827" max="13827" width="15.6640625" bestFit="1" customWidth="1"/>
    <col min="13828" max="13828" width="15.1640625" bestFit="1" customWidth="1"/>
    <col min="13829" max="13893" width="12" bestFit="1" customWidth="1"/>
    <col min="13894" max="13894" width="5" bestFit="1" customWidth="1"/>
    <col min="13895" max="14080" width="8.83203125" customWidth="1"/>
    <col min="14081" max="14081" width="60.1640625" bestFit="1" customWidth="1"/>
    <col min="14082" max="14082" width="25.6640625" bestFit="1" customWidth="1"/>
    <col min="14083" max="14083" width="15.6640625" bestFit="1" customWidth="1"/>
    <col min="14084" max="14084" width="15.1640625" bestFit="1" customWidth="1"/>
    <col min="14085" max="14149" width="12" bestFit="1" customWidth="1"/>
    <col min="14150" max="14150" width="5" bestFit="1" customWidth="1"/>
    <col min="14151" max="14336" width="8.83203125" customWidth="1"/>
    <col min="14337" max="14337" width="60.1640625" bestFit="1" customWidth="1"/>
    <col min="14338" max="14338" width="25.6640625" bestFit="1" customWidth="1"/>
    <col min="14339" max="14339" width="15.6640625" bestFit="1" customWidth="1"/>
    <col min="14340" max="14340" width="15.1640625" bestFit="1" customWidth="1"/>
    <col min="14341" max="14405" width="12" bestFit="1" customWidth="1"/>
    <col min="14406" max="14406" width="5" bestFit="1" customWidth="1"/>
    <col min="14407" max="14592" width="8.83203125" customWidth="1"/>
    <col min="14593" max="14593" width="60.1640625" bestFit="1" customWidth="1"/>
    <col min="14594" max="14594" width="25.6640625" bestFit="1" customWidth="1"/>
    <col min="14595" max="14595" width="15.6640625" bestFit="1" customWidth="1"/>
    <col min="14596" max="14596" width="15.1640625" bestFit="1" customWidth="1"/>
    <col min="14597" max="14661" width="12" bestFit="1" customWidth="1"/>
    <col min="14662" max="14662" width="5" bestFit="1" customWidth="1"/>
    <col min="14663" max="14848" width="8.83203125" customWidth="1"/>
    <col min="14849" max="14849" width="60.1640625" bestFit="1" customWidth="1"/>
    <col min="14850" max="14850" width="25.6640625" bestFit="1" customWidth="1"/>
    <col min="14851" max="14851" width="15.6640625" bestFit="1" customWidth="1"/>
    <col min="14852" max="14852" width="15.1640625" bestFit="1" customWidth="1"/>
    <col min="14853" max="14917" width="12" bestFit="1" customWidth="1"/>
    <col min="14918" max="14918" width="5" bestFit="1" customWidth="1"/>
    <col min="14919" max="15104" width="8.83203125" customWidth="1"/>
    <col min="15105" max="15105" width="60.1640625" bestFit="1" customWidth="1"/>
    <col min="15106" max="15106" width="25.6640625" bestFit="1" customWidth="1"/>
    <col min="15107" max="15107" width="15.6640625" bestFit="1" customWidth="1"/>
    <col min="15108" max="15108" width="15.1640625" bestFit="1" customWidth="1"/>
    <col min="15109" max="15173" width="12" bestFit="1" customWidth="1"/>
    <col min="15174" max="15174" width="5" bestFit="1" customWidth="1"/>
    <col min="15175" max="15360" width="8.83203125" customWidth="1"/>
    <col min="15361" max="15361" width="60.1640625" bestFit="1" customWidth="1"/>
    <col min="15362" max="15362" width="25.6640625" bestFit="1" customWidth="1"/>
    <col min="15363" max="15363" width="15.6640625" bestFit="1" customWidth="1"/>
    <col min="15364" max="15364" width="15.1640625" bestFit="1" customWidth="1"/>
    <col min="15365" max="15429" width="12" bestFit="1" customWidth="1"/>
    <col min="15430" max="15430" width="5" bestFit="1" customWidth="1"/>
    <col min="15431" max="15616" width="8.83203125" customWidth="1"/>
    <col min="15617" max="15617" width="60.1640625" bestFit="1" customWidth="1"/>
    <col min="15618" max="15618" width="25.6640625" bestFit="1" customWidth="1"/>
    <col min="15619" max="15619" width="15.6640625" bestFit="1" customWidth="1"/>
    <col min="15620" max="15620" width="15.1640625" bestFit="1" customWidth="1"/>
    <col min="15621" max="15685" width="12" bestFit="1" customWidth="1"/>
    <col min="15686" max="15686" width="5" bestFit="1" customWidth="1"/>
    <col min="15687" max="15872" width="8.83203125" customWidth="1"/>
    <col min="15873" max="15873" width="60.1640625" bestFit="1" customWidth="1"/>
    <col min="15874" max="15874" width="25.6640625" bestFit="1" customWidth="1"/>
    <col min="15875" max="15875" width="15.6640625" bestFit="1" customWidth="1"/>
    <col min="15876" max="15876" width="15.1640625" bestFit="1" customWidth="1"/>
    <col min="15877" max="15941" width="12" bestFit="1" customWidth="1"/>
    <col min="15942" max="15942" width="5" bestFit="1" customWidth="1"/>
    <col min="15943" max="16128" width="8.83203125" customWidth="1"/>
    <col min="16129" max="16129" width="60.1640625" bestFit="1" customWidth="1"/>
    <col min="16130" max="16130" width="25.6640625" bestFit="1" customWidth="1"/>
    <col min="16131" max="16131" width="15.6640625" bestFit="1" customWidth="1"/>
    <col min="16132" max="16132" width="15.1640625" bestFit="1" customWidth="1"/>
    <col min="16133" max="16197" width="12" bestFit="1" customWidth="1"/>
    <col min="16198" max="16198" width="5" bestFit="1" customWidth="1"/>
    <col min="16199" max="16384" width="8.83203125" customWidth="1"/>
  </cols>
  <sheetData>
    <row r="1" spans="1:70" x14ac:dyDescent="0.2">
      <c r="A1" t="s">
        <v>149</v>
      </c>
      <c r="B1" t="s">
        <v>150</v>
      </c>
    </row>
    <row r="2" spans="1:70" x14ac:dyDescent="0.2">
      <c r="A2" t="s">
        <v>151</v>
      </c>
      <c r="B2" s="15">
        <v>46077</v>
      </c>
    </row>
    <row r="4" spans="1:70" x14ac:dyDescent="0.2">
      <c r="A4" t="s">
        <v>152</v>
      </c>
      <c r="B4" t="s">
        <v>153</v>
      </c>
      <c r="C4" t="s">
        <v>154</v>
      </c>
      <c r="D4" t="s">
        <v>155</v>
      </c>
      <c r="E4" t="s">
        <v>683</v>
      </c>
      <c r="F4" t="s">
        <v>684</v>
      </c>
      <c r="G4" t="s">
        <v>685</v>
      </c>
      <c r="H4" t="s">
        <v>686</v>
      </c>
      <c r="I4" t="s">
        <v>687</v>
      </c>
      <c r="J4" t="s">
        <v>688</v>
      </c>
      <c r="K4" t="s">
        <v>689</v>
      </c>
      <c r="L4" t="s">
        <v>690</v>
      </c>
      <c r="M4" t="s">
        <v>691</v>
      </c>
      <c r="N4" t="s">
        <v>692</v>
      </c>
      <c r="O4" t="s">
        <v>693</v>
      </c>
      <c r="P4" t="s">
        <v>694</v>
      </c>
      <c r="Q4" t="s">
        <v>695</v>
      </c>
      <c r="R4" t="s">
        <v>696</v>
      </c>
      <c r="S4" t="s">
        <v>697</v>
      </c>
      <c r="T4" t="s">
        <v>698</v>
      </c>
      <c r="U4" t="s">
        <v>699</v>
      </c>
      <c r="V4" t="s">
        <v>700</v>
      </c>
      <c r="W4" t="s">
        <v>701</v>
      </c>
      <c r="X4" t="s">
        <v>702</v>
      </c>
      <c r="Y4" t="s">
        <v>703</v>
      </c>
      <c r="Z4" t="s">
        <v>704</v>
      </c>
      <c r="AA4" t="s">
        <v>705</v>
      </c>
      <c r="AB4" t="s">
        <v>706</v>
      </c>
      <c r="AC4" t="s">
        <v>707</v>
      </c>
      <c r="AD4" t="s">
        <v>708</v>
      </c>
      <c r="AE4" t="s">
        <v>709</v>
      </c>
      <c r="AF4" t="s">
        <v>710</v>
      </c>
      <c r="AG4" t="s">
        <v>711</v>
      </c>
      <c r="AH4" t="s">
        <v>712</v>
      </c>
      <c r="AI4" t="s">
        <v>713</v>
      </c>
      <c r="AJ4" t="s">
        <v>714</v>
      </c>
      <c r="AK4" t="s">
        <v>715</v>
      </c>
      <c r="AL4" t="s">
        <v>716</v>
      </c>
      <c r="AM4" t="s">
        <v>717</v>
      </c>
      <c r="AN4" t="s">
        <v>718</v>
      </c>
      <c r="AO4" t="s">
        <v>719</v>
      </c>
      <c r="AP4" t="s">
        <v>720</v>
      </c>
      <c r="AQ4" t="s">
        <v>721</v>
      </c>
      <c r="AR4" t="s">
        <v>722</v>
      </c>
      <c r="AS4" t="s">
        <v>723</v>
      </c>
      <c r="AT4" t="s">
        <v>724</v>
      </c>
      <c r="AU4" t="s">
        <v>725</v>
      </c>
      <c r="AV4" t="s">
        <v>726</v>
      </c>
      <c r="AW4" t="s">
        <v>727</v>
      </c>
      <c r="AX4" t="s">
        <v>728</v>
      </c>
      <c r="AY4" t="s">
        <v>729</v>
      </c>
      <c r="AZ4" t="s">
        <v>730</v>
      </c>
      <c r="BA4" t="s">
        <v>731</v>
      </c>
      <c r="BB4" t="s">
        <v>732</v>
      </c>
      <c r="BC4" t="s">
        <v>733</v>
      </c>
      <c r="BD4" t="s">
        <v>734</v>
      </c>
      <c r="BE4" t="s">
        <v>735</v>
      </c>
      <c r="BF4" t="s">
        <v>736</v>
      </c>
      <c r="BG4" t="s">
        <v>737</v>
      </c>
      <c r="BH4" t="s">
        <v>738</v>
      </c>
      <c r="BI4" t="s">
        <v>739</v>
      </c>
      <c r="BJ4" t="s">
        <v>740</v>
      </c>
      <c r="BK4" t="s">
        <v>741</v>
      </c>
      <c r="BL4" t="s">
        <v>742</v>
      </c>
      <c r="BM4" t="s">
        <v>743</v>
      </c>
      <c r="BN4" t="s">
        <v>744</v>
      </c>
      <c r="BO4" t="s">
        <v>745</v>
      </c>
      <c r="BP4" t="s">
        <v>746</v>
      </c>
      <c r="BQ4" t="s">
        <v>747</v>
      </c>
      <c r="BR4" t="s">
        <v>1012</v>
      </c>
    </row>
    <row r="5" spans="1:70" x14ac:dyDescent="0.2">
      <c r="A5" t="s">
        <v>156</v>
      </c>
      <c r="B5" t="s">
        <v>157</v>
      </c>
      <c r="C5" t="s">
        <v>1018</v>
      </c>
      <c r="D5" t="s">
        <v>1017</v>
      </c>
      <c r="AE5">
        <v>405586592.17877096</v>
      </c>
      <c r="AF5">
        <v>487709497.2067039</v>
      </c>
      <c r="AG5">
        <v>596648044.69273746</v>
      </c>
      <c r="AH5">
        <v>695530726.25698328</v>
      </c>
      <c r="AI5">
        <v>764804469.27374303</v>
      </c>
      <c r="AJ5">
        <v>872067039.10614526</v>
      </c>
      <c r="AK5">
        <v>958659217.87709498</v>
      </c>
      <c r="AL5">
        <v>1083240223.4636872</v>
      </c>
      <c r="AM5">
        <v>1245810055.8659217</v>
      </c>
      <c r="AN5">
        <v>1320670391.0614524</v>
      </c>
      <c r="AO5">
        <v>1379888268.1564245</v>
      </c>
      <c r="AP5">
        <v>1531843575.4189944</v>
      </c>
      <c r="AQ5">
        <v>1665363128.4916201</v>
      </c>
      <c r="AR5">
        <v>1722905027.9329607</v>
      </c>
      <c r="AS5">
        <v>1873452513.9664805</v>
      </c>
      <c r="AT5">
        <v>1896456983.2402234</v>
      </c>
      <c r="AU5">
        <v>1961843575.4189944</v>
      </c>
      <c r="AV5">
        <v>2044111731.8435755</v>
      </c>
      <c r="AW5">
        <v>2254830726.2569833</v>
      </c>
      <c r="AX5">
        <v>2360017318.4357538</v>
      </c>
      <c r="AY5">
        <v>2469782681.5642457</v>
      </c>
      <c r="AZ5">
        <v>2677641340.7821231</v>
      </c>
      <c r="BA5">
        <v>2843024581.0055866</v>
      </c>
      <c r="BB5">
        <v>2553793296.0893855</v>
      </c>
      <c r="BC5">
        <v>2453597206.7039104</v>
      </c>
      <c r="BD5">
        <v>2637859217.8770947</v>
      </c>
      <c r="BE5">
        <v>2615208379.888268</v>
      </c>
      <c r="BF5">
        <v>2727849162.0111732</v>
      </c>
      <c r="BG5">
        <v>2790849720.6703911</v>
      </c>
      <c r="BH5">
        <v>2962906703.9106145</v>
      </c>
      <c r="BI5">
        <v>2983637430.1675978</v>
      </c>
      <c r="BJ5">
        <v>3092427932.9608936</v>
      </c>
      <c r="BK5">
        <v>3276187709.4972067</v>
      </c>
      <c r="BL5">
        <v>3346623191.459877</v>
      </c>
      <c r="BM5">
        <v>2471419181.7195697</v>
      </c>
      <c r="BN5">
        <v>2880902798.9228768</v>
      </c>
      <c r="BO5">
        <v>3324034443.2658105</v>
      </c>
      <c r="BP5">
        <v>3834729616.1202679</v>
      </c>
      <c r="BQ5">
        <v>4265650673.0023575</v>
      </c>
    </row>
    <row r="6" spans="1:70" x14ac:dyDescent="0.2">
      <c r="A6" t="s">
        <v>158</v>
      </c>
      <c r="B6" t="s">
        <v>159</v>
      </c>
      <c r="C6" t="s">
        <v>1018</v>
      </c>
      <c r="D6" t="s">
        <v>1017</v>
      </c>
      <c r="E6">
        <v>24205688712.375912</v>
      </c>
      <c r="F6">
        <v>24958886027.464123</v>
      </c>
      <c r="G6">
        <v>27073233856.538887</v>
      </c>
      <c r="H6">
        <v>31769135008.645309</v>
      </c>
      <c r="I6">
        <v>30279553206.641773</v>
      </c>
      <c r="J6">
        <v>33806176716.847057</v>
      </c>
      <c r="K6">
        <v>36927249593.156891</v>
      </c>
      <c r="L6">
        <v>38444163573.916794</v>
      </c>
      <c r="M6">
        <v>41742001495.402351</v>
      </c>
      <c r="N6">
        <v>47048523178.851471</v>
      </c>
      <c r="O6">
        <v>47593907819.787392</v>
      </c>
      <c r="P6">
        <v>52188685166.555702</v>
      </c>
      <c r="Q6">
        <v>56726057494.076698</v>
      </c>
      <c r="R6">
        <v>73083598128.682037</v>
      </c>
      <c r="S6">
        <v>89535976340.386429</v>
      </c>
      <c r="T6">
        <v>95295754526.872269</v>
      </c>
      <c r="U6">
        <v>96006417139.969238</v>
      </c>
      <c r="V6">
        <v>109208244154.94321</v>
      </c>
      <c r="W6">
        <v>124083421003.11534</v>
      </c>
      <c r="X6">
        <v>142099959764.83151</v>
      </c>
      <c r="Y6">
        <v>178472295521.02078</v>
      </c>
      <c r="Z6">
        <v>185108969364.76688</v>
      </c>
      <c r="AA6">
        <v>178355547527.52512</v>
      </c>
      <c r="AB6">
        <v>185755503030.11859</v>
      </c>
      <c r="AC6">
        <v>170038515839.18298</v>
      </c>
      <c r="AD6">
        <v>149335153752.16473</v>
      </c>
      <c r="AE6">
        <v>160553515127.74139</v>
      </c>
      <c r="AF6">
        <v>190175229570.90118</v>
      </c>
      <c r="AG6">
        <v>207368870172.40616</v>
      </c>
      <c r="AH6">
        <v>220613390803.07404</v>
      </c>
      <c r="AI6">
        <v>256383050159.4874</v>
      </c>
      <c r="AJ6">
        <v>276918502950.34821</v>
      </c>
      <c r="AK6">
        <v>241188307967.90002</v>
      </c>
      <c r="AL6">
        <v>239981176638.05035</v>
      </c>
      <c r="AM6">
        <v>243477534983.30588</v>
      </c>
      <c r="AN6">
        <v>273327034187.58655</v>
      </c>
      <c r="AO6">
        <v>273427612467.25211</v>
      </c>
      <c r="AP6">
        <v>288270699674.41364</v>
      </c>
      <c r="AQ6">
        <v>268728127688.20966</v>
      </c>
      <c r="AR6">
        <v>265321007618.9743</v>
      </c>
      <c r="AS6">
        <v>287041984552.03613</v>
      </c>
      <c r="AT6">
        <v>260849957489.12323</v>
      </c>
      <c r="AU6">
        <v>269746009737.97852</v>
      </c>
      <c r="AV6">
        <v>358116081062.4267</v>
      </c>
      <c r="AW6">
        <v>445974808500.08813</v>
      </c>
      <c r="AX6">
        <v>521561976778.09601</v>
      </c>
      <c r="AY6">
        <v>587500469826.42114</v>
      </c>
      <c r="AZ6">
        <v>674999944547.61877</v>
      </c>
      <c r="BA6">
        <v>726770401376.72864</v>
      </c>
      <c r="BB6">
        <v>726921646144.60254</v>
      </c>
      <c r="BC6">
        <v>863822114606.33191</v>
      </c>
      <c r="BD6">
        <v>959822476083.87793</v>
      </c>
      <c r="BE6">
        <v>969265729636.02759</v>
      </c>
      <c r="BF6">
        <v>981308886976.78345</v>
      </c>
      <c r="BG6">
        <v>998836162271.29626</v>
      </c>
      <c r="BH6">
        <v>910002035578.03809</v>
      </c>
      <c r="BI6">
        <v>831868076442.43091</v>
      </c>
      <c r="BJ6">
        <v>978076465866.45215</v>
      </c>
      <c r="BK6">
        <v>1020955778298.1675</v>
      </c>
      <c r="BL6">
        <v>1018714795912.3479</v>
      </c>
      <c r="BM6">
        <v>938607563405.08667</v>
      </c>
      <c r="BN6">
        <v>1114144799994.21</v>
      </c>
      <c r="BO6">
        <v>1228967879390.0093</v>
      </c>
      <c r="BP6">
        <v>1179359054880.4465</v>
      </c>
      <c r="BQ6">
        <v>1242693542929.8501</v>
      </c>
    </row>
    <row r="7" spans="1:70" x14ac:dyDescent="0.2">
      <c r="A7" t="s">
        <v>160</v>
      </c>
      <c r="B7" t="s">
        <v>161</v>
      </c>
      <c r="C7" t="s">
        <v>1018</v>
      </c>
      <c r="D7" t="s">
        <v>1017</v>
      </c>
      <c r="AS7">
        <v>3521418059.9234452</v>
      </c>
      <c r="AT7">
        <v>2813571753.8725324</v>
      </c>
      <c r="AU7">
        <v>3825701438.9996333</v>
      </c>
      <c r="AV7">
        <v>4520946818.5458136</v>
      </c>
      <c r="AW7">
        <v>5224896718.6778202</v>
      </c>
      <c r="AX7">
        <v>6203256538.7096691</v>
      </c>
      <c r="AY7">
        <v>6971758282.2935057</v>
      </c>
      <c r="AZ7">
        <v>9747886187.3939285</v>
      </c>
      <c r="BA7">
        <v>10109297047.543194</v>
      </c>
      <c r="BB7">
        <v>12416152732.056717</v>
      </c>
      <c r="BC7">
        <v>15856668555.833595</v>
      </c>
      <c r="BD7">
        <v>17805098206.314083</v>
      </c>
      <c r="BE7">
        <v>19907329777.587166</v>
      </c>
      <c r="BF7">
        <v>20146416757.598675</v>
      </c>
      <c r="BG7">
        <v>20497128555.697231</v>
      </c>
      <c r="BH7">
        <v>19134221644.732494</v>
      </c>
      <c r="BI7">
        <v>18116572395.077213</v>
      </c>
      <c r="BJ7">
        <v>18753456497.815865</v>
      </c>
      <c r="BK7">
        <v>18053222687.412624</v>
      </c>
      <c r="BL7">
        <v>18799444490.112782</v>
      </c>
      <c r="BM7">
        <v>19955929052.149597</v>
      </c>
      <c r="BN7">
        <v>14259995441.075907</v>
      </c>
      <c r="BO7">
        <v>14497243872.133739</v>
      </c>
      <c r="BP7">
        <v>17152234636.871508</v>
      </c>
    </row>
    <row r="8" spans="1:70" x14ac:dyDescent="0.2">
      <c r="A8" t="s">
        <v>162</v>
      </c>
      <c r="B8" t="s">
        <v>163</v>
      </c>
      <c r="C8" t="s">
        <v>1018</v>
      </c>
      <c r="D8" t="s">
        <v>1017</v>
      </c>
      <c r="E8">
        <v>11904805741.683086</v>
      </c>
      <c r="F8">
        <v>12707719290.627302</v>
      </c>
      <c r="G8">
        <v>13630588814.303247</v>
      </c>
      <c r="H8">
        <v>14468913698.046656</v>
      </c>
      <c r="I8">
        <v>15803564796.411772</v>
      </c>
      <c r="J8">
        <v>16920876929.660698</v>
      </c>
      <c r="K8">
        <v>18033947666.934959</v>
      </c>
      <c r="L8">
        <v>16493541543.816004</v>
      </c>
      <c r="M8">
        <v>17022596883.703707</v>
      </c>
      <c r="N8">
        <v>19301191937.147804</v>
      </c>
      <c r="O8">
        <v>26696924213.805527</v>
      </c>
      <c r="P8">
        <v>24496786001.807945</v>
      </c>
      <c r="Q8">
        <v>29489425515.753838</v>
      </c>
      <c r="R8">
        <v>36890633234.112572</v>
      </c>
      <c r="S8">
        <v>49687223643.239204</v>
      </c>
      <c r="T8">
        <v>57280116275.684685</v>
      </c>
      <c r="U8">
        <v>68385552348.168816</v>
      </c>
      <c r="V8">
        <v>71789497552.191132</v>
      </c>
      <c r="W8">
        <v>78778080489.567612</v>
      </c>
      <c r="X8">
        <v>96681064864.180771</v>
      </c>
      <c r="Y8">
        <v>121445961252.9404</v>
      </c>
      <c r="Z8">
        <v>217606540487.2561</v>
      </c>
      <c r="AA8">
        <v>196264853551.91754</v>
      </c>
      <c r="AB8">
        <v>151421439334.09995</v>
      </c>
      <c r="AC8">
        <v>131373058519.30794</v>
      </c>
      <c r="AD8">
        <v>138005066699.38989</v>
      </c>
      <c r="AE8">
        <v>109517776160.10019</v>
      </c>
      <c r="AF8">
        <v>112641148828.57404</v>
      </c>
      <c r="AG8">
        <v>111770322169.92346</v>
      </c>
      <c r="AH8">
        <v>104577372052.93166</v>
      </c>
      <c r="AI8">
        <v>124277825786.69672</v>
      </c>
      <c r="AJ8">
        <v>130794315519.50331</v>
      </c>
      <c r="AK8">
        <v>125449432677.39191</v>
      </c>
      <c r="AL8">
        <v>130547124413.66946</v>
      </c>
      <c r="AM8">
        <v>135350756019.39337</v>
      </c>
      <c r="AN8">
        <v>207843864308.60532</v>
      </c>
      <c r="AO8">
        <v>263563556144.17612</v>
      </c>
      <c r="AP8">
        <v>276460023661.74548</v>
      </c>
      <c r="AQ8">
        <v>297126502718.93738</v>
      </c>
      <c r="AR8">
        <v>140119071338.28479</v>
      </c>
      <c r="AS8">
        <v>142700161610.07877</v>
      </c>
      <c r="AT8">
        <v>150714426912.05615</v>
      </c>
      <c r="AU8">
        <v>180129182230.86246</v>
      </c>
      <c r="AV8">
        <v>208646527354.85083</v>
      </c>
      <c r="AW8">
        <v>257939299771.71338</v>
      </c>
      <c r="AX8">
        <v>316515667947.03546</v>
      </c>
      <c r="AY8">
        <v>402077365740.58075</v>
      </c>
      <c r="AZ8">
        <v>470947616490.71906</v>
      </c>
      <c r="BA8">
        <v>574259808704.12109</v>
      </c>
      <c r="BB8">
        <v>515037106035.65906</v>
      </c>
      <c r="BC8">
        <v>605794323433.50525</v>
      </c>
      <c r="BD8">
        <v>691133400013.30969</v>
      </c>
      <c r="BE8">
        <v>748030003656.80151</v>
      </c>
      <c r="BF8">
        <v>844180401591.47998</v>
      </c>
      <c r="BG8">
        <v>904071921008.08533</v>
      </c>
      <c r="BH8">
        <v>778022057597.44812</v>
      </c>
      <c r="BI8">
        <v>700028168335.24377</v>
      </c>
      <c r="BJ8">
        <v>694051345937.23315</v>
      </c>
      <c r="BK8">
        <v>777840323023.31055</v>
      </c>
      <c r="BL8">
        <v>1026996211935.796</v>
      </c>
      <c r="BM8">
        <v>963784699293.97607</v>
      </c>
      <c r="BN8">
        <v>1026651004045.7875</v>
      </c>
      <c r="BO8">
        <v>1063649130876.9912</v>
      </c>
      <c r="BP8">
        <v>938238370514.19836</v>
      </c>
      <c r="BQ8">
        <v>736384961061.52319</v>
      </c>
    </row>
    <row r="9" spans="1:70" x14ac:dyDescent="0.2">
      <c r="A9" t="s">
        <v>164</v>
      </c>
      <c r="B9" t="s">
        <v>165</v>
      </c>
      <c r="C9" t="s">
        <v>1018</v>
      </c>
      <c r="D9" t="s">
        <v>1017</v>
      </c>
      <c r="Y9">
        <v>5930503400.9626312</v>
      </c>
      <c r="Z9">
        <v>5550483035.9649715</v>
      </c>
      <c r="AA9">
        <v>5550483035.9649715</v>
      </c>
      <c r="AB9">
        <v>5784341596.3633938</v>
      </c>
      <c r="AC9">
        <v>6131475065.1781549</v>
      </c>
      <c r="AD9">
        <v>7554065410.1209974</v>
      </c>
      <c r="AE9">
        <v>7072536108.6971054</v>
      </c>
      <c r="AF9">
        <v>8084412414.2656603</v>
      </c>
      <c r="AG9">
        <v>8769836768.834816</v>
      </c>
      <c r="AH9">
        <v>10201780976.669563</v>
      </c>
      <c r="AI9">
        <v>11229515599.304768</v>
      </c>
      <c r="AJ9">
        <v>10603784541.19696</v>
      </c>
      <c r="AK9">
        <v>8307810973.588479</v>
      </c>
      <c r="AL9">
        <v>5768720421.6136732</v>
      </c>
      <c r="AM9">
        <v>4438321017.3906784</v>
      </c>
      <c r="AN9">
        <v>5538749259.9471397</v>
      </c>
      <c r="AO9">
        <v>7526421519.1697903</v>
      </c>
      <c r="AP9">
        <v>7648380195.5990219</v>
      </c>
      <c r="AQ9">
        <v>6506221615.7872229</v>
      </c>
      <c r="AR9">
        <v>6152923310.4454565</v>
      </c>
      <c r="AS9">
        <v>9129594970.1530113</v>
      </c>
      <c r="AT9">
        <v>8936079117.7313557</v>
      </c>
      <c r="AU9">
        <v>17311512432.450966</v>
      </c>
      <c r="AV9">
        <v>20342128111.975285</v>
      </c>
      <c r="AW9">
        <v>26997977896.592377</v>
      </c>
      <c r="AX9">
        <v>41396636383.372498</v>
      </c>
      <c r="AY9">
        <v>58653659979.710968</v>
      </c>
      <c r="AZ9">
        <v>73037821926.68129</v>
      </c>
      <c r="BA9">
        <v>98790432989.406677</v>
      </c>
      <c r="BB9">
        <v>81705175408.389313</v>
      </c>
      <c r="BC9">
        <v>95546919754.76326</v>
      </c>
      <c r="BD9">
        <v>125551634704.47305</v>
      </c>
      <c r="BE9">
        <v>143572907527.97626</v>
      </c>
      <c r="BF9">
        <v>148845200696.79153</v>
      </c>
      <c r="BG9">
        <v>153449860496.40161</v>
      </c>
      <c r="BH9">
        <v>102543067840.73213</v>
      </c>
      <c r="BI9">
        <v>59878249719.327919</v>
      </c>
      <c r="BJ9">
        <v>84376935689.336578</v>
      </c>
      <c r="BK9">
        <v>89512794227.495026</v>
      </c>
      <c r="BL9">
        <v>80734428592.536835</v>
      </c>
      <c r="BM9">
        <v>58852456453.876854</v>
      </c>
      <c r="BN9">
        <v>79559543805.296295</v>
      </c>
      <c r="BO9">
        <v>131212208930.3441</v>
      </c>
      <c r="BP9">
        <v>107167747140.12743</v>
      </c>
      <c r="BQ9">
        <v>100998916781.0789</v>
      </c>
    </row>
    <row r="10" spans="1:70" x14ac:dyDescent="0.2">
      <c r="A10" t="s">
        <v>166</v>
      </c>
      <c r="B10" t="s">
        <v>167</v>
      </c>
      <c r="C10" t="s">
        <v>1018</v>
      </c>
      <c r="D10" t="s">
        <v>1017</v>
      </c>
      <c r="Y10">
        <v>1578102105.2631578</v>
      </c>
      <c r="Z10">
        <v>1808177156.1771562</v>
      </c>
      <c r="AA10">
        <v>1861163170.1631701</v>
      </c>
      <c r="AB10">
        <v>1881412587.4125874</v>
      </c>
      <c r="AC10">
        <v>1857337995.3379953</v>
      </c>
      <c r="AD10">
        <v>1897050116.5501165</v>
      </c>
      <c r="AE10">
        <v>2097326250</v>
      </c>
      <c r="AF10">
        <v>2080796249.9999998</v>
      </c>
      <c r="AG10">
        <v>2051236250</v>
      </c>
      <c r="AH10">
        <v>2253090000</v>
      </c>
      <c r="AI10">
        <v>2028553750</v>
      </c>
      <c r="AJ10">
        <v>1099559027.7777777</v>
      </c>
      <c r="AK10">
        <v>652174990.83730388</v>
      </c>
      <c r="AL10">
        <v>1185315468.4629517</v>
      </c>
      <c r="AM10">
        <v>1880950864.4131145</v>
      </c>
      <c r="AN10">
        <v>2905092798.6191645</v>
      </c>
      <c r="AO10">
        <v>3234486232.0439167</v>
      </c>
      <c r="AP10">
        <v>2293666029.9931836</v>
      </c>
      <c r="AQ10">
        <v>2600356999.2061391</v>
      </c>
      <c r="AR10">
        <v>3283941510.4996381</v>
      </c>
      <c r="AS10">
        <v>3584570164.8519526</v>
      </c>
      <c r="AT10">
        <v>4059064033.1337881</v>
      </c>
      <c r="AU10">
        <v>4515003116.6803646</v>
      </c>
      <c r="AV10">
        <v>5801712040.4846296</v>
      </c>
      <c r="AW10">
        <v>7406645793.440382</v>
      </c>
      <c r="AX10">
        <v>8256658249.8128023</v>
      </c>
      <c r="AY10">
        <v>9150528132.1763268</v>
      </c>
      <c r="AZ10">
        <v>11116937869.85684</v>
      </c>
      <c r="BA10">
        <v>13258506375.451752</v>
      </c>
      <c r="BB10">
        <v>12335540656.100584</v>
      </c>
      <c r="BC10">
        <v>12086545641.299042</v>
      </c>
      <c r="BD10">
        <v>12973755874.536465</v>
      </c>
      <c r="BE10">
        <v>12246499747.971437</v>
      </c>
      <c r="BF10">
        <v>12796985886.147848</v>
      </c>
      <c r="BG10">
        <v>13296322588.168373</v>
      </c>
      <c r="BH10">
        <v>11470171826.957481</v>
      </c>
      <c r="BI10">
        <v>11988668784.662786</v>
      </c>
      <c r="BJ10">
        <v>13258268435.604792</v>
      </c>
      <c r="BK10">
        <v>15379508329.756819</v>
      </c>
      <c r="BL10">
        <v>15585111614.037556</v>
      </c>
      <c r="BM10">
        <v>15241458744.592728</v>
      </c>
      <c r="BN10">
        <v>18031989573.029366</v>
      </c>
      <c r="BO10">
        <v>19017247013.882061</v>
      </c>
      <c r="BP10">
        <v>23491242727.408218</v>
      </c>
      <c r="BQ10">
        <v>27046429296.667294</v>
      </c>
    </row>
    <row r="11" spans="1:70" x14ac:dyDescent="0.2">
      <c r="A11" t="s">
        <v>168</v>
      </c>
      <c r="B11" t="s">
        <v>169</v>
      </c>
      <c r="C11" t="s">
        <v>1018</v>
      </c>
      <c r="D11" t="s">
        <v>1017</v>
      </c>
      <c r="O11">
        <v>78617711.096532509</v>
      </c>
      <c r="P11">
        <v>89406608.145815119</v>
      </c>
      <c r="Q11">
        <v>113414397.36563469</v>
      </c>
      <c r="R11">
        <v>150841639.29744396</v>
      </c>
      <c r="S11">
        <v>186557081.99813673</v>
      </c>
      <c r="T11">
        <v>220112572.20533124</v>
      </c>
      <c r="U11">
        <v>227283850.83127123</v>
      </c>
      <c r="V11">
        <v>253997897.22696805</v>
      </c>
      <c r="W11">
        <v>308020261.16414887</v>
      </c>
      <c r="X11">
        <v>411548748.35472912</v>
      </c>
      <c r="Y11">
        <v>446377776.79800063</v>
      </c>
      <c r="Z11">
        <v>388983266.19988644</v>
      </c>
      <c r="AA11">
        <v>375914743.58100581</v>
      </c>
      <c r="AB11">
        <v>327850042.51587242</v>
      </c>
      <c r="AC11">
        <v>330073080.63709837</v>
      </c>
      <c r="AD11">
        <v>346742714.67515206</v>
      </c>
      <c r="AE11">
        <v>481996012.86907101</v>
      </c>
      <c r="AF11">
        <v>611299924.54050553</v>
      </c>
      <c r="AG11">
        <v>721425939.15154982</v>
      </c>
      <c r="AH11">
        <v>795489582.04491019</v>
      </c>
      <c r="AI11">
        <v>1028989692.0678707</v>
      </c>
      <c r="AJ11">
        <v>1106891361.5394838</v>
      </c>
      <c r="AK11">
        <v>1209992020.2954278</v>
      </c>
      <c r="AL11">
        <v>1007090269.8695563</v>
      </c>
      <c r="AM11">
        <v>1017544068.8407956</v>
      </c>
      <c r="AN11">
        <v>1178745282.8678029</v>
      </c>
      <c r="AO11">
        <v>1224024139.2129533</v>
      </c>
      <c r="AP11">
        <v>1180645571.8643036</v>
      </c>
      <c r="AQ11">
        <v>1211953994.0571387</v>
      </c>
      <c r="AR11">
        <v>1240295198.7833095</v>
      </c>
      <c r="AS11">
        <v>1432606296.2672195</v>
      </c>
      <c r="AT11">
        <v>1548265926.7572029</v>
      </c>
      <c r="AU11">
        <v>1764279817.958147</v>
      </c>
      <c r="AV11">
        <v>2366941614.0300074</v>
      </c>
      <c r="AW11">
        <v>2900244053.5275807</v>
      </c>
      <c r="AX11">
        <v>3161084846.97686</v>
      </c>
      <c r="AY11">
        <v>3459336818.0374246</v>
      </c>
      <c r="AZ11">
        <v>3957627536.7562413</v>
      </c>
      <c r="BA11">
        <v>4102317468.3015575</v>
      </c>
      <c r="BB11">
        <v>3688974807.450367</v>
      </c>
      <c r="BC11">
        <v>3449925693.5818081</v>
      </c>
      <c r="BD11">
        <v>3629133062.5516763</v>
      </c>
      <c r="BE11">
        <v>3188653258.6100125</v>
      </c>
      <c r="BF11">
        <v>3193513470.4394078</v>
      </c>
      <c r="BG11">
        <v>3271686452.4768577</v>
      </c>
      <c r="BH11">
        <v>2789882569.1004953</v>
      </c>
      <c r="BI11">
        <v>2896611878.6258011</v>
      </c>
      <c r="BJ11">
        <v>3000160414.6379485</v>
      </c>
      <c r="BK11">
        <v>3218418631.6757855</v>
      </c>
      <c r="BL11">
        <v>3155150255.9119468</v>
      </c>
      <c r="BM11">
        <v>2891002460.2915344</v>
      </c>
      <c r="BN11">
        <v>3324648075.5629253</v>
      </c>
      <c r="BO11">
        <v>3380611694.7339158</v>
      </c>
      <c r="BP11">
        <v>3785065524.8475413</v>
      </c>
      <c r="BQ11">
        <v>4039842405.4811721</v>
      </c>
    </row>
    <row r="12" spans="1:70" x14ac:dyDescent="0.2">
      <c r="A12" t="s">
        <v>170</v>
      </c>
      <c r="B12" t="s">
        <v>171</v>
      </c>
      <c r="C12" t="s">
        <v>1018</v>
      </c>
      <c r="D12" t="s">
        <v>1017</v>
      </c>
      <c r="F12">
        <v>19998438484.734455</v>
      </c>
      <c r="G12">
        <v>20329047307.119087</v>
      </c>
      <c r="H12">
        <v>22364472061.297272</v>
      </c>
      <c r="I12">
        <v>24813307353.862766</v>
      </c>
      <c r="J12">
        <v>26771102387.354179</v>
      </c>
      <c r="K12">
        <v>28351046183.439602</v>
      </c>
      <c r="L12">
        <v>30600869634.503914</v>
      </c>
      <c r="M12">
        <v>34973045350.791008</v>
      </c>
      <c r="N12">
        <v>38563619624.243401</v>
      </c>
      <c r="O12">
        <v>43094140248.505257</v>
      </c>
      <c r="P12">
        <v>49930151658.848061</v>
      </c>
      <c r="Q12">
        <v>59970718932.00045</v>
      </c>
      <c r="R12">
        <v>79130725986.84787</v>
      </c>
      <c r="S12">
        <v>152199035091.11487</v>
      </c>
      <c r="T12">
        <v>168169966031.31036</v>
      </c>
      <c r="U12">
        <v>210007567495.42932</v>
      </c>
      <c r="V12">
        <v>242286792667.26495</v>
      </c>
      <c r="W12">
        <v>265416211837.58398</v>
      </c>
      <c r="X12">
        <v>358135553984.57721</v>
      </c>
      <c r="Y12">
        <v>486438763949.33484</v>
      </c>
      <c r="Z12">
        <v>494934288111.78473</v>
      </c>
      <c r="AA12">
        <v>463099887499.94885</v>
      </c>
      <c r="AB12">
        <v>437476513138.03485</v>
      </c>
      <c r="AC12">
        <v>440187316546.13782</v>
      </c>
      <c r="AD12">
        <v>432863846846.02997</v>
      </c>
      <c r="AE12">
        <v>405451959728.24207</v>
      </c>
      <c r="AF12">
        <v>431233175938.52704</v>
      </c>
      <c r="AG12">
        <v>429362637000.52435</v>
      </c>
      <c r="AH12">
        <v>457356344756.13562</v>
      </c>
      <c r="AI12">
        <v>641684045874.29724</v>
      </c>
      <c r="AJ12">
        <v>467929266012.12274</v>
      </c>
      <c r="AK12">
        <v>467773383888.63226</v>
      </c>
      <c r="AL12">
        <v>478901764895.9353</v>
      </c>
      <c r="AM12">
        <v>499875724097.08215</v>
      </c>
      <c r="AN12">
        <v>528474798399.24091</v>
      </c>
      <c r="AO12">
        <v>570906157108.37732</v>
      </c>
      <c r="AP12">
        <v>614595338335.6637</v>
      </c>
      <c r="AQ12">
        <v>598783412688.27454</v>
      </c>
      <c r="AR12">
        <v>665404837896.4292</v>
      </c>
      <c r="AS12">
        <v>763400003917.06714</v>
      </c>
      <c r="AT12">
        <v>744722772315.70935</v>
      </c>
      <c r="AU12">
        <v>746650656664.55188</v>
      </c>
      <c r="AV12">
        <v>830076413454.42737</v>
      </c>
      <c r="AW12">
        <v>987304981951.16528</v>
      </c>
      <c r="AX12">
        <v>1210081969427.0371</v>
      </c>
      <c r="AY12">
        <v>1439461108230.6064</v>
      </c>
      <c r="AZ12">
        <v>1674641032780.0879</v>
      </c>
      <c r="BA12">
        <v>2118071078804.5195</v>
      </c>
      <c r="BB12">
        <v>1829849574764.6289</v>
      </c>
      <c r="BC12">
        <v>2161397546202.939</v>
      </c>
      <c r="BD12">
        <v>2573067811497.9849</v>
      </c>
      <c r="BE12">
        <v>2813567531715.4272</v>
      </c>
      <c r="BF12">
        <v>2883689839002.542</v>
      </c>
      <c r="BG12">
        <v>2937035588682.6675</v>
      </c>
      <c r="BH12">
        <v>2580328583417.4067</v>
      </c>
      <c r="BI12">
        <v>2536564595458.8691</v>
      </c>
      <c r="BJ12">
        <v>2611323720520.0039</v>
      </c>
      <c r="BK12">
        <v>2920829737234.6655</v>
      </c>
      <c r="BL12">
        <v>2965285548936.0142</v>
      </c>
      <c r="BM12">
        <v>2604104981819.7979</v>
      </c>
      <c r="BN12">
        <v>3085141461685.5972</v>
      </c>
      <c r="BO12">
        <v>3747416641077.4556</v>
      </c>
      <c r="BP12">
        <v>3622495663981.7842</v>
      </c>
      <c r="BQ12">
        <v>3735881442514.3452</v>
      </c>
    </row>
    <row r="13" spans="1:70" x14ac:dyDescent="0.2">
      <c r="A13" t="s">
        <v>172</v>
      </c>
      <c r="B13" t="s">
        <v>173</v>
      </c>
      <c r="C13" t="s">
        <v>1018</v>
      </c>
      <c r="D13" t="s">
        <v>1017</v>
      </c>
      <c r="O13">
        <v>685986701.31670129</v>
      </c>
      <c r="P13">
        <v>939893599.63420093</v>
      </c>
      <c r="Q13">
        <v>1415086929.3006032</v>
      </c>
      <c r="R13">
        <v>4231243615.8608866</v>
      </c>
      <c r="S13">
        <v>11651505689.424364</v>
      </c>
      <c r="T13">
        <v>14720728248.535513</v>
      </c>
      <c r="U13">
        <v>19213158778.792797</v>
      </c>
      <c r="V13">
        <v>24871775164.604309</v>
      </c>
      <c r="W13">
        <v>23775764224.683178</v>
      </c>
      <c r="X13">
        <v>31225659620.995075</v>
      </c>
      <c r="Y13">
        <v>43599160050.332245</v>
      </c>
      <c r="Z13">
        <v>49333424135.113052</v>
      </c>
      <c r="AA13">
        <v>46622718605.284668</v>
      </c>
      <c r="AB13">
        <v>42803323345.137566</v>
      </c>
      <c r="AC13">
        <v>41807954235.903023</v>
      </c>
      <c r="AD13">
        <v>40603650231.54454</v>
      </c>
      <c r="AE13">
        <v>33943612094.797058</v>
      </c>
      <c r="AF13">
        <v>36384908744.211388</v>
      </c>
      <c r="AG13">
        <v>36275674203.214386</v>
      </c>
      <c r="AH13">
        <v>41464995913.919914</v>
      </c>
      <c r="AI13">
        <v>50701443748.29747</v>
      </c>
      <c r="AJ13">
        <v>51552165622.446205</v>
      </c>
      <c r="AK13">
        <v>54239171887.769005</v>
      </c>
      <c r="AL13">
        <v>55625170253.336967</v>
      </c>
      <c r="AM13">
        <v>59305093979.84201</v>
      </c>
      <c r="AN13">
        <v>65743666575.864891</v>
      </c>
      <c r="AO13">
        <v>73571233996.186325</v>
      </c>
      <c r="AP13">
        <v>78839008444.565521</v>
      </c>
      <c r="AQ13">
        <v>75674336283.185837</v>
      </c>
      <c r="AR13">
        <v>84445473110.959839</v>
      </c>
      <c r="AS13">
        <v>104337372362.15112</v>
      </c>
      <c r="AT13">
        <v>103311640571.81757</v>
      </c>
      <c r="AU13">
        <v>109816201497.61743</v>
      </c>
      <c r="AV13">
        <v>124346358066.71205</v>
      </c>
      <c r="AW13">
        <v>147824370319.94556</v>
      </c>
      <c r="AX13">
        <v>180617467964.60178</v>
      </c>
      <c r="AY13">
        <v>222116541865.21445</v>
      </c>
      <c r="AZ13">
        <v>257916133424.09802</v>
      </c>
      <c r="BA13">
        <v>315474615738.59772</v>
      </c>
      <c r="BB13">
        <v>253547358747.44727</v>
      </c>
      <c r="BC13">
        <v>307736419332.87952</v>
      </c>
      <c r="BD13">
        <v>368881143635.12598</v>
      </c>
      <c r="BE13">
        <v>392793464942.13751</v>
      </c>
      <c r="BF13">
        <v>409632675289.3125</v>
      </c>
      <c r="BG13">
        <v>424935874744.7243</v>
      </c>
      <c r="BH13">
        <v>381973042886.31726</v>
      </c>
      <c r="BI13">
        <v>381717086453.36963</v>
      </c>
      <c r="BJ13">
        <v>403365010211.02795</v>
      </c>
      <c r="BK13">
        <v>440560108917.63104</v>
      </c>
      <c r="BL13">
        <v>433926208304.96936</v>
      </c>
      <c r="BM13">
        <v>357161878829.1355</v>
      </c>
      <c r="BN13">
        <v>422441388699.79578</v>
      </c>
      <c r="BO13">
        <v>511403403675.97009</v>
      </c>
      <c r="BP13">
        <v>522622191967.32471</v>
      </c>
      <c r="BQ13">
        <v>552324846834.58142</v>
      </c>
    </row>
    <row r="14" spans="1:70" x14ac:dyDescent="0.2">
      <c r="A14" t="s">
        <v>174</v>
      </c>
      <c r="B14" t="s">
        <v>175</v>
      </c>
      <c r="C14" t="s">
        <v>1018</v>
      </c>
      <c r="D14" t="s">
        <v>1017</v>
      </c>
      <c r="E14">
        <v>15865474315.405554</v>
      </c>
      <c r="F14">
        <v>20132220374.909279</v>
      </c>
      <c r="G14">
        <v>18337691145.368755</v>
      </c>
      <c r="H14">
        <v>18272123664.471519</v>
      </c>
      <c r="I14">
        <v>25605249381.759708</v>
      </c>
      <c r="J14">
        <v>28344705966.638908</v>
      </c>
      <c r="K14">
        <v>28630474727.90226</v>
      </c>
      <c r="L14">
        <v>24256667553.25692</v>
      </c>
      <c r="M14">
        <v>26436857247.498184</v>
      </c>
      <c r="N14">
        <v>31256284543.615479</v>
      </c>
      <c r="O14">
        <v>31584210365.544651</v>
      </c>
      <c r="P14">
        <v>33293199095.488117</v>
      </c>
      <c r="Q14">
        <v>34733000536.286209</v>
      </c>
      <c r="R14">
        <v>52544000116.903732</v>
      </c>
      <c r="S14">
        <v>72436777342.455414</v>
      </c>
      <c r="T14">
        <v>52438647921.9226</v>
      </c>
      <c r="U14">
        <v>51169499892.172218</v>
      </c>
      <c r="V14">
        <v>56781000101.084831</v>
      </c>
      <c r="W14">
        <v>89049453088.328171</v>
      </c>
      <c r="X14">
        <v>69252328951.644104</v>
      </c>
      <c r="Y14">
        <v>76961923741.070099</v>
      </c>
      <c r="Z14">
        <v>78676842366.552902</v>
      </c>
      <c r="AA14">
        <v>84307486836.724014</v>
      </c>
      <c r="AB14">
        <v>103979106777.91101</v>
      </c>
      <c r="AC14">
        <v>116915052107.03087</v>
      </c>
      <c r="AD14">
        <v>88150891728.10643</v>
      </c>
      <c r="AE14">
        <v>105872372613.85706</v>
      </c>
      <c r="AF14">
        <v>108810885301.25256</v>
      </c>
      <c r="AG14">
        <v>126890235049.09248</v>
      </c>
      <c r="AH14">
        <v>76629728760.122955</v>
      </c>
      <c r="AI14">
        <v>141352654305.16275</v>
      </c>
      <c r="AJ14">
        <v>189719984268.48453</v>
      </c>
      <c r="AK14">
        <v>228778917308.16986</v>
      </c>
      <c r="AL14">
        <v>236741715015.01501</v>
      </c>
      <c r="AM14">
        <v>257440000000</v>
      </c>
      <c r="AN14">
        <v>258031750000</v>
      </c>
      <c r="AO14">
        <v>272149750000</v>
      </c>
      <c r="AP14">
        <v>292859000000</v>
      </c>
      <c r="AQ14">
        <v>298948250000</v>
      </c>
      <c r="AR14">
        <v>283523000000</v>
      </c>
      <c r="AS14">
        <v>284203750000</v>
      </c>
      <c r="AT14">
        <v>268696750000</v>
      </c>
      <c r="AU14">
        <v>97724004251.860199</v>
      </c>
      <c r="AV14">
        <v>127586973492.17664</v>
      </c>
      <c r="AW14">
        <v>164657930452.78662</v>
      </c>
      <c r="AX14">
        <v>198737095012.28165</v>
      </c>
      <c r="AY14">
        <v>232557260817.30771</v>
      </c>
      <c r="AZ14">
        <v>287530508430.56799</v>
      </c>
      <c r="BA14">
        <v>361558037110.41925</v>
      </c>
      <c r="BB14">
        <v>332976484577.6189</v>
      </c>
      <c r="BC14">
        <v>423627422092.48969</v>
      </c>
      <c r="BD14">
        <v>530158122010.44244</v>
      </c>
      <c r="BE14">
        <v>545982375701.12799</v>
      </c>
      <c r="BF14">
        <v>552025140252.24634</v>
      </c>
      <c r="BG14">
        <v>526319673731.63831</v>
      </c>
      <c r="BH14">
        <v>594749285413.2124</v>
      </c>
      <c r="BI14">
        <v>557532320662.95459</v>
      </c>
      <c r="BJ14">
        <v>643628393281.36401</v>
      </c>
      <c r="BK14">
        <v>524819892360.17578</v>
      </c>
      <c r="BL14">
        <v>447754683615.22455</v>
      </c>
      <c r="BM14">
        <v>385740508436.96521</v>
      </c>
      <c r="BN14">
        <v>486564085480.03552</v>
      </c>
      <c r="BO14">
        <v>633993756301.07983</v>
      </c>
      <c r="BP14">
        <v>649461687959.17444</v>
      </c>
      <c r="BQ14">
        <v>638365455340.04041</v>
      </c>
    </row>
    <row r="15" spans="1:70" x14ac:dyDescent="0.2">
      <c r="A15" t="s">
        <v>176</v>
      </c>
      <c r="B15" t="s">
        <v>177</v>
      </c>
      <c r="C15" t="s">
        <v>1018</v>
      </c>
      <c r="D15" t="s">
        <v>1017</v>
      </c>
      <c r="AI15">
        <v>2256863448.7708597</v>
      </c>
      <c r="AJ15">
        <v>2069870129.8701298</v>
      </c>
      <c r="AK15">
        <v>1272835453.4263439</v>
      </c>
      <c r="AL15">
        <v>1201312829.2752385</v>
      </c>
      <c r="AM15">
        <v>1315158636.6755345</v>
      </c>
      <c r="AN15">
        <v>1468317435.2014842</v>
      </c>
      <c r="AO15">
        <v>1596968946.2370784</v>
      </c>
      <c r="AP15">
        <v>1639492444.7615163</v>
      </c>
      <c r="AQ15">
        <v>1893726437.2646184</v>
      </c>
      <c r="AR15">
        <v>1845482173.0273242</v>
      </c>
      <c r="AS15">
        <v>1911563668.8500648</v>
      </c>
      <c r="AT15">
        <v>2118467913.3787341</v>
      </c>
      <c r="AU15">
        <v>2376335048.399756</v>
      </c>
      <c r="AV15">
        <v>2807061008.6908445</v>
      </c>
      <c r="AW15">
        <v>3576615240.4161587</v>
      </c>
      <c r="AX15">
        <v>4900469511.1019125</v>
      </c>
      <c r="AY15">
        <v>6384452066.5146027</v>
      </c>
      <c r="AZ15">
        <v>9206301269.7916355</v>
      </c>
      <c r="BA15">
        <v>11662040713.875309</v>
      </c>
      <c r="BB15">
        <v>8647937081.256197</v>
      </c>
      <c r="BC15">
        <v>9260285755.6242371</v>
      </c>
      <c r="BD15">
        <v>10142111824.583546</v>
      </c>
      <c r="BE15">
        <v>10619320682.947443</v>
      </c>
      <c r="BF15">
        <v>11121464437.041531</v>
      </c>
      <c r="BG15">
        <v>11609513246.795767</v>
      </c>
      <c r="BH15">
        <v>10553337518.414</v>
      </c>
      <c r="BI15">
        <v>10546136235.521862</v>
      </c>
      <c r="BJ15">
        <v>11527458709.015797</v>
      </c>
      <c r="BK15">
        <v>12457940694.739531</v>
      </c>
      <c r="BL15">
        <v>13619290539.211607</v>
      </c>
      <c r="BM15">
        <v>12641698583.215239</v>
      </c>
      <c r="BN15">
        <v>13878908628.937809</v>
      </c>
      <c r="BO15">
        <v>19513506553.125072</v>
      </c>
      <c r="BP15">
        <v>24185982215.654301</v>
      </c>
      <c r="BQ15">
        <v>25955275380.032082</v>
      </c>
    </row>
    <row r="16" spans="1:70" x14ac:dyDescent="0.2">
      <c r="A16" t="s">
        <v>178</v>
      </c>
      <c r="B16" t="s">
        <v>179</v>
      </c>
      <c r="C16" t="s">
        <v>1018</v>
      </c>
      <c r="D16" t="s">
        <v>1017</v>
      </c>
      <c r="AU16">
        <v>512000000</v>
      </c>
      <c r="AV16">
        <v>524000000</v>
      </c>
      <c r="AW16">
        <v>509000000</v>
      </c>
      <c r="AX16">
        <v>500000000</v>
      </c>
      <c r="AY16">
        <v>493000000</v>
      </c>
      <c r="AZ16">
        <v>518000000</v>
      </c>
      <c r="BA16">
        <v>560000000</v>
      </c>
      <c r="BB16">
        <v>675000000</v>
      </c>
      <c r="BC16">
        <v>573000000</v>
      </c>
      <c r="BD16">
        <v>570000000</v>
      </c>
      <c r="BE16">
        <v>640000000</v>
      </c>
      <c r="BF16">
        <v>638000000</v>
      </c>
      <c r="BG16">
        <v>643000000</v>
      </c>
      <c r="BH16">
        <v>673000000</v>
      </c>
      <c r="BI16">
        <v>671000000</v>
      </c>
      <c r="BJ16">
        <v>612000000</v>
      </c>
      <c r="BK16">
        <v>639000000</v>
      </c>
      <c r="BL16">
        <v>647000000</v>
      </c>
      <c r="BM16">
        <v>721000000</v>
      </c>
      <c r="BN16">
        <v>750000000</v>
      </c>
      <c r="BO16">
        <v>871000000</v>
      </c>
    </row>
    <row r="17" spans="1:69" x14ac:dyDescent="0.2">
      <c r="A17" t="s">
        <v>180</v>
      </c>
      <c r="B17" t="s">
        <v>181</v>
      </c>
      <c r="C17" t="s">
        <v>1018</v>
      </c>
      <c r="D17" t="s">
        <v>1017</v>
      </c>
      <c r="V17">
        <v>77507407.407407403</v>
      </c>
      <c r="W17">
        <v>88040740.740740731</v>
      </c>
      <c r="X17">
        <v>109596296.29629628</v>
      </c>
      <c r="Y17">
        <v>132451851.85185184</v>
      </c>
      <c r="Z17">
        <v>149388888.88888887</v>
      </c>
      <c r="AA17">
        <v>166444444.44444445</v>
      </c>
      <c r="AB17">
        <v>184866666.66666666</v>
      </c>
      <c r="AC17">
        <v>212214814.81481481</v>
      </c>
      <c r="AD17">
        <v>246370370.37037036</v>
      </c>
      <c r="AE17">
        <v>297562962.96296293</v>
      </c>
      <c r="AF17">
        <v>346866666.66666663</v>
      </c>
      <c r="AG17">
        <v>411396296.2962963</v>
      </c>
      <c r="AH17">
        <v>455174074.07407403</v>
      </c>
      <c r="AI17">
        <v>478718518.51851851</v>
      </c>
      <c r="AJ17">
        <v>504337037.03703701</v>
      </c>
      <c r="AK17">
        <v>525133333.33333331</v>
      </c>
      <c r="AL17">
        <v>565662962.96296299</v>
      </c>
      <c r="AM17">
        <v>625081481.48148143</v>
      </c>
      <c r="AN17">
        <v>616051851.85185182</v>
      </c>
      <c r="AO17">
        <v>679140740.74074066</v>
      </c>
      <c r="AP17">
        <v>734422222.22222221</v>
      </c>
      <c r="AQ17">
        <v>789788888.88888872</v>
      </c>
      <c r="AR17">
        <v>835544444.44444442</v>
      </c>
      <c r="AS17">
        <v>901003703.70370364</v>
      </c>
      <c r="AT17">
        <v>877774074.07407403</v>
      </c>
      <c r="AU17">
        <v>898092592.59259248</v>
      </c>
      <c r="AV17">
        <v>948099999.99999988</v>
      </c>
      <c r="AW17">
        <v>1026329629.6296296</v>
      </c>
      <c r="AX17">
        <v>1143896296.2962961</v>
      </c>
      <c r="AY17">
        <v>1303674074.074074</v>
      </c>
      <c r="AZ17">
        <v>1487381481.4814813</v>
      </c>
      <c r="BA17">
        <v>1557640740.7407405</v>
      </c>
      <c r="BB17">
        <v>1386518518.5185184</v>
      </c>
      <c r="BC17">
        <v>1298348148.1481481</v>
      </c>
      <c r="BD17">
        <v>1287359259.2592592</v>
      </c>
      <c r="BE17">
        <v>1364729629.6296296</v>
      </c>
      <c r="BF17">
        <v>1325496296.2962961</v>
      </c>
      <c r="BG17">
        <v>1378707407.4074073</v>
      </c>
      <c r="BH17">
        <v>1437485185.1851852</v>
      </c>
      <c r="BI17">
        <v>1489603703.7037036</v>
      </c>
      <c r="BJ17">
        <v>1534855555.5555553</v>
      </c>
      <c r="BK17">
        <v>1661529629.6296296</v>
      </c>
      <c r="BL17">
        <v>1726448148.1481481</v>
      </c>
      <c r="BM17">
        <v>1411637037.0370369</v>
      </c>
      <c r="BN17">
        <v>1602125925.9259257</v>
      </c>
      <c r="BO17">
        <v>1866566666.6666665</v>
      </c>
      <c r="BP17">
        <v>2005785185.185185</v>
      </c>
      <c r="BQ17">
        <v>2207622874.0740738</v>
      </c>
    </row>
    <row r="18" spans="1:69" x14ac:dyDescent="0.2">
      <c r="A18" t="s">
        <v>182</v>
      </c>
      <c r="B18" t="s">
        <v>183</v>
      </c>
      <c r="C18" t="s">
        <v>1018</v>
      </c>
      <c r="D18" t="s">
        <v>1017</v>
      </c>
      <c r="E18">
        <v>18635682981.709278</v>
      </c>
      <c r="F18">
        <v>19713123154.099705</v>
      </c>
      <c r="G18">
        <v>19953923192.627712</v>
      </c>
      <c r="H18">
        <v>21573443451.750954</v>
      </c>
      <c r="I18">
        <v>23835843813.735008</v>
      </c>
      <c r="J18">
        <v>26014244162.279064</v>
      </c>
      <c r="K18">
        <v>27349284375.885498</v>
      </c>
      <c r="L18">
        <v>30487524878.003979</v>
      </c>
      <c r="M18">
        <v>32763365242.138439</v>
      </c>
      <c r="N18">
        <v>36738245878.119339</v>
      </c>
      <c r="O18">
        <v>41395206623.233063</v>
      </c>
      <c r="P18">
        <v>45283847245.415558</v>
      </c>
      <c r="Q18">
        <v>52117990654.205612</v>
      </c>
      <c r="R18">
        <v>63923126201.153107</v>
      </c>
      <c r="S18">
        <v>89086219602.06337</v>
      </c>
      <c r="T18">
        <v>97440939505.667084</v>
      </c>
      <c r="U18">
        <v>105209354855.78729</v>
      </c>
      <c r="V18">
        <v>110504702913.51227</v>
      </c>
      <c r="W18">
        <v>118660813779.84904</v>
      </c>
      <c r="X18">
        <v>135093718050.66455</v>
      </c>
      <c r="Y18">
        <v>150200557103.06409</v>
      </c>
      <c r="Z18">
        <v>177151979565.77267</v>
      </c>
      <c r="AA18">
        <v>194323071830.51968</v>
      </c>
      <c r="AB18">
        <v>177523719680.08145</v>
      </c>
      <c r="AC18">
        <v>193749932078.26035</v>
      </c>
      <c r="AD18">
        <v>180861108959.1015</v>
      </c>
      <c r="AE18">
        <v>182707050923.33521</v>
      </c>
      <c r="AF18">
        <v>189726707252.51456</v>
      </c>
      <c r="AG18">
        <v>236461079970.43088</v>
      </c>
      <c r="AH18">
        <v>300264309002.13989</v>
      </c>
      <c r="AI18">
        <v>311840666465.05267</v>
      </c>
      <c r="AJ18">
        <v>326416407860.79187</v>
      </c>
      <c r="AK18">
        <v>325982966981.41504</v>
      </c>
      <c r="AL18">
        <v>312568858909.49969</v>
      </c>
      <c r="AM18">
        <v>323269456935.31653</v>
      </c>
      <c r="AN18">
        <v>368725126225.12622</v>
      </c>
      <c r="AO18">
        <v>401962517479.12183</v>
      </c>
      <c r="AP18">
        <v>436321902767.40839</v>
      </c>
      <c r="AQ18">
        <v>400361527504.57843</v>
      </c>
      <c r="AR18">
        <v>390347787943.35126</v>
      </c>
      <c r="AS18">
        <v>416901962163.47925</v>
      </c>
      <c r="AT18">
        <v>380360222861.1969</v>
      </c>
      <c r="AU18">
        <v>396436967262.56342</v>
      </c>
      <c r="AV18">
        <v>468517181129.87769</v>
      </c>
      <c r="AW18">
        <v>615643050220.51501</v>
      </c>
      <c r="AX18">
        <v>696811489612.8158</v>
      </c>
      <c r="AY18">
        <v>749708370332.98938</v>
      </c>
      <c r="AZ18">
        <v>856603595823.19226</v>
      </c>
      <c r="BA18">
        <v>1058448244063.7662</v>
      </c>
      <c r="BB18">
        <v>931761689770.84314</v>
      </c>
      <c r="BC18">
        <v>1152566632022.1255</v>
      </c>
      <c r="BD18">
        <v>1402939868653.3967</v>
      </c>
      <c r="BE18">
        <v>1552728401401.5811</v>
      </c>
      <c r="BF18">
        <v>1583737461925.3928</v>
      </c>
      <c r="BG18">
        <v>1474677007565.6382</v>
      </c>
      <c r="BH18">
        <v>1356805839935.9031</v>
      </c>
      <c r="BI18">
        <v>1211588128417.6074</v>
      </c>
      <c r="BJ18">
        <v>1330890554614.0916</v>
      </c>
      <c r="BK18">
        <v>1433144978761.6658</v>
      </c>
      <c r="BL18">
        <v>1398349602956.3535</v>
      </c>
      <c r="BM18">
        <v>1333336461648.0901</v>
      </c>
      <c r="BN18">
        <v>1560617493202.6936</v>
      </c>
      <c r="BO18">
        <v>1695627535475.8005</v>
      </c>
      <c r="BP18">
        <v>1734451264655.6016</v>
      </c>
      <c r="BQ18">
        <v>1757022451652.8313</v>
      </c>
    </row>
    <row r="19" spans="1:69" x14ac:dyDescent="0.2">
      <c r="A19" t="s">
        <v>184</v>
      </c>
      <c r="B19" t="s">
        <v>185</v>
      </c>
      <c r="C19" t="s">
        <v>1018</v>
      </c>
      <c r="D19" t="s">
        <v>1017</v>
      </c>
      <c r="E19">
        <v>6624086313.143343</v>
      </c>
      <c r="F19">
        <v>7346566037.8339176</v>
      </c>
      <c r="G19">
        <v>7793042529.1599226</v>
      </c>
      <c r="H19">
        <v>8414050621.0171585</v>
      </c>
      <c r="I19">
        <v>9213648655.9751091</v>
      </c>
      <c r="J19">
        <v>10041659445.118019</v>
      </c>
      <c r="K19">
        <v>10939526218.639311</v>
      </c>
      <c r="L19">
        <v>11634569521.927347</v>
      </c>
      <c r="M19">
        <v>12499863917.100342</v>
      </c>
      <c r="N19">
        <v>13647475854.028723</v>
      </c>
      <c r="O19">
        <v>15312791743.84758</v>
      </c>
      <c r="P19">
        <v>17788536733.120388</v>
      </c>
      <c r="Q19">
        <v>21973207929.043396</v>
      </c>
      <c r="R19">
        <v>29399860144.774754</v>
      </c>
      <c r="S19">
        <v>35051468639.575974</v>
      </c>
      <c r="T19">
        <v>39902300703.168205</v>
      </c>
      <c r="U19">
        <v>42791707448.032516</v>
      </c>
      <c r="V19">
        <v>51343861460.328033</v>
      </c>
      <c r="W19">
        <v>61809208755.804039</v>
      </c>
      <c r="X19">
        <v>73647694287.184769</v>
      </c>
      <c r="Y19">
        <v>81737498404.594757</v>
      </c>
      <c r="Z19">
        <v>70755997062.381195</v>
      </c>
      <c r="AA19">
        <v>70996111962.571594</v>
      </c>
      <c r="AB19">
        <v>71838528420.407547</v>
      </c>
      <c r="AC19">
        <v>67719055773.330582</v>
      </c>
      <c r="AD19">
        <v>69114996009.577011</v>
      </c>
      <c r="AE19">
        <v>98648254168.544403</v>
      </c>
      <c r="AF19">
        <v>123682091858.94646</v>
      </c>
      <c r="AG19">
        <v>132817124707.4557</v>
      </c>
      <c r="AH19">
        <v>132584448257.93031</v>
      </c>
      <c r="AI19">
        <v>165811372382.91177</v>
      </c>
      <c r="AJ19">
        <v>173113449616.97113</v>
      </c>
      <c r="AK19">
        <v>194314032056.09818</v>
      </c>
      <c r="AL19">
        <v>189634029338.69632</v>
      </c>
      <c r="AM19">
        <v>202738023129.74341</v>
      </c>
      <c r="AN19">
        <v>240094169510.03137</v>
      </c>
      <c r="AO19">
        <v>235952581232.12894</v>
      </c>
      <c r="AP19">
        <v>211724812267.44843</v>
      </c>
      <c r="AQ19">
        <v>217068085815.91818</v>
      </c>
      <c r="AR19">
        <v>216421809125.91553</v>
      </c>
      <c r="AS19">
        <v>196181599831.28668</v>
      </c>
      <c r="AT19">
        <v>196477206829.33017</v>
      </c>
      <c r="AU19">
        <v>212837224022.81332</v>
      </c>
      <c r="AV19">
        <v>260779834340.09671</v>
      </c>
      <c r="AW19">
        <v>299210411454.82281</v>
      </c>
      <c r="AX19">
        <v>313952317330.77649</v>
      </c>
      <c r="AY19">
        <v>333905979332.48071</v>
      </c>
      <c r="AZ19">
        <v>386760177589.49652</v>
      </c>
      <c r="BA19">
        <v>429234399096.17255</v>
      </c>
      <c r="BB19">
        <v>399290118782.42865</v>
      </c>
      <c r="BC19">
        <v>389827789217.63409</v>
      </c>
      <c r="BD19">
        <v>428954737064.05725</v>
      </c>
      <c r="BE19">
        <v>406750487603.5899</v>
      </c>
      <c r="BF19">
        <v>426580502769.4165</v>
      </c>
      <c r="BG19">
        <v>438556021078.03412</v>
      </c>
      <c r="BH19">
        <v>379546097300.63263</v>
      </c>
      <c r="BI19">
        <v>393687359770.27332</v>
      </c>
      <c r="BJ19">
        <v>414926138132.69128</v>
      </c>
      <c r="BK19">
        <v>452582294972.77539</v>
      </c>
      <c r="BL19">
        <v>442983642371.84241</v>
      </c>
      <c r="BM19">
        <v>434397601557.69617</v>
      </c>
      <c r="BN19">
        <v>480466363176.80621</v>
      </c>
      <c r="BO19">
        <v>473221298968.21582</v>
      </c>
      <c r="BP19">
        <v>516670509628.87579</v>
      </c>
      <c r="BQ19">
        <v>534790720466.82178</v>
      </c>
    </row>
    <row r="20" spans="1:69" x14ac:dyDescent="0.2">
      <c r="A20" t="s">
        <v>186</v>
      </c>
      <c r="B20" t="s">
        <v>187</v>
      </c>
      <c r="C20" t="s">
        <v>1018</v>
      </c>
      <c r="D20" t="s">
        <v>1017</v>
      </c>
      <c r="AI20">
        <v>8884848484.848484</v>
      </c>
      <c r="AJ20">
        <v>5344000000</v>
      </c>
      <c r="AK20">
        <v>444658671.58671582</v>
      </c>
      <c r="AL20">
        <v>1570392598.1495376</v>
      </c>
      <c r="AM20">
        <v>1193141110.3504274</v>
      </c>
      <c r="AN20">
        <v>2417331192.9526043</v>
      </c>
      <c r="AO20">
        <v>3176507376.3183618</v>
      </c>
      <c r="AP20">
        <v>3962362387.4792209</v>
      </c>
      <c r="AQ20">
        <v>4446368570.6901007</v>
      </c>
      <c r="AR20">
        <v>4581248566.5015841</v>
      </c>
      <c r="AS20">
        <v>5272615722.9689178</v>
      </c>
      <c r="AT20">
        <v>5707616203.720108</v>
      </c>
      <c r="AU20">
        <v>6236087738.2828407</v>
      </c>
      <c r="AV20">
        <v>7276413079.1145105</v>
      </c>
      <c r="AW20">
        <v>8680405740.9412479</v>
      </c>
      <c r="AX20">
        <v>13245421880.834042</v>
      </c>
      <c r="AY20">
        <v>20981929497.618767</v>
      </c>
      <c r="AZ20">
        <v>33049419431.224392</v>
      </c>
      <c r="BA20">
        <v>48851293785.448257</v>
      </c>
      <c r="BB20">
        <v>44292427184.949173</v>
      </c>
      <c r="BC20">
        <v>52909294791.926239</v>
      </c>
      <c r="BD20">
        <v>65952796427.947311</v>
      </c>
      <c r="BE20">
        <v>69679944504.197189</v>
      </c>
      <c r="BF20">
        <v>74160560123.690155</v>
      </c>
      <c r="BG20">
        <v>75239785452.102188</v>
      </c>
      <c r="BH20">
        <v>53076235354.746017</v>
      </c>
      <c r="BI20">
        <v>37866996882.915695</v>
      </c>
      <c r="BJ20">
        <v>40866627351.981667</v>
      </c>
      <c r="BK20">
        <v>47112470051.770073</v>
      </c>
      <c r="BL20">
        <v>48174235294.117645</v>
      </c>
      <c r="BM20">
        <v>42693000000</v>
      </c>
      <c r="BN20">
        <v>54825411764.705887</v>
      </c>
      <c r="BO20">
        <v>78807470588.235306</v>
      </c>
      <c r="BP20">
        <v>72428470588.235291</v>
      </c>
      <c r="BQ20">
        <v>74315882352.941177</v>
      </c>
    </row>
    <row r="21" spans="1:69" x14ac:dyDescent="0.2">
      <c r="A21" t="s">
        <v>188</v>
      </c>
      <c r="B21" t="s">
        <v>189</v>
      </c>
      <c r="C21" t="s">
        <v>1018</v>
      </c>
      <c r="D21" t="s">
        <v>1017</v>
      </c>
      <c r="E21">
        <v>195999990</v>
      </c>
      <c r="F21">
        <v>202999992</v>
      </c>
      <c r="G21">
        <v>213500006</v>
      </c>
      <c r="H21">
        <v>232749998</v>
      </c>
      <c r="I21">
        <v>260750008</v>
      </c>
      <c r="J21">
        <v>158994962.96296296</v>
      </c>
      <c r="K21">
        <v>165444571.42857143</v>
      </c>
      <c r="L21">
        <v>178297142.85714287</v>
      </c>
      <c r="M21">
        <v>183200000</v>
      </c>
      <c r="N21">
        <v>190205714.2857143</v>
      </c>
      <c r="O21">
        <v>242732571.42857143</v>
      </c>
      <c r="P21">
        <v>252842285.7142857</v>
      </c>
      <c r="Q21">
        <v>246804571.42857143</v>
      </c>
      <c r="R21">
        <v>304339523.90247566</v>
      </c>
      <c r="S21">
        <v>345263492.06349206</v>
      </c>
      <c r="T21">
        <v>420986666.66666663</v>
      </c>
      <c r="U21">
        <v>448412753.62318838</v>
      </c>
      <c r="V21">
        <v>547535555.55555558</v>
      </c>
      <c r="W21">
        <v>610225555.55555558</v>
      </c>
      <c r="X21">
        <v>782496666.66666663</v>
      </c>
      <c r="Y21">
        <v>919726666.66666663</v>
      </c>
      <c r="Z21">
        <v>969046666.66666663</v>
      </c>
      <c r="AA21">
        <v>1013222222.2222222</v>
      </c>
      <c r="AB21">
        <v>1082926304.464766</v>
      </c>
      <c r="AC21">
        <v>987143931.16698694</v>
      </c>
      <c r="AD21">
        <v>1149979285.7734692</v>
      </c>
      <c r="AE21">
        <v>1201725497.065779</v>
      </c>
      <c r="AF21">
        <v>1131466494.0110068</v>
      </c>
      <c r="AG21">
        <v>1082403219.4878733</v>
      </c>
      <c r="AH21">
        <v>1113924130.4114907</v>
      </c>
      <c r="AI21">
        <v>1132101252.5181746</v>
      </c>
      <c r="AJ21">
        <v>1167398478.3459036</v>
      </c>
      <c r="AK21">
        <v>1083037670.60484</v>
      </c>
      <c r="AL21">
        <v>938632612.02635908</v>
      </c>
      <c r="AM21">
        <v>925030590.15368295</v>
      </c>
      <c r="AN21">
        <v>1000428393.885281</v>
      </c>
      <c r="AO21">
        <v>869033856.31709325</v>
      </c>
      <c r="AP21">
        <v>972896267.91542494</v>
      </c>
      <c r="AQ21">
        <v>893770740.20741558</v>
      </c>
      <c r="AR21">
        <v>808077223.36574638</v>
      </c>
      <c r="AS21">
        <v>870486065.88313663</v>
      </c>
      <c r="AT21">
        <v>876794723.06858552</v>
      </c>
      <c r="AU21">
        <v>825394519.42372775</v>
      </c>
      <c r="AV21">
        <v>784654423.62047637</v>
      </c>
      <c r="AW21">
        <v>915257323.39609957</v>
      </c>
      <c r="AX21">
        <v>1117113079.736455</v>
      </c>
      <c r="AY21">
        <v>1273375078.4484448</v>
      </c>
      <c r="AZ21">
        <v>1356199387.4230778</v>
      </c>
      <c r="BA21">
        <v>1611835857.0458813</v>
      </c>
      <c r="BB21">
        <v>1775495032.4240046</v>
      </c>
      <c r="BC21">
        <v>2032135192.0124843</v>
      </c>
      <c r="BD21">
        <v>2235812879.5670915</v>
      </c>
      <c r="BE21">
        <v>2327402362.815743</v>
      </c>
      <c r="BF21">
        <v>2451624637.671567</v>
      </c>
      <c r="BG21">
        <v>2705826648.2101898</v>
      </c>
      <c r="BH21">
        <v>2810532912.4997549</v>
      </c>
      <c r="BI21">
        <v>2618093125.1468735</v>
      </c>
      <c r="BJ21">
        <v>2831362208.3403921</v>
      </c>
      <c r="BK21">
        <v>2913411408.4478335</v>
      </c>
      <c r="BL21">
        <v>2871555326.3102908</v>
      </c>
      <c r="BM21">
        <v>3227847281.3154368</v>
      </c>
      <c r="BN21">
        <v>3435598072.7935042</v>
      </c>
      <c r="BO21">
        <v>4036192552.8887916</v>
      </c>
      <c r="BP21">
        <v>3430949249.9122114</v>
      </c>
      <c r="BQ21">
        <v>3082433067.3263364</v>
      </c>
    </row>
    <row r="22" spans="1:69" x14ac:dyDescent="0.2">
      <c r="A22" t="s">
        <v>190</v>
      </c>
      <c r="B22" t="s">
        <v>191</v>
      </c>
      <c r="C22" t="s">
        <v>1018</v>
      </c>
      <c r="D22" t="s">
        <v>1017</v>
      </c>
      <c r="E22">
        <v>11810619368.387356</v>
      </c>
      <c r="F22">
        <v>12561701694.331919</v>
      </c>
      <c r="G22">
        <v>13436827166.518669</v>
      </c>
      <c r="H22">
        <v>14445805381.387213</v>
      </c>
      <c r="I22">
        <v>16168044450.252251</v>
      </c>
      <c r="J22">
        <v>17597783297.458344</v>
      </c>
      <c r="K22">
        <v>18894891312.297703</v>
      </c>
      <c r="L22">
        <v>20252508995.474495</v>
      </c>
      <c r="M22">
        <v>21654856965.428123</v>
      </c>
      <c r="N22">
        <v>24019653474.995869</v>
      </c>
      <c r="O22">
        <v>26706196046.79306</v>
      </c>
      <c r="P22">
        <v>29821661869.912014</v>
      </c>
      <c r="Q22">
        <v>37209418018.513428</v>
      </c>
      <c r="R22">
        <v>47743801490.374664</v>
      </c>
      <c r="S22">
        <v>56033077879.03894</v>
      </c>
      <c r="T22">
        <v>65678189097.290779</v>
      </c>
      <c r="U22">
        <v>71113882967.607117</v>
      </c>
      <c r="V22">
        <v>82839905458.638153</v>
      </c>
      <c r="W22">
        <v>101246526194.44089</v>
      </c>
      <c r="X22">
        <v>116315456796.918</v>
      </c>
      <c r="Y22">
        <v>126829314388.19148</v>
      </c>
      <c r="Z22">
        <v>104730018470.23033</v>
      </c>
      <c r="AA22">
        <v>92095926187.533112</v>
      </c>
      <c r="AB22">
        <v>87184239053.25444</v>
      </c>
      <c r="AC22">
        <v>83349530159.173416</v>
      </c>
      <c r="AD22">
        <v>86268264148.379639</v>
      </c>
      <c r="AE22">
        <v>120018787249.41304</v>
      </c>
      <c r="AF22">
        <v>149394404105.8887</v>
      </c>
      <c r="AG22">
        <v>162299103675.26056</v>
      </c>
      <c r="AH22">
        <v>164221056511.05652</v>
      </c>
      <c r="AI22">
        <v>205331747947.85129</v>
      </c>
      <c r="AJ22">
        <v>210510999409.33255</v>
      </c>
      <c r="AK22">
        <v>234781652446.67502</v>
      </c>
      <c r="AL22">
        <v>224721795708.95523</v>
      </c>
      <c r="AM22">
        <v>244884129491.19846</v>
      </c>
      <c r="AN22">
        <v>288025588396.27808</v>
      </c>
      <c r="AO22">
        <v>279201433224.75574</v>
      </c>
      <c r="AP22">
        <v>252708051420.83896</v>
      </c>
      <c r="AQ22">
        <v>258528339631.02911</v>
      </c>
      <c r="AR22">
        <v>258245733221.46774</v>
      </c>
      <c r="AS22">
        <v>236792460312.4711</v>
      </c>
      <c r="AT22">
        <v>236746141604.37039</v>
      </c>
      <c r="AU22">
        <v>258383599375.17697</v>
      </c>
      <c r="AV22">
        <v>318082528506.58759</v>
      </c>
      <c r="AW22">
        <v>369214712443.20557</v>
      </c>
      <c r="AX22">
        <v>385714762230.03876</v>
      </c>
      <c r="AY22">
        <v>408259840868.82294</v>
      </c>
      <c r="AZ22">
        <v>470922156309.45251</v>
      </c>
      <c r="BA22">
        <v>517328087920.078</v>
      </c>
      <c r="BB22">
        <v>485014525992.46063</v>
      </c>
      <c r="BC22">
        <v>481556503720.00092</v>
      </c>
      <c r="BD22">
        <v>527196649048.63916</v>
      </c>
      <c r="BE22">
        <v>498414364944.96106</v>
      </c>
      <c r="BF22">
        <v>524097026598.55048</v>
      </c>
      <c r="BG22">
        <v>537987419164.35107</v>
      </c>
      <c r="BH22">
        <v>461044767544.53101</v>
      </c>
      <c r="BI22">
        <v>474271566739.72876</v>
      </c>
      <c r="BJ22">
        <v>500908767351.53027</v>
      </c>
      <c r="BK22">
        <v>542638913427.9212</v>
      </c>
      <c r="BL22">
        <v>536726344405.48932</v>
      </c>
      <c r="BM22">
        <v>529694473501.79132</v>
      </c>
      <c r="BN22">
        <v>598522422241.85083</v>
      </c>
      <c r="BO22">
        <v>591085783326.26685</v>
      </c>
      <c r="BP22">
        <v>651330595110.01147</v>
      </c>
      <c r="BQ22">
        <v>671370081636.40613</v>
      </c>
    </row>
    <row r="23" spans="1:69" x14ac:dyDescent="0.2">
      <c r="A23" t="s">
        <v>192</v>
      </c>
      <c r="B23" t="s">
        <v>193</v>
      </c>
      <c r="C23" t="s">
        <v>1018</v>
      </c>
      <c r="D23" t="s">
        <v>1017</v>
      </c>
      <c r="E23">
        <v>226195578.43449736</v>
      </c>
      <c r="F23">
        <v>235668220.50820154</v>
      </c>
      <c r="G23">
        <v>236434954.038578</v>
      </c>
      <c r="H23">
        <v>253927697.25804955</v>
      </c>
      <c r="I23">
        <v>269819005.87813967</v>
      </c>
      <c r="J23">
        <v>289908680.42639548</v>
      </c>
      <c r="K23">
        <v>302925235.15199667</v>
      </c>
      <c r="L23">
        <v>306221953.10491055</v>
      </c>
      <c r="M23">
        <v>326323105.2647596</v>
      </c>
      <c r="N23">
        <v>330748244.53957391</v>
      </c>
      <c r="O23">
        <v>333627713.49443835</v>
      </c>
      <c r="P23">
        <v>335073027.54117006</v>
      </c>
      <c r="Q23">
        <v>410331856.99121785</v>
      </c>
      <c r="R23">
        <v>504376074.1857087</v>
      </c>
      <c r="S23">
        <v>554654860.70257688</v>
      </c>
      <c r="T23">
        <v>676870140.34152865</v>
      </c>
      <c r="U23">
        <v>698408261.9222374</v>
      </c>
      <c r="V23">
        <v>750049778.84069026</v>
      </c>
      <c r="W23">
        <v>928843469.43172669</v>
      </c>
      <c r="X23">
        <v>1186231019.8204372</v>
      </c>
      <c r="Y23">
        <v>1405251846.5404758</v>
      </c>
      <c r="Z23">
        <v>1291120188.4310391</v>
      </c>
      <c r="AA23">
        <v>1267778670.3590209</v>
      </c>
      <c r="AB23">
        <v>1095348199.4391124</v>
      </c>
      <c r="AC23">
        <v>1051134008.7897869</v>
      </c>
      <c r="AD23">
        <v>1045712789.1488353</v>
      </c>
      <c r="AE23">
        <v>1336102025.2776284</v>
      </c>
      <c r="AF23">
        <v>1562412227.9005773</v>
      </c>
      <c r="AG23">
        <v>1620246083.7947803</v>
      </c>
      <c r="AH23">
        <v>1502294416.1712859</v>
      </c>
      <c r="AI23">
        <v>1959965330.1476502</v>
      </c>
      <c r="AJ23">
        <v>1986437796.5305347</v>
      </c>
      <c r="AK23">
        <v>1695315305.7030787</v>
      </c>
      <c r="AL23">
        <v>2274558082.7613525</v>
      </c>
      <c r="AM23">
        <v>1598075943.8677371</v>
      </c>
      <c r="AN23">
        <v>2169627137.9206958</v>
      </c>
      <c r="AO23">
        <v>2361116449.3930759</v>
      </c>
      <c r="AP23">
        <v>2268301646.4670687</v>
      </c>
      <c r="AQ23">
        <v>2455092686.3471169</v>
      </c>
      <c r="AR23">
        <v>3677393998.7448587</v>
      </c>
      <c r="AS23">
        <v>3519991440.4791317</v>
      </c>
      <c r="AT23">
        <v>3666222635.1387482</v>
      </c>
      <c r="AU23">
        <v>4194342686.2178025</v>
      </c>
      <c r="AV23">
        <v>5349258094.4823856</v>
      </c>
      <c r="AW23">
        <v>6190270380.4985561</v>
      </c>
      <c r="AX23">
        <v>6567654954.3890305</v>
      </c>
      <c r="AY23">
        <v>7034111314.8881245</v>
      </c>
      <c r="AZ23">
        <v>8169048382.8387537</v>
      </c>
      <c r="BA23">
        <v>9787734526.2396507</v>
      </c>
      <c r="BB23">
        <v>9738626517.0031948</v>
      </c>
      <c r="BC23">
        <v>9535345015.7835503</v>
      </c>
      <c r="BD23">
        <v>10693321363.657408</v>
      </c>
      <c r="BE23">
        <v>11141358115.899054</v>
      </c>
      <c r="BF23">
        <v>12517845123.931498</v>
      </c>
      <c r="BG23">
        <v>13284527846.908115</v>
      </c>
      <c r="BH23">
        <v>11388160996.773783</v>
      </c>
      <c r="BI23">
        <v>11821065853.383789</v>
      </c>
      <c r="BJ23">
        <v>12701655836.946699</v>
      </c>
      <c r="BK23">
        <v>14262408089.926104</v>
      </c>
      <c r="BL23">
        <v>14391686313.464123</v>
      </c>
      <c r="BM23">
        <v>15686741883.93395</v>
      </c>
      <c r="BN23">
        <v>17687623530.335533</v>
      </c>
      <c r="BO23">
        <v>17425405090.862</v>
      </c>
      <c r="BP23">
        <v>19673291004.144428</v>
      </c>
      <c r="BQ23">
        <v>21482643706.42485</v>
      </c>
    </row>
    <row r="24" spans="1:69" s="62" customFormat="1" x14ac:dyDescent="0.2">
      <c r="A24" s="62" t="s">
        <v>194</v>
      </c>
      <c r="B24" s="62" t="s">
        <v>195</v>
      </c>
      <c r="C24" s="62" t="s">
        <v>1018</v>
      </c>
      <c r="D24" s="62" t="s">
        <v>1017</v>
      </c>
      <c r="E24" s="62">
        <v>330442815.82118559</v>
      </c>
      <c r="F24" s="62">
        <v>350247234.26071155</v>
      </c>
      <c r="G24" s="62">
        <v>379567099.24942166</v>
      </c>
      <c r="H24" s="62">
        <v>394040667.10633528</v>
      </c>
      <c r="I24" s="62">
        <v>410321644.96491134</v>
      </c>
      <c r="J24" s="62">
        <v>422916789.7482999</v>
      </c>
      <c r="K24" s="62">
        <v>433889766.23943597</v>
      </c>
      <c r="L24" s="62">
        <v>450753923.5480476</v>
      </c>
      <c r="M24" s="62">
        <v>460442689.3763777</v>
      </c>
      <c r="N24" s="62">
        <v>478298645.39382035</v>
      </c>
      <c r="O24" s="62">
        <v>458404268.76197135</v>
      </c>
      <c r="P24" s="62">
        <v>482411179.12117821</v>
      </c>
      <c r="Q24" s="62">
        <v>578595521.99013484</v>
      </c>
      <c r="R24" s="62">
        <v>674773569.87754762</v>
      </c>
      <c r="S24" s="62">
        <v>751133430.44930065</v>
      </c>
      <c r="T24" s="62">
        <v>939972703.46302056</v>
      </c>
      <c r="U24" s="62">
        <v>976547188.05477762</v>
      </c>
      <c r="V24" s="62">
        <v>1131224878.1886473</v>
      </c>
      <c r="W24" s="62">
        <v>1475583644.9361432</v>
      </c>
      <c r="X24" s="62">
        <v>1748480620.5239744</v>
      </c>
      <c r="Y24" s="62">
        <v>1928719888.2068832</v>
      </c>
      <c r="Z24" s="62">
        <v>1775842333.5704167</v>
      </c>
      <c r="AA24" s="62">
        <v>1754450096.2372131</v>
      </c>
      <c r="AB24" s="62">
        <v>1600278605.2546546</v>
      </c>
      <c r="AC24" s="62">
        <v>1459880132.1410668</v>
      </c>
      <c r="AD24" s="62">
        <v>1552493196.2842438</v>
      </c>
      <c r="AE24" s="62">
        <v>2036303357.6811328</v>
      </c>
      <c r="AF24" s="62">
        <v>2369834949.7323389</v>
      </c>
      <c r="AG24" s="62">
        <v>2616040478.9930944</v>
      </c>
      <c r="AH24" s="62">
        <v>2615587733.9730272</v>
      </c>
      <c r="AI24" s="62">
        <v>3101300778.5641379</v>
      </c>
      <c r="AJ24" s="62">
        <v>3135045584.0838699</v>
      </c>
      <c r="AK24" s="62">
        <v>3356692505.1826596</v>
      </c>
      <c r="AL24" s="62">
        <v>3199536465.2332821</v>
      </c>
      <c r="AM24" s="62">
        <v>1895290637.0950437</v>
      </c>
      <c r="AN24" s="62">
        <v>2379517975.2805634</v>
      </c>
      <c r="AO24" s="62">
        <v>2586550595.4101324</v>
      </c>
      <c r="AP24" s="62">
        <v>2447669101.9517813</v>
      </c>
      <c r="AQ24" s="62">
        <v>2804902367.146874</v>
      </c>
      <c r="AR24" s="62">
        <v>3389566712.6603723</v>
      </c>
      <c r="AS24" s="62">
        <v>2968370087.5975938</v>
      </c>
      <c r="AT24" s="62">
        <v>3190371080.9476838</v>
      </c>
      <c r="AU24" s="62">
        <v>3622350062.9605265</v>
      </c>
      <c r="AV24" s="62">
        <v>4740768142.674943</v>
      </c>
      <c r="AW24" s="62">
        <v>5451688537.6095915</v>
      </c>
      <c r="AX24" s="62">
        <v>6146353173.3492861</v>
      </c>
      <c r="AY24" s="62">
        <v>6547419820.3811312</v>
      </c>
      <c r="AZ24" s="62">
        <v>7625722836.7684708</v>
      </c>
      <c r="BA24" s="62">
        <v>9451435490.1146736</v>
      </c>
      <c r="BB24" s="62">
        <v>9450696873.3432617</v>
      </c>
      <c r="BC24" s="62">
        <v>10109619740.699419</v>
      </c>
      <c r="BD24" s="62">
        <v>12080295977.563232</v>
      </c>
      <c r="BE24" s="62">
        <v>12561015156.568285</v>
      </c>
      <c r="BF24" s="62">
        <v>13444300485.841228</v>
      </c>
      <c r="BG24" s="62">
        <v>13943016076.743608</v>
      </c>
      <c r="BH24" s="62">
        <v>11832159315.62978</v>
      </c>
      <c r="BI24" s="62">
        <v>12833363045.336655</v>
      </c>
      <c r="BJ24" s="62">
        <v>14106955615.344177</v>
      </c>
      <c r="BK24" s="62">
        <v>15890066221.288244</v>
      </c>
      <c r="BL24" s="62">
        <v>16032813503.370689</v>
      </c>
      <c r="BM24" s="62">
        <v>17725010532.52676</v>
      </c>
      <c r="BN24" s="62">
        <v>19697516284.378677</v>
      </c>
      <c r="BO24" s="62">
        <v>18622421394.613308</v>
      </c>
      <c r="BP24" s="62">
        <v>20112614449.203903</v>
      </c>
      <c r="BQ24" s="62">
        <v>23124729853.021801</v>
      </c>
    </row>
    <row r="25" spans="1:69" x14ac:dyDescent="0.2">
      <c r="A25" t="s">
        <v>196</v>
      </c>
      <c r="B25" t="s">
        <v>197</v>
      </c>
      <c r="C25" t="s">
        <v>1018</v>
      </c>
      <c r="D25" t="s">
        <v>1017</v>
      </c>
      <c r="E25">
        <v>4274894083.3333335</v>
      </c>
      <c r="F25">
        <v>4817580375</v>
      </c>
      <c r="G25">
        <v>5081413541.666667</v>
      </c>
      <c r="H25">
        <v>5319458562.5</v>
      </c>
      <c r="I25">
        <v>5386054833.333334</v>
      </c>
      <c r="J25">
        <v>5906636791.666667</v>
      </c>
      <c r="K25">
        <v>6439687854.166667</v>
      </c>
      <c r="L25">
        <v>7253575687.5</v>
      </c>
      <c r="M25">
        <v>7483685770.833334</v>
      </c>
      <c r="N25">
        <v>8471006437.5</v>
      </c>
      <c r="O25">
        <v>8992722166.6666679</v>
      </c>
      <c r="P25">
        <v>8751843187.5</v>
      </c>
      <c r="Q25">
        <v>6288245866.666667</v>
      </c>
      <c r="R25">
        <v>8086725729.3407021</v>
      </c>
      <c r="S25">
        <v>12512460519.708761</v>
      </c>
      <c r="T25">
        <v>19448348073.456512</v>
      </c>
      <c r="U25">
        <v>10117113333.333334</v>
      </c>
      <c r="V25">
        <v>9651149301.8745956</v>
      </c>
      <c r="W25">
        <v>13281767142.857143</v>
      </c>
      <c r="X25">
        <v>15565480321.944809</v>
      </c>
      <c r="Y25">
        <v>18138049095.607235</v>
      </c>
      <c r="Z25">
        <v>20249694002.447979</v>
      </c>
      <c r="AA25">
        <v>18525399201.596806</v>
      </c>
      <c r="AB25">
        <v>17609048821.54882</v>
      </c>
      <c r="AC25">
        <v>18920840000</v>
      </c>
      <c r="AD25">
        <v>22278423076.923077</v>
      </c>
      <c r="AE25">
        <v>21774033333.333332</v>
      </c>
      <c r="AF25">
        <v>24298032258.064518</v>
      </c>
      <c r="AG25">
        <v>26579005558.365208</v>
      </c>
      <c r="AH25">
        <v>28781715188.891914</v>
      </c>
      <c r="AI25">
        <v>31598340778.216366</v>
      </c>
      <c r="AJ25">
        <v>30957483949.57983</v>
      </c>
      <c r="AK25">
        <v>31708874594.164455</v>
      </c>
      <c r="AL25">
        <v>33166519417.989422</v>
      </c>
      <c r="AM25">
        <v>33768660882.793015</v>
      </c>
      <c r="AN25">
        <v>37939748768.656715</v>
      </c>
      <c r="AO25">
        <v>46438484107.57946</v>
      </c>
      <c r="AP25">
        <v>48244309133.489456</v>
      </c>
      <c r="AQ25">
        <v>49984559471.365639</v>
      </c>
      <c r="AR25">
        <v>51270569883.527458</v>
      </c>
      <c r="AS25">
        <v>53369787318.624527</v>
      </c>
      <c r="AT25">
        <v>53991289844.329132</v>
      </c>
      <c r="AU25">
        <v>54724081490.510185</v>
      </c>
      <c r="AV25">
        <v>60158929188.255615</v>
      </c>
      <c r="AW25">
        <v>65108544250.042473</v>
      </c>
      <c r="AX25">
        <v>69476001239.419006</v>
      </c>
      <c r="AY25">
        <v>71795736172.156052</v>
      </c>
      <c r="AZ25">
        <v>79611644974.557068</v>
      </c>
      <c r="BA25">
        <v>91636997370.977158</v>
      </c>
      <c r="BB25">
        <v>102475158190.99796</v>
      </c>
      <c r="BC25">
        <v>115275540051.26195</v>
      </c>
      <c r="BD25">
        <v>128607482310.35696</v>
      </c>
      <c r="BE25">
        <v>133310747603.48254</v>
      </c>
      <c r="BF25">
        <v>149998957434.18637</v>
      </c>
      <c r="BG25">
        <v>172886611653.7858</v>
      </c>
      <c r="BH25">
        <v>195146608978.1311</v>
      </c>
      <c r="BI25">
        <v>265224515675.03375</v>
      </c>
      <c r="BJ25">
        <v>293732446624.59583</v>
      </c>
      <c r="BK25">
        <v>321362752441.78033</v>
      </c>
      <c r="BL25">
        <v>351231654603.69226</v>
      </c>
      <c r="BM25">
        <v>373979442362.1933</v>
      </c>
      <c r="BN25">
        <v>416271647911.01416</v>
      </c>
      <c r="BO25">
        <v>460131689083.0827</v>
      </c>
      <c r="BP25">
        <v>437415333018.29095</v>
      </c>
      <c r="BQ25">
        <v>450119432068.85223</v>
      </c>
    </row>
    <row r="26" spans="1:69" x14ac:dyDescent="0.2">
      <c r="A26" t="s">
        <v>198</v>
      </c>
      <c r="B26" t="s">
        <v>199</v>
      </c>
      <c r="C26" t="s">
        <v>1018</v>
      </c>
      <c r="D26" t="s">
        <v>1017</v>
      </c>
      <c r="Y26">
        <v>19839230769.23077</v>
      </c>
      <c r="Z26">
        <v>19870000000</v>
      </c>
      <c r="AA26">
        <v>19342000000</v>
      </c>
      <c r="AB26">
        <v>16563666666.666668</v>
      </c>
      <c r="AC26">
        <v>17594944444.444447</v>
      </c>
      <c r="AD26">
        <v>17155421052.631578</v>
      </c>
      <c r="AE26">
        <v>20249294117.64706</v>
      </c>
      <c r="AF26">
        <v>28101000000</v>
      </c>
      <c r="AG26">
        <v>22555941176.470589</v>
      </c>
      <c r="AH26">
        <v>21988444444.444447</v>
      </c>
      <c r="AI26">
        <v>20632090909.090908</v>
      </c>
      <c r="AJ26">
        <v>7628738475.3766575</v>
      </c>
      <c r="AK26">
        <v>8602887622.6382751</v>
      </c>
      <c r="AL26">
        <v>10832064941.653982</v>
      </c>
      <c r="AM26">
        <v>9709240033.9897289</v>
      </c>
      <c r="AN26">
        <v>18991484420.359978</v>
      </c>
      <c r="AO26">
        <v>12294964837.623463</v>
      </c>
      <c r="AP26">
        <v>11316127378.961269</v>
      </c>
      <c r="AQ26">
        <v>15031055046.757534</v>
      </c>
      <c r="AR26">
        <v>13637098579.109041</v>
      </c>
      <c r="AS26">
        <v>13245990274.45809</v>
      </c>
      <c r="AT26">
        <v>14183446025.738909</v>
      </c>
      <c r="AU26">
        <v>16403043849.829679</v>
      </c>
      <c r="AV26">
        <v>21144957990.468067</v>
      </c>
      <c r="AW26">
        <v>26157743368.871613</v>
      </c>
      <c r="AX26">
        <v>29868657858.008186</v>
      </c>
      <c r="AY26">
        <v>34380536495.673927</v>
      </c>
      <c r="AZ26">
        <v>44431257128.861832</v>
      </c>
      <c r="BA26">
        <v>54480684188.444237</v>
      </c>
      <c r="BB26">
        <v>52023801230.120026</v>
      </c>
      <c r="BC26">
        <v>50689051382.436073</v>
      </c>
      <c r="BD26">
        <v>57681293006.972122</v>
      </c>
      <c r="BE26">
        <v>54297052002.233833</v>
      </c>
      <c r="BF26">
        <v>55819262374.903885</v>
      </c>
      <c r="BG26">
        <v>57080897012.107719</v>
      </c>
      <c r="BH26">
        <v>50765918159.147583</v>
      </c>
      <c r="BI26">
        <v>53929397039.210609</v>
      </c>
      <c r="BJ26">
        <v>59167647387.606041</v>
      </c>
      <c r="BK26">
        <v>66097226262.219063</v>
      </c>
      <c r="BL26">
        <v>68507731353.911354</v>
      </c>
      <c r="BM26">
        <v>70486877546.490097</v>
      </c>
      <c r="BN26">
        <v>84374613233.360046</v>
      </c>
      <c r="BO26">
        <v>90506153293.673279</v>
      </c>
      <c r="BP26">
        <v>102199231384.54156</v>
      </c>
      <c r="BQ26">
        <v>113343355779.9852</v>
      </c>
    </row>
    <row r="27" spans="1:69" x14ac:dyDescent="0.2">
      <c r="A27" t="s">
        <v>200</v>
      </c>
      <c r="B27" t="s">
        <v>201</v>
      </c>
      <c r="C27" t="s">
        <v>1018</v>
      </c>
      <c r="D27" t="s">
        <v>1017</v>
      </c>
      <c r="O27">
        <v>391577364.07736409</v>
      </c>
      <c r="P27">
        <v>422181562.18670756</v>
      </c>
      <c r="Q27">
        <v>534081183.68072814</v>
      </c>
      <c r="R27">
        <v>761132545.10422146</v>
      </c>
      <c r="S27">
        <v>1042176883.5182652</v>
      </c>
      <c r="T27">
        <v>1099107600.5056889</v>
      </c>
      <c r="U27">
        <v>1581709518.9826062</v>
      </c>
      <c r="V27">
        <v>1989060283.0427091</v>
      </c>
      <c r="W27">
        <v>2272042965.2112646</v>
      </c>
      <c r="X27">
        <v>2710160739.187418</v>
      </c>
      <c r="Y27">
        <v>3493834468.0286546</v>
      </c>
      <c r="Z27">
        <v>3943109531.9148936</v>
      </c>
      <c r="AA27">
        <v>4145421079.7872338</v>
      </c>
      <c r="AB27">
        <v>4247030468.0851064</v>
      </c>
      <c r="AC27">
        <v>4440874566.4893618</v>
      </c>
      <c r="AD27">
        <v>4152376484.0425529</v>
      </c>
      <c r="AE27">
        <v>3470746843.0851064</v>
      </c>
      <c r="AF27">
        <v>3856922694.1489363</v>
      </c>
      <c r="AG27">
        <v>4209834172.8723402</v>
      </c>
      <c r="AH27">
        <v>4393093962.7659578</v>
      </c>
      <c r="AI27">
        <v>4809511005.319149</v>
      </c>
      <c r="AJ27">
        <v>5248911170.2127657</v>
      </c>
      <c r="AK27">
        <v>5402232446.8085108</v>
      </c>
      <c r="AL27">
        <v>5913001063.8297873</v>
      </c>
      <c r="AM27">
        <v>6330627925.5319147</v>
      </c>
      <c r="AN27">
        <v>6651180851.0638294</v>
      </c>
      <c r="AO27">
        <v>6938166755.319149</v>
      </c>
      <c r="AP27">
        <v>7219407712.7659578</v>
      </c>
      <c r="AQ27">
        <v>7031309042.5531912</v>
      </c>
      <c r="AR27">
        <v>7528469148.9361706</v>
      </c>
      <c r="AS27">
        <v>9062898936.1702118</v>
      </c>
      <c r="AT27">
        <v>8976196808.5106392</v>
      </c>
      <c r="AU27">
        <v>9593510638.2978725</v>
      </c>
      <c r="AV27">
        <v>11074813829.787233</v>
      </c>
      <c r="AW27">
        <v>13150159574.468084</v>
      </c>
      <c r="AX27">
        <v>15968723404.25532</v>
      </c>
      <c r="AY27">
        <v>18504760638.297871</v>
      </c>
      <c r="AZ27">
        <v>21730000000</v>
      </c>
      <c r="BA27">
        <v>25710904255.319149</v>
      </c>
      <c r="BB27">
        <v>22938218085.106384</v>
      </c>
      <c r="BC27">
        <v>26805984042.553192</v>
      </c>
      <c r="BD27">
        <v>29914680851.063831</v>
      </c>
      <c r="BE27">
        <v>31963404255.319149</v>
      </c>
      <c r="BF27">
        <v>33823324468.085106</v>
      </c>
      <c r="BG27">
        <v>34772526595.744682</v>
      </c>
      <c r="BH27">
        <v>32523297872.340424</v>
      </c>
      <c r="BI27">
        <v>33884680851.063831</v>
      </c>
      <c r="BJ27">
        <v>37204813829.787231</v>
      </c>
      <c r="BK27">
        <v>39567978723.404259</v>
      </c>
      <c r="BL27">
        <v>40446808510.638298</v>
      </c>
      <c r="BM27">
        <v>35837632978.723404</v>
      </c>
      <c r="BN27">
        <v>40840212765.957443</v>
      </c>
      <c r="BO27">
        <v>46458191489.361702</v>
      </c>
      <c r="BP27">
        <v>46192260638.297874</v>
      </c>
      <c r="BQ27">
        <v>47109734308.510635</v>
      </c>
    </row>
    <row r="28" spans="1:69" x14ac:dyDescent="0.2">
      <c r="A28" t="s">
        <v>202</v>
      </c>
      <c r="B28" t="s">
        <v>203</v>
      </c>
      <c r="C28" t="s">
        <v>1018</v>
      </c>
      <c r="D28" t="s">
        <v>1017</v>
      </c>
      <c r="E28">
        <v>169736027.15776435</v>
      </c>
      <c r="F28">
        <v>190022030.40352488</v>
      </c>
      <c r="G28">
        <v>212170033.94720542</v>
      </c>
      <c r="H28">
        <v>237650038.0240061</v>
      </c>
      <c r="I28">
        <v>266560042.64960682</v>
      </c>
      <c r="J28">
        <v>300272048.04352766</v>
      </c>
      <c r="K28">
        <v>346800000</v>
      </c>
      <c r="L28">
        <v>398000000</v>
      </c>
      <c r="M28">
        <v>453800000</v>
      </c>
      <c r="N28">
        <v>538700000</v>
      </c>
      <c r="O28">
        <v>539500000</v>
      </c>
      <c r="P28">
        <v>573400000</v>
      </c>
      <c r="Q28">
        <v>590900000</v>
      </c>
      <c r="R28">
        <v>670900000</v>
      </c>
      <c r="S28">
        <v>632400000</v>
      </c>
      <c r="T28">
        <v>596200000</v>
      </c>
      <c r="U28">
        <v>642100000</v>
      </c>
      <c r="V28">
        <v>713000000</v>
      </c>
      <c r="W28">
        <v>832400000</v>
      </c>
      <c r="X28">
        <v>1139800100</v>
      </c>
      <c r="Y28">
        <v>1335300000</v>
      </c>
      <c r="Z28">
        <v>1426500000</v>
      </c>
      <c r="AA28">
        <v>1578300000</v>
      </c>
      <c r="AB28">
        <v>1732800000</v>
      </c>
      <c r="AC28">
        <v>2041100000</v>
      </c>
      <c r="AD28">
        <v>2320699900</v>
      </c>
      <c r="AE28">
        <v>2472500000</v>
      </c>
      <c r="AF28">
        <v>2713999900</v>
      </c>
      <c r="AG28">
        <v>2817900000</v>
      </c>
      <c r="AH28">
        <v>3062000000</v>
      </c>
      <c r="AI28">
        <v>3166000000</v>
      </c>
      <c r="AJ28">
        <v>3111160000</v>
      </c>
      <c r="AK28">
        <v>3109000000</v>
      </c>
      <c r="AL28">
        <v>3092000000</v>
      </c>
      <c r="AM28">
        <v>3259000000</v>
      </c>
      <c r="AN28">
        <v>3429000000</v>
      </c>
      <c r="AO28">
        <v>3609000000</v>
      </c>
      <c r="AP28">
        <v>6332360000</v>
      </c>
      <c r="AQ28">
        <v>6833220000</v>
      </c>
      <c r="AR28">
        <v>7683870000</v>
      </c>
      <c r="AS28">
        <v>8076470000</v>
      </c>
      <c r="AT28">
        <v>8317830000</v>
      </c>
      <c r="AU28">
        <v>8881160000</v>
      </c>
      <c r="AV28">
        <v>8870090000</v>
      </c>
      <c r="AW28">
        <v>9055290000</v>
      </c>
      <c r="AX28">
        <v>9836200000</v>
      </c>
      <c r="AY28">
        <v>10167250000</v>
      </c>
      <c r="AZ28">
        <v>10618340000</v>
      </c>
      <c r="BA28">
        <v>10526000000</v>
      </c>
      <c r="BB28">
        <v>9981960000</v>
      </c>
      <c r="BC28">
        <v>10095760000</v>
      </c>
      <c r="BD28">
        <v>10070450000</v>
      </c>
      <c r="BE28">
        <v>10720400000</v>
      </c>
      <c r="BF28">
        <v>10475300000</v>
      </c>
      <c r="BG28">
        <v>11139100000</v>
      </c>
      <c r="BH28">
        <v>11837600000</v>
      </c>
      <c r="BI28">
        <v>11880900000</v>
      </c>
      <c r="BJ28">
        <v>12446900000</v>
      </c>
      <c r="BK28">
        <v>12819200000</v>
      </c>
      <c r="BL28">
        <v>13277000000</v>
      </c>
      <c r="BM28">
        <v>10363200000</v>
      </c>
      <c r="BN28">
        <v>12037000000</v>
      </c>
      <c r="BO28">
        <v>13896800000</v>
      </c>
      <c r="BP28">
        <v>15271300000</v>
      </c>
      <c r="BQ28">
        <v>15832800000</v>
      </c>
    </row>
    <row r="29" spans="1:69" x14ac:dyDescent="0.2">
      <c r="A29" t="s">
        <v>204</v>
      </c>
      <c r="B29" t="s">
        <v>205</v>
      </c>
      <c r="C29" t="s">
        <v>1018</v>
      </c>
      <c r="D29" t="s">
        <v>1017</v>
      </c>
      <c r="AI29">
        <v>7753478260.869566</v>
      </c>
      <c r="AJ29">
        <v>6122959183.6734695</v>
      </c>
      <c r="AK29">
        <v>4735044707.2396889</v>
      </c>
      <c r="AL29">
        <v>3630668949.8324594</v>
      </c>
      <c r="AM29">
        <v>1255802469.1358023</v>
      </c>
      <c r="AN29">
        <v>1866572953.7366548</v>
      </c>
      <c r="AO29">
        <v>2786045321.6374269</v>
      </c>
      <c r="AP29">
        <v>3671909673.0440078</v>
      </c>
      <c r="AQ29">
        <v>4116774300.6067052</v>
      </c>
      <c r="AR29">
        <v>4686256363.0470724</v>
      </c>
      <c r="AS29">
        <v>5567772768.8118849</v>
      </c>
      <c r="AT29">
        <v>5800615374.7609415</v>
      </c>
      <c r="AU29">
        <v>6728220982.8839798</v>
      </c>
      <c r="AV29">
        <v>8498894359.3862886</v>
      </c>
      <c r="AW29">
        <v>10156541220.970354</v>
      </c>
      <c r="AX29">
        <v>11222796336.542631</v>
      </c>
      <c r="AY29">
        <v>12864841905.954311</v>
      </c>
      <c r="AZ29">
        <v>15778734264.378731</v>
      </c>
      <c r="BA29">
        <v>19112796623.117504</v>
      </c>
      <c r="BB29">
        <v>17613949091.229362</v>
      </c>
      <c r="BC29">
        <v>17176315803.729837</v>
      </c>
      <c r="BD29">
        <v>18644233537.109337</v>
      </c>
      <c r="BE29">
        <v>17226735995.690475</v>
      </c>
      <c r="BF29">
        <v>18179109209.389217</v>
      </c>
      <c r="BG29">
        <v>18558734107.147823</v>
      </c>
      <c r="BH29">
        <v>16404348361.092649</v>
      </c>
      <c r="BI29">
        <v>17116926553.851254</v>
      </c>
      <c r="BJ29">
        <v>18326373135.609875</v>
      </c>
      <c r="BK29">
        <v>20484058033.114361</v>
      </c>
      <c r="BL29">
        <v>20482608984.331627</v>
      </c>
      <c r="BM29">
        <v>20226038369.919102</v>
      </c>
      <c r="BN29">
        <v>23672712121.267097</v>
      </c>
      <c r="BO29">
        <v>24534663636.177841</v>
      </c>
      <c r="BP29">
        <v>27592361498.405655</v>
      </c>
      <c r="BQ29">
        <v>29613572022.89933</v>
      </c>
    </row>
    <row r="30" spans="1:69" x14ac:dyDescent="0.2">
      <c r="A30" t="s">
        <v>206</v>
      </c>
      <c r="B30" t="s">
        <v>207</v>
      </c>
      <c r="C30" t="s">
        <v>1018</v>
      </c>
      <c r="D30" t="s">
        <v>1017</v>
      </c>
      <c r="AI30">
        <v>17389558232.931725</v>
      </c>
      <c r="AJ30">
        <v>18404907975.460121</v>
      </c>
      <c r="AK30">
        <v>16939790093.905357</v>
      </c>
      <c r="AL30">
        <v>16275073526.981924</v>
      </c>
      <c r="AM30">
        <v>14931435232.077957</v>
      </c>
      <c r="AN30">
        <v>13972683273.56917</v>
      </c>
      <c r="AO30">
        <v>14500437519.825779</v>
      </c>
      <c r="AP30">
        <v>14128408565.706362</v>
      </c>
      <c r="AQ30">
        <v>15222012660.42317</v>
      </c>
      <c r="AR30">
        <v>12138486532.020298</v>
      </c>
      <c r="AS30">
        <v>12736856827.984661</v>
      </c>
      <c r="AT30">
        <v>12354820143.884892</v>
      </c>
      <c r="AU30">
        <v>14594900944.765818</v>
      </c>
      <c r="AV30">
        <v>17825444724.487755</v>
      </c>
      <c r="AW30">
        <v>23141566292.94622</v>
      </c>
      <c r="AX30">
        <v>30210091836.829449</v>
      </c>
      <c r="AY30">
        <v>36961894281.344421</v>
      </c>
      <c r="AZ30">
        <v>45275711995.824951</v>
      </c>
      <c r="BA30">
        <v>60752106347.126007</v>
      </c>
      <c r="BB30">
        <v>50873167326.04142</v>
      </c>
      <c r="BC30">
        <v>57231904542.875473</v>
      </c>
      <c r="BD30">
        <v>61762382327.931931</v>
      </c>
      <c r="BE30">
        <v>65685890438.892151</v>
      </c>
      <c r="BF30">
        <v>75527558966.447266</v>
      </c>
      <c r="BG30">
        <v>78813069120.998428</v>
      </c>
      <c r="BH30">
        <v>56454769844.763176</v>
      </c>
      <c r="BI30">
        <v>47723545321.258987</v>
      </c>
      <c r="BJ30">
        <v>54725405751.155853</v>
      </c>
      <c r="BK30">
        <v>60031026576.260002</v>
      </c>
      <c r="BL30">
        <v>64410170653.456886</v>
      </c>
      <c r="BM30">
        <v>61371673344.742424</v>
      </c>
      <c r="BN30">
        <v>69673747131.869965</v>
      </c>
      <c r="BO30">
        <v>73775179924.603027</v>
      </c>
      <c r="BP30">
        <v>72478760370.425781</v>
      </c>
      <c r="BQ30">
        <v>75961865471.912933</v>
      </c>
    </row>
    <row r="31" spans="1:69" x14ac:dyDescent="0.2">
      <c r="A31" t="s">
        <v>208</v>
      </c>
      <c r="B31" t="s">
        <v>209</v>
      </c>
      <c r="C31" t="s">
        <v>1018</v>
      </c>
      <c r="D31" t="s">
        <v>1017</v>
      </c>
      <c r="E31">
        <v>28072478.072478075</v>
      </c>
      <c r="F31">
        <v>29964999.964999966</v>
      </c>
      <c r="G31">
        <v>31857591.85759186</v>
      </c>
      <c r="H31">
        <v>33750113.750113755</v>
      </c>
      <c r="I31">
        <v>36194586.194586195</v>
      </c>
      <c r="J31">
        <v>40110040.110040113</v>
      </c>
      <c r="K31">
        <v>44450044.450044453</v>
      </c>
      <c r="L31">
        <v>47431255.747674003</v>
      </c>
      <c r="M31">
        <v>44999910.000179999</v>
      </c>
      <c r="N31">
        <v>47399905.200189598</v>
      </c>
      <c r="O31">
        <v>53339893.320213355</v>
      </c>
      <c r="P31">
        <v>59074687.196185149</v>
      </c>
      <c r="Q31">
        <v>65998069.384763129</v>
      </c>
      <c r="R31">
        <v>78214767.830149621</v>
      </c>
      <c r="S31">
        <v>103160450.4458694</v>
      </c>
      <c r="T31">
        <v>118194026.25157352</v>
      </c>
      <c r="U31">
        <v>97094227.229247063</v>
      </c>
      <c r="V31">
        <v>117650000</v>
      </c>
      <c r="W31">
        <v>136300000</v>
      </c>
      <c r="X31">
        <v>151800000</v>
      </c>
      <c r="Y31">
        <v>257399999.99999997</v>
      </c>
      <c r="Z31">
        <v>260750000</v>
      </c>
      <c r="AA31">
        <v>248550000</v>
      </c>
      <c r="AB31">
        <v>262149999.99999997</v>
      </c>
      <c r="AC31">
        <v>290350000</v>
      </c>
      <c r="AD31">
        <v>287300000</v>
      </c>
      <c r="AE31">
        <v>311500000</v>
      </c>
      <c r="AF31">
        <v>371100000</v>
      </c>
      <c r="AG31">
        <v>421450000</v>
      </c>
      <c r="AH31">
        <v>491100000</v>
      </c>
      <c r="AI31">
        <v>546750912.28847992</v>
      </c>
      <c r="AJ31">
        <v>596682100</v>
      </c>
      <c r="AK31">
        <v>695741150</v>
      </c>
      <c r="AL31">
        <v>752255150</v>
      </c>
      <c r="AM31">
        <v>771838000</v>
      </c>
      <c r="AN31">
        <v>818590250</v>
      </c>
      <c r="AO31">
        <v>850339100</v>
      </c>
      <c r="AP31">
        <v>872916050</v>
      </c>
      <c r="AQ31">
        <v>929047000</v>
      </c>
      <c r="AR31">
        <v>999713050</v>
      </c>
      <c r="AS31">
        <v>1138138100</v>
      </c>
      <c r="AT31">
        <v>1172045150</v>
      </c>
      <c r="AU31">
        <v>1243912050</v>
      </c>
      <c r="AV31">
        <v>1308280250</v>
      </c>
      <c r="AW31">
        <v>1400202000</v>
      </c>
      <c r="AX31">
        <v>1474298400</v>
      </c>
      <c r="AY31">
        <v>1590463100</v>
      </c>
      <c r="AZ31">
        <v>1706190450</v>
      </c>
      <c r="BA31">
        <v>1738453600</v>
      </c>
      <c r="BB31">
        <v>1688012750</v>
      </c>
      <c r="BC31">
        <v>1748988400</v>
      </c>
      <c r="BD31">
        <v>1831576700</v>
      </c>
      <c r="BE31">
        <v>1917083500</v>
      </c>
      <c r="BF31">
        <v>2035191450</v>
      </c>
      <c r="BG31">
        <v>2138242200.0000002</v>
      </c>
      <c r="BH31">
        <v>2193095150</v>
      </c>
      <c r="BI31">
        <v>2239604950</v>
      </c>
      <c r="BJ31">
        <v>2266028250</v>
      </c>
      <c r="BK31">
        <v>2285915050</v>
      </c>
      <c r="BL31">
        <v>2381187850</v>
      </c>
      <c r="BM31">
        <v>2047284600</v>
      </c>
      <c r="BN31">
        <v>2428606250</v>
      </c>
      <c r="BO31">
        <v>2846604350</v>
      </c>
      <c r="BP31">
        <v>3052362650</v>
      </c>
      <c r="BQ31">
        <v>3203631800</v>
      </c>
    </row>
    <row r="32" spans="1:69" x14ac:dyDescent="0.2">
      <c r="A32" t="s">
        <v>210</v>
      </c>
      <c r="B32" t="s">
        <v>211</v>
      </c>
      <c r="C32" t="s">
        <v>1018</v>
      </c>
      <c r="D32" t="s">
        <v>1017</v>
      </c>
      <c r="E32">
        <v>72400000</v>
      </c>
      <c r="F32">
        <v>76500000</v>
      </c>
      <c r="G32">
        <v>80700000</v>
      </c>
      <c r="H32">
        <v>82600000</v>
      </c>
      <c r="I32">
        <v>92200000</v>
      </c>
      <c r="J32">
        <v>98000000</v>
      </c>
      <c r="K32">
        <v>115000000</v>
      </c>
      <c r="L32">
        <v>134800000</v>
      </c>
      <c r="M32">
        <v>150000000</v>
      </c>
      <c r="N32">
        <v>164900000</v>
      </c>
      <c r="O32">
        <v>186300000</v>
      </c>
      <c r="P32">
        <v>211100000</v>
      </c>
      <c r="Q32">
        <v>235400000</v>
      </c>
      <c r="R32">
        <v>269500000</v>
      </c>
      <c r="S32">
        <v>312600000</v>
      </c>
      <c r="T32">
        <v>345000000</v>
      </c>
      <c r="U32">
        <v>386300000</v>
      </c>
      <c r="V32">
        <v>447000000</v>
      </c>
      <c r="W32">
        <v>475800000</v>
      </c>
      <c r="X32">
        <v>517200000.00000006</v>
      </c>
      <c r="Y32">
        <v>613299968</v>
      </c>
      <c r="Z32">
        <v>739100032</v>
      </c>
      <c r="AA32">
        <v>785500032</v>
      </c>
      <c r="AB32">
        <v>889400000</v>
      </c>
      <c r="AC32">
        <v>985699968</v>
      </c>
      <c r="AD32">
        <v>1039500031.9999999</v>
      </c>
      <c r="AE32">
        <v>1173500032</v>
      </c>
      <c r="AF32">
        <v>1296499968</v>
      </c>
      <c r="AG32">
        <v>1415100032</v>
      </c>
      <c r="AH32">
        <v>1501500032</v>
      </c>
      <c r="AI32">
        <v>1592400000</v>
      </c>
      <c r="AJ32">
        <v>1634900000</v>
      </c>
      <c r="AK32">
        <v>1679900000</v>
      </c>
      <c r="AL32">
        <v>1820359900</v>
      </c>
      <c r="AM32">
        <v>1867160100</v>
      </c>
      <c r="AN32">
        <v>2030750000</v>
      </c>
      <c r="AO32">
        <v>2695390000</v>
      </c>
      <c r="AP32">
        <v>2932827000</v>
      </c>
      <c r="AQ32">
        <v>3130748000</v>
      </c>
      <c r="AR32">
        <v>3324433000</v>
      </c>
      <c r="AS32">
        <v>3480219000</v>
      </c>
      <c r="AT32">
        <v>3680483000</v>
      </c>
      <c r="AU32">
        <v>3937228000</v>
      </c>
      <c r="AV32">
        <v>4186524999.9999995</v>
      </c>
      <c r="AW32">
        <v>4484703000</v>
      </c>
      <c r="AX32">
        <v>4868136000</v>
      </c>
      <c r="AY32">
        <v>6144000000</v>
      </c>
      <c r="AZ32">
        <v>6767000000</v>
      </c>
      <c r="BA32">
        <v>6980000000</v>
      </c>
      <c r="BB32">
        <v>6656000000</v>
      </c>
      <c r="BC32">
        <v>6634526000</v>
      </c>
      <c r="BD32">
        <v>6312691000</v>
      </c>
      <c r="BE32">
        <v>6378188000</v>
      </c>
      <c r="BF32">
        <v>6465756000</v>
      </c>
      <c r="BG32">
        <v>6413988000</v>
      </c>
      <c r="BH32">
        <v>6654541000</v>
      </c>
      <c r="BI32">
        <v>6899911000</v>
      </c>
      <c r="BJ32">
        <v>7142316000</v>
      </c>
      <c r="BK32">
        <v>7225977000</v>
      </c>
      <c r="BL32">
        <v>7423465000</v>
      </c>
      <c r="BM32">
        <v>6887364000</v>
      </c>
      <c r="BN32">
        <v>7290037000</v>
      </c>
      <c r="BO32">
        <v>7874381000</v>
      </c>
      <c r="BP32">
        <v>8579242000</v>
      </c>
      <c r="BQ32">
        <v>9233600000</v>
      </c>
    </row>
    <row r="33" spans="1:69" x14ac:dyDescent="0.2">
      <c r="A33" t="s">
        <v>212</v>
      </c>
      <c r="B33" t="s">
        <v>213</v>
      </c>
      <c r="C33" t="s">
        <v>1018</v>
      </c>
      <c r="D33" t="s">
        <v>1017</v>
      </c>
      <c r="E33">
        <v>377020202.02020204</v>
      </c>
      <c r="F33">
        <v>410101010.10101008</v>
      </c>
      <c r="G33">
        <v>448400673.40067339</v>
      </c>
      <c r="H33">
        <v>482828282.82828283</v>
      </c>
      <c r="I33">
        <v>544023569.02356899</v>
      </c>
      <c r="J33">
        <v>604377104.3771044</v>
      </c>
      <c r="K33">
        <v>669191919.19191921</v>
      </c>
      <c r="L33">
        <v>755808080.80808079</v>
      </c>
      <c r="M33">
        <v>857912457.91245794</v>
      </c>
      <c r="N33">
        <v>929629629.62962961</v>
      </c>
      <c r="O33">
        <v>1017003367.0033671</v>
      </c>
      <c r="P33">
        <v>1095622895.6228957</v>
      </c>
      <c r="Q33">
        <v>1257615644.9793155</v>
      </c>
      <c r="R33">
        <v>1262968515.7421288</v>
      </c>
      <c r="S33">
        <v>2100249875.0624688</v>
      </c>
      <c r="T33">
        <v>2404697651.1744127</v>
      </c>
      <c r="U33">
        <v>2731984007.9960022</v>
      </c>
      <c r="V33">
        <v>3227436281.8590703</v>
      </c>
      <c r="W33">
        <v>3758220889.5552225</v>
      </c>
      <c r="X33">
        <v>4421336382.9439707</v>
      </c>
      <c r="Y33">
        <v>4537479608.4828711</v>
      </c>
      <c r="Z33">
        <v>5891598694.9429035</v>
      </c>
      <c r="AA33">
        <v>5594126368.909812</v>
      </c>
      <c r="AB33">
        <v>5422656823.3821182</v>
      </c>
      <c r="AC33">
        <v>6169483225.3591461</v>
      </c>
      <c r="AD33">
        <v>5377276554.9301605</v>
      </c>
      <c r="AE33">
        <v>3959382833.1346135</v>
      </c>
      <c r="AF33">
        <v>4347956337.932209</v>
      </c>
      <c r="AG33">
        <v>4597612362.2747955</v>
      </c>
      <c r="AH33">
        <v>4715973437.4367266</v>
      </c>
      <c r="AI33">
        <v>4867582597.5131197</v>
      </c>
      <c r="AJ33">
        <v>5343262457.1022577</v>
      </c>
      <c r="AK33">
        <v>5643868748.6812649</v>
      </c>
      <c r="AL33">
        <v>5734699488.8493385</v>
      </c>
      <c r="AM33">
        <v>5981222858.8272696</v>
      </c>
      <c r="AN33">
        <v>6715161732.2265797</v>
      </c>
      <c r="AO33">
        <v>7396949126.3568525</v>
      </c>
      <c r="AP33">
        <v>7925736821.4503355</v>
      </c>
      <c r="AQ33">
        <v>8497494652.1254568</v>
      </c>
      <c r="AR33">
        <v>8285064434.5682554</v>
      </c>
      <c r="AS33">
        <v>8397855484.7690849</v>
      </c>
      <c r="AT33">
        <v>8141516928.3948927</v>
      </c>
      <c r="AU33">
        <v>7905485146.4435148</v>
      </c>
      <c r="AV33">
        <v>8082399639.543047</v>
      </c>
      <c r="AW33">
        <v>8773451751.5120964</v>
      </c>
      <c r="AX33">
        <v>9549122905.3285236</v>
      </c>
      <c r="AY33">
        <v>11451844902.221363</v>
      </c>
      <c r="AZ33">
        <v>13120108008.347721</v>
      </c>
      <c r="BA33">
        <v>16674276285.895582</v>
      </c>
      <c r="BB33">
        <v>17339992193.732193</v>
      </c>
      <c r="BC33">
        <v>19649723722.103386</v>
      </c>
      <c r="BD33">
        <v>23963164696.591965</v>
      </c>
      <c r="BE33">
        <v>27084497481.910275</v>
      </c>
      <c r="BF33">
        <v>30659338885.672935</v>
      </c>
      <c r="BG33">
        <v>32996188017.366135</v>
      </c>
      <c r="BH33">
        <v>33000198248.914616</v>
      </c>
      <c r="BI33">
        <v>33941126193.921852</v>
      </c>
      <c r="BJ33">
        <v>45927439594.790161</v>
      </c>
      <c r="BK33">
        <v>48414038842.257599</v>
      </c>
      <c r="BL33">
        <v>49056643589.00145</v>
      </c>
      <c r="BM33">
        <v>42313784081.041969</v>
      </c>
      <c r="BN33">
        <v>47877892402.315483</v>
      </c>
      <c r="BO33">
        <v>50959081953.6903</v>
      </c>
      <c r="BP33">
        <v>52340206946.454414</v>
      </c>
      <c r="BQ33">
        <v>54881327452.966713</v>
      </c>
    </row>
    <row r="34" spans="1:69" x14ac:dyDescent="0.2">
      <c r="A34" t="s">
        <v>214</v>
      </c>
      <c r="B34" t="s">
        <v>215</v>
      </c>
      <c r="C34" t="s">
        <v>1018</v>
      </c>
      <c r="D34" t="s">
        <v>1017</v>
      </c>
      <c r="E34">
        <v>17030465539.390615</v>
      </c>
      <c r="F34">
        <v>17275940449.383743</v>
      </c>
      <c r="G34">
        <v>19231747851.533188</v>
      </c>
      <c r="H34">
        <v>23287712878.20023</v>
      </c>
      <c r="I34">
        <v>20963733694.974895</v>
      </c>
      <c r="J34">
        <v>22465522884.098793</v>
      </c>
      <c r="K34">
        <v>28283323733.111351</v>
      </c>
      <c r="L34">
        <v>31086389194.960979</v>
      </c>
      <c r="M34">
        <v>33930457425.261284</v>
      </c>
      <c r="N34">
        <v>37171640818.586319</v>
      </c>
      <c r="O34">
        <v>42327664793.69339</v>
      </c>
      <c r="P34">
        <v>48869830901.787758</v>
      </c>
      <c r="Q34">
        <v>58434858374.869598</v>
      </c>
      <c r="R34">
        <v>83592275862.998199</v>
      </c>
      <c r="S34">
        <v>109794519727.53831</v>
      </c>
      <c r="T34">
        <v>129203555238.82715</v>
      </c>
      <c r="U34">
        <v>153168949208.20691</v>
      </c>
      <c r="V34">
        <v>176344101401.94095</v>
      </c>
      <c r="W34">
        <v>200278646123.5813</v>
      </c>
      <c r="X34">
        <v>221338204480.22247</v>
      </c>
      <c r="Y34">
        <v>237393489892.63696</v>
      </c>
      <c r="Z34">
        <v>258015174748.64758</v>
      </c>
      <c r="AA34">
        <v>271314113768.41696</v>
      </c>
      <c r="AB34">
        <v>189656506321.43079</v>
      </c>
      <c r="AC34">
        <v>188339974086.58005</v>
      </c>
      <c r="AD34">
        <v>210879844638.87735</v>
      </c>
      <c r="AE34">
        <v>256480852471.12866</v>
      </c>
      <c r="AF34">
        <v>283056836893.83826</v>
      </c>
      <c r="AG34">
        <v>307881930752.26764</v>
      </c>
      <c r="AH34">
        <v>412990820287.4201</v>
      </c>
      <c r="AI34">
        <v>390725626002.86566</v>
      </c>
      <c r="AJ34">
        <v>342609231342.78314</v>
      </c>
      <c r="AK34">
        <v>328187960871.95056</v>
      </c>
      <c r="AL34">
        <v>368295778245.09015</v>
      </c>
      <c r="AM34">
        <v>525369851353.74219</v>
      </c>
      <c r="AN34">
        <v>769333330411.57532</v>
      </c>
      <c r="AO34">
        <v>850426433004.07703</v>
      </c>
      <c r="AP34">
        <v>883206452795.12439</v>
      </c>
      <c r="AQ34">
        <v>863711007325.49268</v>
      </c>
      <c r="AR34">
        <v>599642075004.47058</v>
      </c>
      <c r="AS34">
        <v>655448188259.35071</v>
      </c>
      <c r="AT34">
        <v>559983704094.16992</v>
      </c>
      <c r="AU34">
        <v>509795270685.19012</v>
      </c>
      <c r="AV34">
        <v>558233724164.71082</v>
      </c>
      <c r="AW34">
        <v>669289321944.51221</v>
      </c>
      <c r="AX34">
        <v>891633826625.40735</v>
      </c>
      <c r="AY34">
        <v>1107626711163.2285</v>
      </c>
      <c r="AZ34">
        <v>1397114247188.8928</v>
      </c>
      <c r="BA34">
        <v>1695855391757.9614</v>
      </c>
      <c r="BB34">
        <v>1666996294252.1167</v>
      </c>
      <c r="BC34">
        <v>2208838108484.3452</v>
      </c>
      <c r="BD34">
        <v>2616156606579.209</v>
      </c>
      <c r="BE34">
        <v>2465228293706.8604</v>
      </c>
      <c r="BF34">
        <v>2472819362043.7378</v>
      </c>
      <c r="BG34">
        <v>2456043766032.3828</v>
      </c>
      <c r="BH34">
        <v>1802211999456.4155</v>
      </c>
      <c r="BI34">
        <v>1795693265999.0378</v>
      </c>
      <c r="BJ34">
        <v>2063514688805.7754</v>
      </c>
      <c r="BK34">
        <v>1916933708352.7053</v>
      </c>
      <c r="BL34">
        <v>1873288158838.6255</v>
      </c>
      <c r="BM34">
        <v>1476107292151.9543</v>
      </c>
      <c r="BN34">
        <v>1670647464062.9622</v>
      </c>
      <c r="BO34">
        <v>1951923832083.8743</v>
      </c>
      <c r="BP34">
        <v>2191131869706.0227</v>
      </c>
      <c r="BQ34">
        <v>2185821648943.8604</v>
      </c>
    </row>
    <row r="35" spans="1:69" x14ac:dyDescent="0.2">
      <c r="A35" t="s">
        <v>216</v>
      </c>
      <c r="B35" t="s">
        <v>217</v>
      </c>
      <c r="C35" t="s">
        <v>1018</v>
      </c>
      <c r="D35" t="s">
        <v>1017</v>
      </c>
      <c r="E35">
        <v>80021846.945382625</v>
      </c>
      <c r="F35">
        <v>85363759.340601638</v>
      </c>
      <c r="G35">
        <v>88782583.460208014</v>
      </c>
      <c r="H35">
        <v>99893761.265596837</v>
      </c>
      <c r="I35">
        <v>99252731.451504692</v>
      </c>
      <c r="J35">
        <v>105021996.8616745</v>
      </c>
      <c r="K35">
        <v>113195122.76219308</v>
      </c>
      <c r="L35">
        <v>125554008.71872085</v>
      </c>
      <c r="M35">
        <v>125733668.5</v>
      </c>
      <c r="N35">
        <v>141393142</v>
      </c>
      <c r="O35">
        <v>166210203</v>
      </c>
      <c r="P35">
        <v>186826503.03107637</v>
      </c>
      <c r="Q35">
        <v>213725216.66533944</v>
      </c>
      <c r="R35">
        <v>260767827.62128416</v>
      </c>
      <c r="S35">
        <v>311804629.87359923</v>
      </c>
      <c r="T35">
        <v>402178605.01955354</v>
      </c>
      <c r="U35">
        <v>435911268.5896796</v>
      </c>
      <c r="V35">
        <v>495097667.92904121</v>
      </c>
      <c r="W35">
        <v>552883707.05513847</v>
      </c>
      <c r="X35">
        <v>670362452.14537871</v>
      </c>
      <c r="Y35">
        <v>1012280614.5279174</v>
      </c>
      <c r="Z35">
        <v>1114204743.2009149</v>
      </c>
      <c r="AA35">
        <v>1163923830.3584747</v>
      </c>
      <c r="AB35">
        <v>1236016506.7369363</v>
      </c>
      <c r="AC35">
        <v>1346890071.0982947</v>
      </c>
      <c r="AD35">
        <v>1409536120.91682</v>
      </c>
      <c r="AE35">
        <v>1547755183.2148364</v>
      </c>
      <c r="AF35">
        <v>1704370307.7611496</v>
      </c>
      <c r="AG35">
        <v>1812757917.7646301</v>
      </c>
      <c r="AH35">
        <v>2006165166.8075376</v>
      </c>
      <c r="AI35">
        <v>2012131457.2664447</v>
      </c>
      <c r="AJ35">
        <v>2020583702.0832298</v>
      </c>
      <c r="AK35">
        <v>1957000000</v>
      </c>
      <c r="AL35">
        <v>2063342117.0387313</v>
      </c>
      <c r="AM35">
        <v>2151344901.3076119</v>
      </c>
      <c r="AN35">
        <v>2216974096.3555913</v>
      </c>
      <c r="AO35">
        <v>2363645403.4703922</v>
      </c>
      <c r="AP35">
        <v>2498384129.6673794</v>
      </c>
      <c r="AQ35">
        <v>2817083478.3473377</v>
      </c>
      <c r="AR35">
        <v>2951822204.5443249</v>
      </c>
      <c r="AS35">
        <v>3059500000</v>
      </c>
      <c r="AT35">
        <v>3054500000</v>
      </c>
      <c r="AU35">
        <v>3106500000</v>
      </c>
      <c r="AV35">
        <v>3209500000</v>
      </c>
      <c r="AW35">
        <v>3444500000</v>
      </c>
      <c r="AX35">
        <v>3819500000</v>
      </c>
      <c r="AY35">
        <v>4217323400</v>
      </c>
      <c r="AZ35">
        <v>4675767950</v>
      </c>
      <c r="BA35">
        <v>4790410400</v>
      </c>
      <c r="BB35">
        <v>4466809600</v>
      </c>
      <c r="BC35">
        <v>5672900000</v>
      </c>
      <c r="BD35">
        <v>5663100000</v>
      </c>
      <c r="BE35">
        <v>5761450000</v>
      </c>
      <c r="BF35">
        <v>5667200000</v>
      </c>
      <c r="BG35">
        <v>5620600000</v>
      </c>
      <c r="BH35">
        <v>5698150000</v>
      </c>
      <c r="BI35">
        <v>5674600000</v>
      </c>
      <c r="BJ35">
        <v>5683150000</v>
      </c>
      <c r="BK35">
        <v>6001950000</v>
      </c>
      <c r="BL35">
        <v>6161850000</v>
      </c>
      <c r="BM35">
        <v>5407050000</v>
      </c>
      <c r="BN35">
        <v>5947550000</v>
      </c>
      <c r="BO35">
        <v>6884900000</v>
      </c>
      <c r="BP35">
        <v>7223250000</v>
      </c>
      <c r="BQ35">
        <v>7498050000</v>
      </c>
    </row>
    <row r="36" spans="1:69" x14ac:dyDescent="0.2">
      <c r="A36" t="s">
        <v>218</v>
      </c>
      <c r="B36" t="s">
        <v>219</v>
      </c>
      <c r="C36" t="s">
        <v>1018</v>
      </c>
      <c r="D36" t="s">
        <v>1017</v>
      </c>
      <c r="J36">
        <v>114039500.59126753</v>
      </c>
      <c r="K36">
        <v>132757528.04437447</v>
      </c>
      <c r="L36">
        <v>139029537.2433213</v>
      </c>
      <c r="M36">
        <v>160818235.86674595</v>
      </c>
      <c r="N36">
        <v>161210236.4416801</v>
      </c>
      <c r="O36">
        <v>179078929.315763</v>
      </c>
      <c r="P36">
        <v>197525767.79173467</v>
      </c>
      <c r="Q36">
        <v>270822782.02667373</v>
      </c>
      <c r="R36">
        <v>433095526.68613589</v>
      </c>
      <c r="S36">
        <v>2319576214.2132869</v>
      </c>
      <c r="T36">
        <v>2496420257.5404162</v>
      </c>
      <c r="U36">
        <v>3054765590.2921352</v>
      </c>
      <c r="V36">
        <v>3681242528.324944</v>
      </c>
      <c r="W36">
        <v>4100423673.587595</v>
      </c>
      <c r="X36">
        <v>6044367628.2851496</v>
      </c>
      <c r="Y36">
        <v>10795432293.611925</v>
      </c>
      <c r="Z36">
        <v>9367218664.310936</v>
      </c>
      <c r="AA36">
        <v>8932198185.7287636</v>
      </c>
      <c r="AB36">
        <v>7927590750.3950214</v>
      </c>
      <c r="AC36">
        <v>7632788075.1621008</v>
      </c>
      <c r="AD36">
        <v>6967623884.4234266</v>
      </c>
      <c r="AE36">
        <v>4190280002.6738105</v>
      </c>
      <c r="AF36">
        <v>4918010080.0304651</v>
      </c>
      <c r="AG36">
        <v>4535130304.7109575</v>
      </c>
      <c r="AH36">
        <v>4983622880.9993801</v>
      </c>
      <c r="AI36">
        <v>6039881086.6815662</v>
      </c>
      <c r="AJ36">
        <v>6284497293.8554602</v>
      </c>
      <c r="AK36">
        <v>6327966435.1702642</v>
      </c>
      <c r="AL36">
        <v>6203339912.1544809</v>
      </c>
      <c r="AM36">
        <v>6467782517.7224169</v>
      </c>
      <c r="AN36">
        <v>7700144069.1418991</v>
      </c>
      <c r="AO36">
        <v>7663377306.0499649</v>
      </c>
      <c r="AP36">
        <v>7793034376.2080698</v>
      </c>
      <c r="AQ36">
        <v>5550846019.5434752</v>
      </c>
      <c r="AR36">
        <v>6309070377.5965996</v>
      </c>
      <c r="AS36">
        <v>6570999087.5674248</v>
      </c>
      <c r="AT36">
        <v>6096155767.3814535</v>
      </c>
      <c r="AU36">
        <v>6333082875.5693655</v>
      </c>
      <c r="AV36">
        <v>7167725261.9271336</v>
      </c>
      <c r="AW36">
        <v>8619178773.5145779</v>
      </c>
      <c r="AX36">
        <v>10547202620.528637</v>
      </c>
      <c r="AY36">
        <v>12644616418.691034</v>
      </c>
      <c r="AZ36">
        <v>13432029484.40119</v>
      </c>
      <c r="BA36">
        <v>15926456515.004934</v>
      </c>
      <c r="BB36">
        <v>11912904509.858246</v>
      </c>
      <c r="BC36">
        <v>13707121038.438322</v>
      </c>
      <c r="BD36">
        <v>18524791062.656956</v>
      </c>
      <c r="BE36">
        <v>19048443340.773243</v>
      </c>
      <c r="BF36">
        <v>18094148098.653576</v>
      </c>
      <c r="BG36">
        <v>17097797386.03359</v>
      </c>
      <c r="BH36">
        <v>12930296870.124685</v>
      </c>
      <c r="BI36">
        <v>11400266044.665098</v>
      </c>
      <c r="BJ36">
        <v>12128168045.124489</v>
      </c>
      <c r="BK36">
        <v>13566908391.089458</v>
      </c>
      <c r="BL36">
        <v>13469235364.703175</v>
      </c>
      <c r="BM36">
        <v>12005799653.983503</v>
      </c>
      <c r="BN36">
        <v>14006496617.445808</v>
      </c>
      <c r="BO36">
        <v>16681536466.7183</v>
      </c>
      <c r="BP36">
        <v>15095084656.163445</v>
      </c>
      <c r="BQ36">
        <v>15340808592.479977</v>
      </c>
    </row>
    <row r="37" spans="1:69" x14ac:dyDescent="0.2">
      <c r="A37" t="s">
        <v>220</v>
      </c>
      <c r="B37" t="s">
        <v>221</v>
      </c>
      <c r="C37" t="s">
        <v>1018</v>
      </c>
      <c r="D37" t="s">
        <v>1017</v>
      </c>
      <c r="O37">
        <v>61812113.06666667</v>
      </c>
      <c r="P37">
        <v>66289450.325298637</v>
      </c>
      <c r="Q37">
        <v>70139866.808313623</v>
      </c>
      <c r="R37">
        <v>78900289.316548258</v>
      </c>
      <c r="S37">
        <v>92901784.49869734</v>
      </c>
      <c r="T37">
        <v>86820762.493117154</v>
      </c>
      <c r="U37">
        <v>88461262.778847352</v>
      </c>
      <c r="V37">
        <v>97884433.802486807</v>
      </c>
      <c r="W37">
        <v>94086227.608497173</v>
      </c>
      <c r="X37">
        <v>105377995.2007134</v>
      </c>
      <c r="Y37">
        <v>128669200.91645052</v>
      </c>
      <c r="Z37">
        <v>139174178.09018928</v>
      </c>
      <c r="AA37">
        <v>141439317.39927056</v>
      </c>
      <c r="AB37">
        <v>156704289.91361237</v>
      </c>
      <c r="AC37">
        <v>160423493.93619391</v>
      </c>
      <c r="AD37">
        <v>163288815.36129358</v>
      </c>
      <c r="AE37">
        <v>191218115.48848519</v>
      </c>
      <c r="AF37">
        <v>242742766.3464877</v>
      </c>
      <c r="AG37">
        <v>272298066.55604482</v>
      </c>
      <c r="AH37">
        <v>264798626.17484823</v>
      </c>
      <c r="AI37">
        <v>287765007.11286318</v>
      </c>
      <c r="AJ37">
        <v>240294286.01592451</v>
      </c>
      <c r="AK37">
        <v>240233531.16046432</v>
      </c>
      <c r="AL37">
        <v>225973692.83710003</v>
      </c>
      <c r="AM37">
        <v>258954708.04853308</v>
      </c>
      <c r="AN37">
        <v>290490983.81577843</v>
      </c>
      <c r="AO37">
        <v>303408345.62007755</v>
      </c>
      <c r="AP37">
        <v>352229076.70762706</v>
      </c>
      <c r="AQ37">
        <v>363458380.90334153</v>
      </c>
      <c r="AR37">
        <v>399311199.50776011</v>
      </c>
      <c r="AS37">
        <v>460733418.39927608</v>
      </c>
      <c r="AT37">
        <v>496110225.71030724</v>
      </c>
      <c r="AU37">
        <v>559345263.70830858</v>
      </c>
      <c r="AV37">
        <v>651935430.31444502</v>
      </c>
      <c r="AW37">
        <v>735348490.42843521</v>
      </c>
      <c r="AX37">
        <v>860391000.22165549</v>
      </c>
      <c r="AY37">
        <v>942879878.53887856</v>
      </c>
      <c r="AZ37">
        <v>1255767964.004914</v>
      </c>
      <c r="BA37">
        <v>1317517834.5991557</v>
      </c>
      <c r="BB37">
        <v>1331343797.7730811</v>
      </c>
      <c r="BC37">
        <v>1708880730.2098868</v>
      </c>
      <c r="BD37">
        <v>1977728658.6825881</v>
      </c>
      <c r="BE37">
        <v>1973387227.9651904</v>
      </c>
      <c r="BF37">
        <v>1943696951.6541095</v>
      </c>
      <c r="BG37">
        <v>2089079570.5828495</v>
      </c>
      <c r="BH37">
        <v>2187815803.3683281</v>
      </c>
      <c r="BI37">
        <v>2357504760.7859197</v>
      </c>
      <c r="BJ37">
        <v>2591358009.2027578</v>
      </c>
      <c r="BK37">
        <v>2583335721.8590403</v>
      </c>
      <c r="BL37">
        <v>2735683570.4615521</v>
      </c>
      <c r="BM37">
        <v>2457604333.909266</v>
      </c>
      <c r="BN37">
        <v>2768802960.1120367</v>
      </c>
      <c r="BO37">
        <v>2898227743.7557607</v>
      </c>
      <c r="BP37">
        <v>3012896789.2492785</v>
      </c>
    </row>
    <row r="38" spans="1:69" x14ac:dyDescent="0.2">
      <c r="A38" t="s">
        <v>222</v>
      </c>
      <c r="B38" t="s">
        <v>223</v>
      </c>
      <c r="C38" t="s">
        <v>1018</v>
      </c>
      <c r="D38" t="s">
        <v>1017</v>
      </c>
      <c r="E38">
        <v>30411413.655282825</v>
      </c>
      <c r="F38">
        <v>32902612.866485514</v>
      </c>
      <c r="G38">
        <v>35644956.643042907</v>
      </c>
      <c r="H38">
        <v>38091842.854686297</v>
      </c>
      <c r="I38">
        <v>41616347.790686488</v>
      </c>
      <c r="J38">
        <v>45788696.33439149</v>
      </c>
      <c r="K38">
        <v>51465655.392108321</v>
      </c>
      <c r="L38">
        <v>58642354.089672968</v>
      </c>
      <c r="M38">
        <v>66248441.418246634</v>
      </c>
      <c r="N38">
        <v>77361546.506753653</v>
      </c>
      <c r="O38">
        <v>96243233.660983726</v>
      </c>
      <c r="P38">
        <v>127448613.50506146</v>
      </c>
      <c r="Q38">
        <v>164460914.97720063</v>
      </c>
      <c r="R38">
        <v>244124164.04221785</v>
      </c>
      <c r="S38">
        <v>306044207.5302034</v>
      </c>
      <c r="T38">
        <v>355168571.53675139</v>
      </c>
      <c r="U38">
        <v>372025093.00627321</v>
      </c>
      <c r="V38">
        <v>451624780.27459735</v>
      </c>
      <c r="W38">
        <v>590407374.44711566</v>
      </c>
      <c r="X38">
        <v>819870258.7830534</v>
      </c>
      <c r="Y38">
        <v>1060889703.7537392</v>
      </c>
      <c r="Z38">
        <v>1073812830.3005242</v>
      </c>
      <c r="AA38">
        <v>1014945695.7192708</v>
      </c>
      <c r="AB38">
        <v>1172230396.5809908</v>
      </c>
      <c r="AC38">
        <v>1240822167.4357061</v>
      </c>
      <c r="AD38">
        <v>1114783342.7153945</v>
      </c>
      <c r="AE38">
        <v>1392602163.5382919</v>
      </c>
      <c r="AF38">
        <v>1965226890.0455704</v>
      </c>
      <c r="AG38">
        <v>2644554158.7279363</v>
      </c>
      <c r="AH38">
        <v>3083822112.0202332</v>
      </c>
      <c r="AI38">
        <v>3790636324.4477458</v>
      </c>
      <c r="AJ38">
        <v>3942876703.4518442</v>
      </c>
      <c r="AK38">
        <v>4146464586.6167388</v>
      </c>
      <c r="AL38">
        <v>4160129174.7056947</v>
      </c>
      <c r="AM38">
        <v>4259259604.156229</v>
      </c>
      <c r="AN38">
        <v>4730599121.927042</v>
      </c>
      <c r="AO38">
        <v>4847757217.7581539</v>
      </c>
      <c r="AP38">
        <v>5020265626.6648922</v>
      </c>
      <c r="AQ38">
        <v>4790481509.1767864</v>
      </c>
      <c r="AR38">
        <v>5484263346.881052</v>
      </c>
      <c r="AS38">
        <v>5788329609.1575527</v>
      </c>
      <c r="AT38">
        <v>5489608299.6644526</v>
      </c>
      <c r="AU38">
        <v>5438863982.8869219</v>
      </c>
      <c r="AV38">
        <v>7511582173.3772392</v>
      </c>
      <c r="AW38">
        <v>8957467706.5354042</v>
      </c>
      <c r="AX38">
        <v>9918907108.0970154</v>
      </c>
      <c r="AY38">
        <v>9919158482.4108524</v>
      </c>
      <c r="AZ38">
        <v>10567270655.502705</v>
      </c>
      <c r="BA38">
        <v>10730829116.410507</v>
      </c>
      <c r="BB38">
        <v>10118459242.318321</v>
      </c>
      <c r="BC38">
        <v>12637273429.133932</v>
      </c>
      <c r="BD38">
        <v>15110643612.172911</v>
      </c>
      <c r="BE38">
        <v>13907464500.148876</v>
      </c>
      <c r="BF38">
        <v>14271738933.204172</v>
      </c>
      <c r="BG38">
        <v>15470088500.74136</v>
      </c>
      <c r="BH38">
        <v>13530748844.504961</v>
      </c>
      <c r="BI38">
        <v>15082637184.04962</v>
      </c>
      <c r="BJ38">
        <v>16105155856.770824</v>
      </c>
      <c r="BK38">
        <v>17031943186.13526</v>
      </c>
      <c r="BL38">
        <v>16725908148.548136</v>
      </c>
      <c r="BM38">
        <v>14960251607.813454</v>
      </c>
      <c r="BN38">
        <v>18750182236.221073</v>
      </c>
      <c r="BO38">
        <v>20321150599.152321</v>
      </c>
      <c r="BP38">
        <v>19411266967.104416</v>
      </c>
      <c r="BQ38">
        <v>19402063512.906639</v>
      </c>
    </row>
    <row r="39" spans="1:69" x14ac:dyDescent="0.2">
      <c r="A39" t="s">
        <v>224</v>
      </c>
      <c r="B39" t="s">
        <v>225</v>
      </c>
      <c r="C39" t="s">
        <v>1018</v>
      </c>
      <c r="D39" t="s">
        <v>1017</v>
      </c>
      <c r="E39">
        <v>112155598.49215747</v>
      </c>
      <c r="F39">
        <v>123134583.46355903</v>
      </c>
      <c r="G39">
        <v>124482773.83305976</v>
      </c>
      <c r="H39">
        <v>129379123.76305042</v>
      </c>
      <c r="I39">
        <v>142025078.73575366</v>
      </c>
      <c r="J39">
        <v>150574795.40986323</v>
      </c>
      <c r="K39">
        <v>157930018.0910871</v>
      </c>
      <c r="L39">
        <v>163820513.56243202</v>
      </c>
      <c r="M39">
        <v>191767441.60457709</v>
      </c>
      <c r="N39">
        <v>188039210.13037923</v>
      </c>
      <c r="O39">
        <v>189106529.20701113</v>
      </c>
      <c r="P39">
        <v>201450799.82635018</v>
      </c>
      <c r="Q39">
        <v>230317883.36442974</v>
      </c>
      <c r="R39">
        <v>271183082.04306173</v>
      </c>
      <c r="S39">
        <v>281398705.57059574</v>
      </c>
      <c r="T39">
        <v>378660016.26593637</v>
      </c>
      <c r="U39">
        <v>451152461.31276047</v>
      </c>
      <c r="V39">
        <v>507298147.52653933</v>
      </c>
      <c r="W39">
        <v>610578631.99298263</v>
      </c>
      <c r="X39">
        <v>700764747.75646245</v>
      </c>
      <c r="Y39">
        <v>797048198.5348748</v>
      </c>
      <c r="Z39">
        <v>694803622.8989656</v>
      </c>
      <c r="AA39">
        <v>748312390.75660563</v>
      </c>
      <c r="AB39">
        <v>658679332.68133092</v>
      </c>
      <c r="AC39">
        <v>637820670.29960358</v>
      </c>
      <c r="AD39">
        <v>864849836.28619301</v>
      </c>
      <c r="AE39">
        <v>1122265013.4200428</v>
      </c>
      <c r="AF39">
        <v>1200991977.8080113</v>
      </c>
      <c r="AG39">
        <v>1264899287.5126107</v>
      </c>
      <c r="AH39">
        <v>1233930280.917237</v>
      </c>
      <c r="AI39">
        <v>1440711459.1696668</v>
      </c>
      <c r="AJ39">
        <v>1377374986.5870886</v>
      </c>
      <c r="AK39">
        <v>1411917553.1243598</v>
      </c>
      <c r="AL39">
        <v>1278781261.5592825</v>
      </c>
      <c r="AM39">
        <v>851174356.78173733</v>
      </c>
      <c r="AN39">
        <v>1115389673.6919692</v>
      </c>
      <c r="AO39">
        <v>1007791127.0991323</v>
      </c>
      <c r="AP39">
        <v>937741513.01535153</v>
      </c>
      <c r="AQ39">
        <v>967338389.65057778</v>
      </c>
      <c r="AR39">
        <v>999477510.68663239</v>
      </c>
      <c r="AS39">
        <v>916777282.69165862</v>
      </c>
      <c r="AT39">
        <v>932648604.75195408</v>
      </c>
      <c r="AU39">
        <v>996068144.88488925</v>
      </c>
      <c r="AV39">
        <v>1142315522.538636</v>
      </c>
      <c r="AW39">
        <v>1272360517.3237343</v>
      </c>
      <c r="AX39">
        <v>1337894378.737431</v>
      </c>
      <c r="AY39">
        <v>1461859762.3345907</v>
      </c>
      <c r="AZ39">
        <v>1699811294.9493458</v>
      </c>
      <c r="BA39">
        <v>1993407888.4983778</v>
      </c>
      <c r="BB39">
        <v>2067381665.2545447</v>
      </c>
      <c r="BC39">
        <v>2142591540.4006848</v>
      </c>
      <c r="BD39">
        <v>2437982705.1209269</v>
      </c>
      <c r="BE39">
        <v>2510126512.2283134</v>
      </c>
      <c r="BF39">
        <v>1691544110.1854331</v>
      </c>
      <c r="BG39">
        <v>1894813389.4032519</v>
      </c>
      <c r="BH39">
        <v>1695825714.1928205</v>
      </c>
      <c r="BI39">
        <v>1825018144.6559532</v>
      </c>
      <c r="BJ39">
        <v>2072349972.6817954</v>
      </c>
      <c r="BK39">
        <v>2220979146.1124053</v>
      </c>
      <c r="BL39">
        <v>2221301351.4391818</v>
      </c>
      <c r="BM39">
        <v>2326720900.3804741</v>
      </c>
      <c r="BN39">
        <v>2516498412.4638371</v>
      </c>
      <c r="BO39">
        <v>2382618615.0169392</v>
      </c>
      <c r="BP39">
        <v>2555492085.947247</v>
      </c>
      <c r="BQ39">
        <v>2751494281.0688705</v>
      </c>
    </row>
    <row r="40" spans="1:69" x14ac:dyDescent="0.2">
      <c r="A40" t="s">
        <v>226</v>
      </c>
      <c r="B40" t="s">
        <v>227</v>
      </c>
      <c r="C40" t="s">
        <v>1018</v>
      </c>
      <c r="D40" t="s">
        <v>1017</v>
      </c>
      <c r="E40">
        <v>40563768946.950272</v>
      </c>
      <c r="F40">
        <v>41038192837.903542</v>
      </c>
      <c r="G40">
        <v>42336211555.826797</v>
      </c>
      <c r="H40">
        <v>45140337826.986855</v>
      </c>
      <c r="I40">
        <v>49503663836.366501</v>
      </c>
      <c r="J40">
        <v>54649410478.522568</v>
      </c>
      <c r="K40">
        <v>61252415404.686035</v>
      </c>
      <c r="L40">
        <v>65856924423.972092</v>
      </c>
      <c r="M40">
        <v>72048833006.160187</v>
      </c>
      <c r="N40">
        <v>79405011124.820786</v>
      </c>
      <c r="O40">
        <v>88192257632.309311</v>
      </c>
      <c r="P40">
        <v>99606454743.513565</v>
      </c>
      <c r="Q40">
        <v>113463848873.6236</v>
      </c>
      <c r="R40">
        <v>131764343565.64342</v>
      </c>
      <c r="S40">
        <v>160949188139.0593</v>
      </c>
      <c r="T40">
        <v>174419757176.56311</v>
      </c>
      <c r="U40">
        <v>207271612576.06491</v>
      </c>
      <c r="V40">
        <v>212325176304.65448</v>
      </c>
      <c r="W40">
        <v>219369542386.25406</v>
      </c>
      <c r="X40">
        <v>243891124295.71454</v>
      </c>
      <c r="Y40">
        <v>274776566028.05338</v>
      </c>
      <c r="Z40">
        <v>307246642755.8595</v>
      </c>
      <c r="AA40">
        <v>314647807408.60828</v>
      </c>
      <c r="AB40">
        <v>341866277182.73291</v>
      </c>
      <c r="AC40">
        <v>356718400123.5426</v>
      </c>
      <c r="AD40">
        <v>366186012449.65216</v>
      </c>
      <c r="AE40">
        <v>379006836991.72363</v>
      </c>
      <c r="AF40">
        <v>433134238310.70886</v>
      </c>
      <c r="AG40">
        <v>509380027626.55402</v>
      </c>
      <c r="AH40">
        <v>567211993243.24329</v>
      </c>
      <c r="AI40">
        <v>596075591360.9873</v>
      </c>
      <c r="AJ40">
        <v>612527712315.61499</v>
      </c>
      <c r="AK40">
        <v>594387358318.85486</v>
      </c>
      <c r="AL40">
        <v>579053561739.40002</v>
      </c>
      <c r="AM40">
        <v>579944346807.26428</v>
      </c>
      <c r="AN40">
        <v>605961090061.20667</v>
      </c>
      <c r="AO40">
        <v>630607994132.74658</v>
      </c>
      <c r="AP40">
        <v>654986999855.55396</v>
      </c>
      <c r="AQ40">
        <v>634000000000</v>
      </c>
      <c r="AR40">
        <v>678412196271.11804</v>
      </c>
      <c r="AS40">
        <v>744773415931.58704</v>
      </c>
      <c r="AT40">
        <v>738981792355.37195</v>
      </c>
      <c r="AU40">
        <v>760649334098.00549</v>
      </c>
      <c r="AV40">
        <v>895540646634.78699</v>
      </c>
      <c r="AW40">
        <v>1026690238278.2476</v>
      </c>
      <c r="AX40">
        <v>1173108598778.6763</v>
      </c>
      <c r="AY40">
        <v>1319264809590.9731</v>
      </c>
      <c r="AZ40">
        <v>1468820407783.2603</v>
      </c>
      <c r="BA40">
        <v>1552989690721.6497</v>
      </c>
      <c r="BB40">
        <v>1374625142157.2915</v>
      </c>
      <c r="BC40">
        <v>1617343367486.2585</v>
      </c>
      <c r="BD40">
        <v>1793326630174.5186</v>
      </c>
      <c r="BE40">
        <v>1828366481521.5952</v>
      </c>
      <c r="BF40">
        <v>1846597421834.9834</v>
      </c>
      <c r="BG40">
        <v>1805749878439.9412</v>
      </c>
      <c r="BH40">
        <v>1556508816217.1401</v>
      </c>
      <c r="BI40">
        <v>1527994741907.425</v>
      </c>
      <c r="BJ40">
        <v>1649265644244.095</v>
      </c>
      <c r="BK40">
        <v>1725329192783.0239</v>
      </c>
      <c r="BL40">
        <v>1743725183672.5212</v>
      </c>
      <c r="BM40">
        <v>1655684730000.1936</v>
      </c>
      <c r="BN40">
        <v>2022378748423.2344</v>
      </c>
      <c r="BO40">
        <v>2190411080134.3191</v>
      </c>
      <c r="BP40">
        <v>2173339670064.3279</v>
      </c>
      <c r="BQ40">
        <v>2243636826633.7617</v>
      </c>
    </row>
    <row r="41" spans="1:69" x14ac:dyDescent="0.2">
      <c r="A41" t="s">
        <v>228</v>
      </c>
      <c r="B41" t="s">
        <v>229</v>
      </c>
      <c r="C41" t="s">
        <v>1018</v>
      </c>
      <c r="D41" t="s">
        <v>1017</v>
      </c>
      <c r="AI41">
        <v>272115195628.92761</v>
      </c>
      <c r="AJ41">
        <v>246710634295.86176</v>
      </c>
      <c r="AK41">
        <v>255096853829.45282</v>
      </c>
      <c r="AL41">
        <v>270374645291.36185</v>
      </c>
      <c r="AM41">
        <v>308675977161.45453</v>
      </c>
      <c r="AN41">
        <v>394762398480.37799</v>
      </c>
      <c r="AO41">
        <v>417518097817.20428</v>
      </c>
      <c r="AP41">
        <v>411143082438.38135</v>
      </c>
      <c r="AQ41">
        <v>449843473353.65698</v>
      </c>
      <c r="AR41">
        <v>436027644107.05139</v>
      </c>
      <c r="AS41">
        <v>429412709571.52258</v>
      </c>
      <c r="AT41">
        <v>469501416107.34998</v>
      </c>
      <c r="AU41">
        <v>528524764911.33417</v>
      </c>
      <c r="AV41">
        <v>634291134326.27649</v>
      </c>
      <c r="AW41">
        <v>763490469817.5907</v>
      </c>
      <c r="AX41">
        <v>885715817927.20886</v>
      </c>
      <c r="AY41">
        <v>1001314786967.889</v>
      </c>
      <c r="AZ41">
        <v>1264257753875.7146</v>
      </c>
      <c r="BA41">
        <v>1530264815688.707</v>
      </c>
      <c r="BB41">
        <v>1289259547165.207</v>
      </c>
      <c r="BC41">
        <v>1319443729249.6606</v>
      </c>
      <c r="BD41">
        <v>1458155270134.3005</v>
      </c>
      <c r="BE41">
        <v>1361899009858.4021</v>
      </c>
      <c r="BF41">
        <v>1420222538112.9258</v>
      </c>
      <c r="BG41">
        <v>1467451281263.2815</v>
      </c>
      <c r="BH41">
        <v>1297141271990.0461</v>
      </c>
      <c r="BI41">
        <v>1321561415743.8252</v>
      </c>
      <c r="BJ41">
        <v>1467501784248.8496</v>
      </c>
      <c r="BK41">
        <v>1656383422202.6594</v>
      </c>
      <c r="BL41">
        <v>1684318282245.7725</v>
      </c>
      <c r="BM41">
        <v>1678294256145.2954</v>
      </c>
      <c r="BN41">
        <v>1926347717338.9995</v>
      </c>
      <c r="BO41">
        <v>1954419184114.9568</v>
      </c>
      <c r="BP41">
        <v>2273205742208.2988</v>
      </c>
      <c r="BQ41">
        <v>2462005273603.478</v>
      </c>
    </row>
    <row r="42" spans="1:69" x14ac:dyDescent="0.2">
      <c r="A42" t="s">
        <v>230</v>
      </c>
      <c r="B42" t="s">
        <v>231</v>
      </c>
      <c r="C42" t="s">
        <v>1018</v>
      </c>
      <c r="D42" t="s">
        <v>1017</v>
      </c>
      <c r="E42">
        <v>10412232620.525839</v>
      </c>
      <c r="F42">
        <v>11713348834.306866</v>
      </c>
      <c r="G42">
        <v>12989649694.281164</v>
      </c>
      <c r="H42">
        <v>14283872299.045553</v>
      </c>
      <c r="I42">
        <v>15833133857.628052</v>
      </c>
      <c r="J42">
        <v>16780226225.084959</v>
      </c>
      <c r="K42">
        <v>18019402373.538822</v>
      </c>
      <c r="L42">
        <v>19397044714.096264</v>
      </c>
      <c r="M42">
        <v>20712102793.802624</v>
      </c>
      <c r="N42">
        <v>22442043274.074039</v>
      </c>
      <c r="O42">
        <v>24998066773.382114</v>
      </c>
      <c r="P42">
        <v>30040171750.647091</v>
      </c>
      <c r="Q42">
        <v>36844318854.240303</v>
      </c>
      <c r="R42">
        <v>49550006319.514664</v>
      </c>
      <c r="S42">
        <v>57103011445.641594</v>
      </c>
      <c r="T42">
        <v>65466081819.238365</v>
      </c>
      <c r="U42">
        <v>68476524643.943031</v>
      </c>
      <c r="V42">
        <v>73135771167.04805</v>
      </c>
      <c r="W42">
        <v>102280472035.79417</v>
      </c>
      <c r="X42">
        <v>114970094424.73085</v>
      </c>
      <c r="Y42">
        <v>122557843886.13715</v>
      </c>
      <c r="Z42">
        <v>112244805518.78627</v>
      </c>
      <c r="AA42">
        <v>115043365512.48584</v>
      </c>
      <c r="AB42">
        <v>114634358534.61008</v>
      </c>
      <c r="AC42">
        <v>109455312167.51076</v>
      </c>
      <c r="AD42">
        <v>110980314191.52658</v>
      </c>
      <c r="AE42">
        <v>159089921062.87177</v>
      </c>
      <c r="AF42">
        <v>199236370037.55365</v>
      </c>
      <c r="AG42">
        <v>215540625298.98175</v>
      </c>
      <c r="AH42">
        <v>208105846934.40921</v>
      </c>
      <c r="AI42">
        <v>265763573999.42413</v>
      </c>
      <c r="AJ42">
        <v>268901693863.3194</v>
      </c>
      <c r="AK42">
        <v>279921425828.47394</v>
      </c>
      <c r="AL42">
        <v>272237527070.92581</v>
      </c>
      <c r="AM42">
        <v>301375055202.16425</v>
      </c>
      <c r="AN42">
        <v>352835806342.49469</v>
      </c>
      <c r="AO42">
        <v>340103959546.9256</v>
      </c>
      <c r="AP42">
        <v>294788198856.19788</v>
      </c>
      <c r="AQ42">
        <v>303459014346.80646</v>
      </c>
      <c r="AR42">
        <v>297873643323.1261</v>
      </c>
      <c r="AS42">
        <v>279216033870.20367</v>
      </c>
      <c r="AT42">
        <v>286582672434.22614</v>
      </c>
      <c r="AU42">
        <v>309301422430.38623</v>
      </c>
      <c r="AV42">
        <v>362075086507.7597</v>
      </c>
      <c r="AW42">
        <v>403912891033.37354</v>
      </c>
      <c r="AX42">
        <v>418284865884.99835</v>
      </c>
      <c r="AY42">
        <v>441634672196.52258</v>
      </c>
      <c r="AZ42">
        <v>490740715594.80176</v>
      </c>
      <c r="BA42">
        <v>567267767519.15796</v>
      </c>
      <c r="BB42">
        <v>554212916092.27087</v>
      </c>
      <c r="BC42">
        <v>598851028906.58032</v>
      </c>
      <c r="BD42">
        <v>715888126682.39587</v>
      </c>
      <c r="BE42">
        <v>686420221557.98987</v>
      </c>
      <c r="BF42">
        <v>706234937370.96753</v>
      </c>
      <c r="BG42">
        <v>726537808338.00049</v>
      </c>
      <c r="BH42">
        <v>694118186379.62781</v>
      </c>
      <c r="BI42">
        <v>687895460902.71326</v>
      </c>
      <c r="BJ42">
        <v>695200833086.4989</v>
      </c>
      <c r="BK42">
        <v>725568717468.00085</v>
      </c>
      <c r="BL42">
        <v>721369112726.72388</v>
      </c>
      <c r="BM42">
        <v>741999406005.6272</v>
      </c>
      <c r="BN42">
        <v>815309330986.71851</v>
      </c>
      <c r="BO42">
        <v>828508926958.39331</v>
      </c>
      <c r="BP42">
        <v>894424821645.20471</v>
      </c>
      <c r="BQ42">
        <v>936564198048.51587</v>
      </c>
    </row>
    <row r="43" spans="1:69" x14ac:dyDescent="0.2">
      <c r="A43" t="s">
        <v>232</v>
      </c>
      <c r="B43" t="s">
        <v>233</v>
      </c>
      <c r="C43" t="s">
        <v>1018</v>
      </c>
      <c r="D43" t="s">
        <v>1017</v>
      </c>
      <c r="AQ43">
        <v>5945677376.6147728</v>
      </c>
      <c r="AR43">
        <v>6262740656.8516426</v>
      </c>
      <c r="AS43">
        <v>6439703434.7102432</v>
      </c>
      <c r="AT43">
        <v>6232906290.4851017</v>
      </c>
      <c r="AU43">
        <v>6663669064.7482014</v>
      </c>
      <c r="AV43">
        <v>7332244897.9591827</v>
      </c>
      <c r="AW43">
        <v>8553643354.0827532</v>
      </c>
      <c r="AX43">
        <v>8827272727.2727261</v>
      </c>
      <c r="AY43">
        <v>9676172953.0818768</v>
      </c>
      <c r="AZ43">
        <v>11514605842.336935</v>
      </c>
      <c r="BB43">
        <v>9100755725.1908398</v>
      </c>
      <c r="BC43">
        <v>8902359316.3560638</v>
      </c>
      <c r="BD43">
        <v>9648680025.8274975</v>
      </c>
      <c r="BE43">
        <v>9454638123.2357159</v>
      </c>
      <c r="BF43">
        <v>9594745810.6715889</v>
      </c>
      <c r="BG43">
        <v>10527973277.606833</v>
      </c>
      <c r="BH43">
        <v>10109273770.329006</v>
      </c>
      <c r="BI43">
        <v>9168857222.325737</v>
      </c>
      <c r="BJ43">
        <v>9170044517.2026367</v>
      </c>
      <c r="BK43">
        <v>10026394043.613642</v>
      </c>
      <c r="BL43">
        <v>10031864649.08194</v>
      </c>
      <c r="BM43">
        <v>9439810769.2307682</v>
      </c>
      <c r="BN43">
        <v>11157540109.893888</v>
      </c>
      <c r="BO43">
        <v>11308272505.183027</v>
      </c>
      <c r="BP43">
        <v>12507320838.393167</v>
      </c>
    </row>
    <row r="44" spans="1:69" x14ac:dyDescent="0.2">
      <c r="A44" t="s">
        <v>234</v>
      </c>
      <c r="B44" t="s">
        <v>235</v>
      </c>
      <c r="C44" t="s">
        <v>1018</v>
      </c>
      <c r="D44" t="s">
        <v>1017</v>
      </c>
      <c r="E44">
        <v>4211103676.740273</v>
      </c>
      <c r="F44">
        <v>4948564550.9104576</v>
      </c>
      <c r="G44">
        <v>5765971144.4714184</v>
      </c>
      <c r="H44">
        <v>5702520146.0316658</v>
      </c>
      <c r="I44">
        <v>6065708668.3273516</v>
      </c>
      <c r="J44">
        <v>6183988944.346056</v>
      </c>
      <c r="K44">
        <v>7256882086.1958456</v>
      </c>
      <c r="L44">
        <v>7145068067.6413784</v>
      </c>
      <c r="M44">
        <v>7286820526.024621</v>
      </c>
      <c r="N44">
        <v>8456519044.3822327</v>
      </c>
      <c r="O44">
        <v>9261006540.159071</v>
      </c>
      <c r="P44">
        <v>10999807567.123514</v>
      </c>
      <c r="Q44">
        <v>12057501634.978977</v>
      </c>
      <c r="R44">
        <v>17237336172.787754</v>
      </c>
      <c r="S44">
        <v>16584311220.138407</v>
      </c>
      <c r="T44">
        <v>7812161793.119709</v>
      </c>
      <c r="U44">
        <v>10523479088.807507</v>
      </c>
      <c r="V44">
        <v>14272711436.74749</v>
      </c>
      <c r="W44">
        <v>16373093553.715487</v>
      </c>
      <c r="X44">
        <v>22249574627.691132</v>
      </c>
      <c r="Y44">
        <v>29586676576.095127</v>
      </c>
      <c r="Z44">
        <v>35180322211.29026</v>
      </c>
      <c r="AA44">
        <v>19710229067.286446</v>
      </c>
      <c r="AB44">
        <v>20629678694.068413</v>
      </c>
      <c r="AC44">
        <v>19974595028.158218</v>
      </c>
      <c r="AD44">
        <v>17933557359.803566</v>
      </c>
      <c r="AE44">
        <v>19197818084.675709</v>
      </c>
      <c r="AF44">
        <v>22605488850.898121</v>
      </c>
      <c r="AG44">
        <v>26174858613.845562</v>
      </c>
      <c r="AH44">
        <v>30101767991.113461</v>
      </c>
      <c r="AI44">
        <v>33428580448.271465</v>
      </c>
      <c r="AJ44">
        <v>38232330917.201088</v>
      </c>
      <c r="AK44">
        <v>46538895685.808838</v>
      </c>
      <c r="AL44">
        <v>49934943320.882828</v>
      </c>
      <c r="AM44">
        <v>57438273591.052078</v>
      </c>
      <c r="AN44">
        <v>73820425701.660263</v>
      </c>
      <c r="AO44">
        <v>78584098983.637436</v>
      </c>
      <c r="AP44">
        <v>85741415285.164993</v>
      </c>
      <c r="AQ44">
        <v>81990010704.060226</v>
      </c>
      <c r="AR44">
        <v>75578685735.521881</v>
      </c>
      <c r="AS44">
        <v>78339750721.364029</v>
      </c>
      <c r="AT44">
        <v>71574739561.432877</v>
      </c>
      <c r="AU44">
        <v>70264045939.277252</v>
      </c>
      <c r="AV44">
        <v>76492579644.060532</v>
      </c>
      <c r="AW44">
        <v>99075985773.668152</v>
      </c>
      <c r="AX44">
        <v>122294145163.19211</v>
      </c>
      <c r="AY44">
        <v>153843518170.86438</v>
      </c>
      <c r="AZ44">
        <v>172491076033.86267</v>
      </c>
      <c r="BA44">
        <v>179894594475.40497</v>
      </c>
      <c r="BB44">
        <v>171777900623.89206</v>
      </c>
      <c r="BC44">
        <v>217051209238.53412</v>
      </c>
      <c r="BD44">
        <v>251382573893.86972</v>
      </c>
      <c r="BE44">
        <v>267024782486.85474</v>
      </c>
      <c r="BF44">
        <v>277395018842.4165</v>
      </c>
      <c r="BG44">
        <v>259560978224.35889</v>
      </c>
      <c r="BH44">
        <v>242450355830.88394</v>
      </c>
      <c r="BI44">
        <v>249344863928.43762</v>
      </c>
      <c r="BJ44">
        <v>276154259981.09723</v>
      </c>
      <c r="BK44">
        <v>295857562991.70905</v>
      </c>
      <c r="BL44">
        <v>278285058719.46613</v>
      </c>
      <c r="BM44">
        <v>254042159309.31055</v>
      </c>
      <c r="BN44">
        <v>315325547162.07153</v>
      </c>
      <c r="BO44">
        <v>301226575540.2417</v>
      </c>
      <c r="BP44">
        <v>335518054097.63696</v>
      </c>
      <c r="BQ44">
        <v>330267137371.59229</v>
      </c>
    </row>
    <row r="45" spans="1:69" x14ac:dyDescent="0.2">
      <c r="A45" t="s">
        <v>236</v>
      </c>
      <c r="B45" t="s">
        <v>237</v>
      </c>
      <c r="C45" t="s">
        <v>1018</v>
      </c>
      <c r="D45" t="s">
        <v>1017</v>
      </c>
      <c r="E45">
        <v>59846235024.731812</v>
      </c>
      <c r="F45">
        <v>50162299349.787086</v>
      </c>
      <c r="G45">
        <v>47310737754.228699</v>
      </c>
      <c r="H45">
        <v>50812227918.575325</v>
      </c>
      <c r="I45">
        <v>59821862703.402252</v>
      </c>
      <c r="J45">
        <v>70565994356.182785</v>
      </c>
      <c r="K45">
        <v>76854053259.208969</v>
      </c>
      <c r="L45">
        <v>73011350596.24852</v>
      </c>
      <c r="M45">
        <v>70980323818.785294</v>
      </c>
      <c r="N45">
        <v>79847786729.189789</v>
      </c>
      <c r="O45">
        <v>92752930873.191208</v>
      </c>
      <c r="P45">
        <v>99959013879.630783</v>
      </c>
      <c r="Q45">
        <v>113871930713.84093</v>
      </c>
      <c r="R45">
        <v>138764340892.00046</v>
      </c>
      <c r="S45">
        <v>144418433058.47156</v>
      </c>
      <c r="T45">
        <v>163687619735.8566</v>
      </c>
      <c r="U45">
        <v>154196810058.64279</v>
      </c>
      <c r="V45">
        <v>175226595859.7778</v>
      </c>
      <c r="W45">
        <v>149788617886.17886</v>
      </c>
      <c r="X45">
        <v>178573913043.47827</v>
      </c>
      <c r="Y45">
        <v>191487500000</v>
      </c>
      <c r="Z45">
        <v>196218253968.25397</v>
      </c>
      <c r="AA45">
        <v>205480916030.53433</v>
      </c>
      <c r="AB45">
        <v>231130268199.23373</v>
      </c>
      <c r="AC45">
        <v>260442857142.85715</v>
      </c>
      <c r="AD45">
        <v>310064625850.34015</v>
      </c>
      <c r="AE45">
        <v>301310144927.53619</v>
      </c>
      <c r="AF45">
        <v>273455156950.67264</v>
      </c>
      <c r="AG45">
        <v>312888888888.88885</v>
      </c>
      <c r="AH45">
        <v>348380566801.61938</v>
      </c>
      <c r="AI45">
        <v>361560229445.50665</v>
      </c>
      <c r="AJ45">
        <v>384510452961.67249</v>
      </c>
      <c r="AK45">
        <v>428502354788.06909</v>
      </c>
      <c r="AL45">
        <v>446557291212.14764</v>
      </c>
      <c r="AM45">
        <v>566929539493.172</v>
      </c>
      <c r="AN45">
        <v>738190896227.55042</v>
      </c>
      <c r="AO45">
        <v>868523936530.08264</v>
      </c>
      <c r="AP45">
        <v>967753570434.66711</v>
      </c>
      <c r="AQ45">
        <v>1037134141760.3521</v>
      </c>
      <c r="AR45">
        <v>1103843203575.635</v>
      </c>
      <c r="AS45">
        <v>1223754919971.0479</v>
      </c>
      <c r="AT45">
        <v>1355036590251.5239</v>
      </c>
      <c r="AU45">
        <v>1489821682050.541</v>
      </c>
      <c r="AV45">
        <v>1683903309843.8486</v>
      </c>
      <c r="AW45">
        <v>1984196551300.4358</v>
      </c>
      <c r="AX45">
        <v>2317551298052.0522</v>
      </c>
      <c r="AY45">
        <v>2791498472804.3286</v>
      </c>
      <c r="AZ45">
        <v>3604055822571.6304</v>
      </c>
      <c r="BA45">
        <v>4667346414521.9473</v>
      </c>
      <c r="BB45">
        <v>5189577094997.582</v>
      </c>
      <c r="BC45">
        <v>6192564874453.29</v>
      </c>
      <c r="BD45">
        <v>7671757207851.2891</v>
      </c>
      <c r="BE45">
        <v>8673664713189.2441</v>
      </c>
      <c r="BF45">
        <v>9743124247267.2441</v>
      </c>
      <c r="BG45">
        <v>10674533168257.361</v>
      </c>
      <c r="BH45">
        <v>11280814787468.914</v>
      </c>
      <c r="BI45">
        <v>11456024084961.979</v>
      </c>
      <c r="BJ45">
        <v>12537559062282.92</v>
      </c>
      <c r="BK45">
        <v>14147765772963.76</v>
      </c>
      <c r="BL45">
        <v>14560167101283.439</v>
      </c>
      <c r="BM45">
        <v>14996414166715.092</v>
      </c>
      <c r="BN45">
        <v>18201698719563.961</v>
      </c>
      <c r="BO45">
        <v>18316765021690.156</v>
      </c>
      <c r="BP45">
        <v>18270356654533.215</v>
      </c>
      <c r="BQ45">
        <v>18743803170827.164</v>
      </c>
    </row>
    <row r="46" spans="1:69" x14ac:dyDescent="0.2">
      <c r="A46" t="s">
        <v>238</v>
      </c>
      <c r="B46" t="s">
        <v>239</v>
      </c>
      <c r="C46" t="s">
        <v>1018</v>
      </c>
      <c r="D46" t="s">
        <v>1017</v>
      </c>
      <c r="E46">
        <v>546203559.34436071</v>
      </c>
      <c r="F46">
        <v>618245634.17983091</v>
      </c>
      <c r="G46">
        <v>645284473.7336911</v>
      </c>
      <c r="H46">
        <v>761047198.02965319</v>
      </c>
      <c r="I46">
        <v>921063326.58991826</v>
      </c>
      <c r="J46">
        <v>919771228.81609511</v>
      </c>
      <c r="K46">
        <v>1024102880.058619</v>
      </c>
      <c r="L46">
        <v>1082922724.8718865</v>
      </c>
      <c r="M46">
        <v>1281281276.7235703</v>
      </c>
      <c r="N46">
        <v>1361360293.4266486</v>
      </c>
      <c r="O46">
        <v>1455482795.406913</v>
      </c>
      <c r="P46">
        <v>1584128509.4687285</v>
      </c>
      <c r="Q46">
        <v>1849400401.6472368</v>
      </c>
      <c r="R46">
        <v>2508421426.1757154</v>
      </c>
      <c r="S46">
        <v>3070152309.2190304</v>
      </c>
      <c r="T46">
        <v>3893839190.2680612</v>
      </c>
      <c r="U46">
        <v>4662053824.83955</v>
      </c>
      <c r="V46">
        <v>6265068189.3778219</v>
      </c>
      <c r="W46">
        <v>7900526298.3199291</v>
      </c>
      <c r="X46">
        <v>9142933966.7946529</v>
      </c>
      <c r="Y46">
        <v>10175617609.096157</v>
      </c>
      <c r="Z46">
        <v>8432589942.3943396</v>
      </c>
      <c r="AA46">
        <v>7567110848.9222822</v>
      </c>
      <c r="AB46">
        <v>6838184772.5206347</v>
      </c>
      <c r="AC46">
        <v>6841639246.8996</v>
      </c>
      <c r="AD46">
        <v>6977650643.9948845</v>
      </c>
      <c r="AE46">
        <v>9158302099.579567</v>
      </c>
      <c r="AF46">
        <v>10087654464.81683</v>
      </c>
      <c r="AG46">
        <v>10255169805.799646</v>
      </c>
      <c r="AH46">
        <v>9757410644.6678982</v>
      </c>
      <c r="AI46">
        <v>10795850582.778996</v>
      </c>
      <c r="AJ46">
        <v>10492628580.748444</v>
      </c>
      <c r="AK46">
        <v>11152971273.938326</v>
      </c>
      <c r="AL46">
        <v>11045760288.120558</v>
      </c>
      <c r="AM46">
        <v>8313557510.1475725</v>
      </c>
      <c r="AN46">
        <v>11000146266.513521</v>
      </c>
      <c r="AO46">
        <v>18071152830.610149</v>
      </c>
      <c r="AP46">
        <v>18047558037.703579</v>
      </c>
      <c r="AQ46">
        <v>19619654755.67897</v>
      </c>
      <c r="AR46">
        <v>18870992455.567986</v>
      </c>
      <c r="AS46">
        <v>16577533891.878548</v>
      </c>
      <c r="AT46">
        <v>16810537043.840742</v>
      </c>
      <c r="AU46">
        <v>18054383320.847363</v>
      </c>
      <c r="AV46">
        <v>21251754340.430542</v>
      </c>
      <c r="AW46">
        <v>23510575681.368645</v>
      </c>
      <c r="AX46">
        <v>24036918703.174747</v>
      </c>
      <c r="AY46">
        <v>25281413263.371223</v>
      </c>
      <c r="AZ46">
        <v>28760090953.30806</v>
      </c>
      <c r="BA46">
        <v>34078240293.255936</v>
      </c>
      <c r="BB46">
        <v>33886813250.203587</v>
      </c>
      <c r="BC46">
        <v>34936307980.063034</v>
      </c>
      <c r="BD46">
        <v>36693710801.397644</v>
      </c>
      <c r="BE46">
        <v>36302302877.297745</v>
      </c>
      <c r="BF46">
        <v>42760235484.609314</v>
      </c>
      <c r="BG46">
        <v>48843005613.709061</v>
      </c>
      <c r="BH46">
        <v>45815005169.265106</v>
      </c>
      <c r="BI46">
        <v>48407761036.823792</v>
      </c>
      <c r="BJ46">
        <v>52512343996.689957</v>
      </c>
      <c r="BK46">
        <v>58522477786.68885</v>
      </c>
      <c r="BL46">
        <v>60382894697.355682</v>
      </c>
      <c r="BM46">
        <v>63027852805.420448</v>
      </c>
      <c r="BN46">
        <v>72794636653.779343</v>
      </c>
      <c r="BO46">
        <v>70922824813.910202</v>
      </c>
      <c r="BP46">
        <v>80780312569.164551</v>
      </c>
      <c r="BQ46">
        <v>87113179149.284012</v>
      </c>
    </row>
    <row r="47" spans="1:69" x14ac:dyDescent="0.2">
      <c r="A47" t="s">
        <v>240</v>
      </c>
      <c r="B47" t="s">
        <v>241</v>
      </c>
      <c r="C47" t="s">
        <v>1018</v>
      </c>
      <c r="D47" t="s">
        <v>1017</v>
      </c>
      <c r="E47">
        <v>614206068.49726582</v>
      </c>
      <c r="F47">
        <v>652777608.32049239</v>
      </c>
      <c r="G47">
        <v>694247864.37889993</v>
      </c>
      <c r="H47">
        <v>718320845.04433751</v>
      </c>
      <c r="I47">
        <v>776650176.90445316</v>
      </c>
      <c r="J47">
        <v>814083265.51142585</v>
      </c>
      <c r="K47">
        <v>851112534.55263555</v>
      </c>
      <c r="L47">
        <v>936175260.03091908</v>
      </c>
      <c r="M47">
        <v>1046191217.7994169</v>
      </c>
      <c r="N47">
        <v>1100551488.6268868</v>
      </c>
      <c r="O47">
        <v>1151216992.8809454</v>
      </c>
      <c r="P47">
        <v>1236941394.114466</v>
      </c>
      <c r="Q47">
        <v>1498251889.6628742</v>
      </c>
      <c r="R47">
        <v>1901393361.0228183</v>
      </c>
      <c r="S47">
        <v>2157415532.5479603</v>
      </c>
      <c r="T47">
        <v>2857037371.0588579</v>
      </c>
      <c r="U47">
        <v>2898090001.8562007</v>
      </c>
      <c r="V47">
        <v>3394664024.0550289</v>
      </c>
      <c r="W47">
        <v>4662852583.1325636</v>
      </c>
      <c r="X47">
        <v>5919002982.6019964</v>
      </c>
      <c r="Y47">
        <v>6674569046.683197</v>
      </c>
      <c r="Z47">
        <v>6610938616.664299</v>
      </c>
      <c r="AA47">
        <v>6611255963.835844</v>
      </c>
      <c r="AB47">
        <v>6870200009.9006462</v>
      </c>
      <c r="AC47">
        <v>7311938026.3671274</v>
      </c>
      <c r="AD47">
        <v>8544810497.9889021</v>
      </c>
      <c r="AE47">
        <v>11857056199.076525</v>
      </c>
      <c r="AF47">
        <v>13049659981.137337</v>
      </c>
      <c r="AG47">
        <v>12236057362.491734</v>
      </c>
      <c r="AH47">
        <v>11012566195.025539</v>
      </c>
      <c r="AI47">
        <v>12314482627.84536</v>
      </c>
      <c r="AJ47">
        <v>11840192296.389311</v>
      </c>
      <c r="AK47">
        <v>12071775335.043341</v>
      </c>
      <c r="AL47">
        <v>16181814712.529512</v>
      </c>
      <c r="AM47">
        <v>8902446252.1837177</v>
      </c>
      <c r="AN47">
        <v>10864772470.904276</v>
      </c>
      <c r="AO47">
        <v>11093538846.448252</v>
      </c>
      <c r="AP47">
        <v>10789458432.641554</v>
      </c>
      <c r="AQ47">
        <v>11298144990.410444</v>
      </c>
      <c r="AR47">
        <v>11565826464.892147</v>
      </c>
      <c r="AS47">
        <v>10566579294.983051</v>
      </c>
      <c r="AT47">
        <v>10953485349.113462</v>
      </c>
      <c r="AU47">
        <v>12417251350.488163</v>
      </c>
      <c r="AV47">
        <v>15970315034.990343</v>
      </c>
      <c r="AW47">
        <v>18826214135.641937</v>
      </c>
      <c r="AX47">
        <v>19509852206.934078</v>
      </c>
      <c r="AY47">
        <v>20910512974.933037</v>
      </c>
      <c r="AZ47">
        <v>23928250433.037815</v>
      </c>
      <c r="BA47">
        <v>27715142032.912952</v>
      </c>
      <c r="BB47">
        <v>27932970317.129013</v>
      </c>
      <c r="BC47">
        <v>27507501821.029606</v>
      </c>
      <c r="BD47">
        <v>30630910495.217018</v>
      </c>
      <c r="BE47">
        <v>30155062329.282063</v>
      </c>
      <c r="BF47">
        <v>33728621180.323067</v>
      </c>
      <c r="BG47">
        <v>36386544706.080612</v>
      </c>
      <c r="BH47">
        <v>32210233020.456917</v>
      </c>
      <c r="BI47">
        <v>33814337044.376472</v>
      </c>
      <c r="BJ47">
        <v>36098547033.165466</v>
      </c>
      <c r="BK47">
        <v>39955552189.794991</v>
      </c>
      <c r="BL47">
        <v>39667757527.657784</v>
      </c>
      <c r="BM47">
        <v>40773241177.050507</v>
      </c>
      <c r="BN47">
        <v>45011937346.838387</v>
      </c>
      <c r="BO47">
        <v>44347206072.551331</v>
      </c>
      <c r="BP47">
        <v>48814501547.431274</v>
      </c>
      <c r="BQ47">
        <v>53296694320.20565</v>
      </c>
    </row>
    <row r="48" spans="1:69" x14ac:dyDescent="0.2">
      <c r="A48" t="s">
        <v>242</v>
      </c>
      <c r="B48" t="s">
        <v>243</v>
      </c>
      <c r="C48" t="s">
        <v>1018</v>
      </c>
      <c r="D48" t="s">
        <v>1017</v>
      </c>
      <c r="E48">
        <v>3359404117.647059</v>
      </c>
      <c r="F48">
        <v>3086746857.1428571</v>
      </c>
      <c r="G48">
        <v>3779841428.5714288</v>
      </c>
      <c r="H48">
        <v>6213185742.5742579</v>
      </c>
      <c r="I48">
        <v>2881545272.727273</v>
      </c>
      <c r="J48">
        <v>4043901818.1818185</v>
      </c>
      <c r="K48">
        <v>4532660181.818182</v>
      </c>
      <c r="L48">
        <v>3384063371.7579155</v>
      </c>
      <c r="M48">
        <v>3909780538.9221559</v>
      </c>
      <c r="N48">
        <v>5032434970.0598803</v>
      </c>
      <c r="O48">
        <v>4877684910.1796417</v>
      </c>
      <c r="P48">
        <v>5594770359.2814379</v>
      </c>
      <c r="Q48">
        <v>6173712814.3712568</v>
      </c>
      <c r="R48">
        <v>7870239461.0778446</v>
      </c>
      <c r="S48">
        <v>9596960179.6407204</v>
      </c>
      <c r="T48">
        <v>10237343173.652695</v>
      </c>
      <c r="U48">
        <v>9648583224.9921227</v>
      </c>
      <c r="V48">
        <v>12344424763.57268</v>
      </c>
      <c r="W48">
        <v>15372608002.392328</v>
      </c>
      <c r="X48">
        <v>15068422236.366274</v>
      </c>
      <c r="Y48">
        <v>14394927494.8647</v>
      </c>
      <c r="Z48">
        <v>12537821038.220222</v>
      </c>
      <c r="AA48">
        <v>13651667371.167646</v>
      </c>
      <c r="AB48">
        <v>11006712650.448143</v>
      </c>
      <c r="AC48">
        <v>7857729193.2034254</v>
      </c>
      <c r="AD48">
        <v>7195042616.0071001</v>
      </c>
      <c r="AE48">
        <v>8095367168.2176886</v>
      </c>
      <c r="AF48">
        <v>7661625472.5770502</v>
      </c>
      <c r="AG48">
        <v>8861299976.7415752</v>
      </c>
      <c r="AH48">
        <v>9021862775.1811161</v>
      </c>
      <c r="AI48">
        <v>9349764580.4117336</v>
      </c>
      <c r="AJ48">
        <v>9625436872.510746</v>
      </c>
      <c r="AK48">
        <v>8227343907.2667894</v>
      </c>
      <c r="AL48">
        <v>10706259936.742533</v>
      </c>
      <c r="AM48">
        <v>5820382248.2820158</v>
      </c>
      <c r="AN48">
        <v>5643439376.1049137</v>
      </c>
      <c r="AO48">
        <v>5771456952.1907988</v>
      </c>
      <c r="AP48">
        <v>6090838693.271451</v>
      </c>
      <c r="AQ48">
        <v>6217805820.7710409</v>
      </c>
      <c r="AR48">
        <v>4711259427.272727</v>
      </c>
      <c r="AS48">
        <v>19088046305.7971</v>
      </c>
      <c r="AT48">
        <v>7438189100.333333</v>
      </c>
      <c r="AU48">
        <v>8728038525.1403351</v>
      </c>
      <c r="AV48">
        <v>8937567059.8775425</v>
      </c>
      <c r="AW48">
        <v>10297483481.223013</v>
      </c>
      <c r="AX48">
        <v>12609728573.103159</v>
      </c>
      <c r="AY48">
        <v>15484044534.578304</v>
      </c>
      <c r="AZ48">
        <v>18374807772.542919</v>
      </c>
      <c r="BA48">
        <v>22723488723.364056</v>
      </c>
      <c r="BB48">
        <v>18607259480.544655</v>
      </c>
      <c r="BC48">
        <v>24161641931.033108</v>
      </c>
      <c r="BD48">
        <v>26392379641.764961</v>
      </c>
      <c r="BE48">
        <v>30029369928.731796</v>
      </c>
      <c r="BF48">
        <v>34891189160.300179</v>
      </c>
      <c r="BG48">
        <v>38352980552.866547</v>
      </c>
      <c r="BH48">
        <v>40179574490.3032</v>
      </c>
      <c r="BI48">
        <v>38600224214.472771</v>
      </c>
      <c r="BJ48">
        <v>37537521565.530785</v>
      </c>
      <c r="BK48">
        <v>46659954092.486237</v>
      </c>
      <c r="BL48">
        <v>46845900350.033173</v>
      </c>
      <c r="BM48">
        <v>46691989748.918587</v>
      </c>
      <c r="BN48">
        <v>59067289573.510201</v>
      </c>
      <c r="BO48">
        <v>70422346142.202286</v>
      </c>
      <c r="BP48">
        <v>69843655425.292862</v>
      </c>
      <c r="BQ48">
        <v>70962185790.709351</v>
      </c>
    </row>
    <row r="49" spans="1:69" x14ac:dyDescent="0.2">
      <c r="A49" t="s">
        <v>244</v>
      </c>
      <c r="B49" t="s">
        <v>245</v>
      </c>
      <c r="C49" t="s">
        <v>1018</v>
      </c>
      <c r="D49" t="s">
        <v>1017</v>
      </c>
      <c r="E49">
        <v>131731862.78301702</v>
      </c>
      <c r="F49">
        <v>151675738.92634198</v>
      </c>
      <c r="G49">
        <v>166521239.65024328</v>
      </c>
      <c r="H49">
        <v>172233430.65785843</v>
      </c>
      <c r="I49">
        <v>185693724.90523335</v>
      </c>
      <c r="J49">
        <v>198318064.02892432</v>
      </c>
      <c r="K49">
        <v>220613581.97260103</v>
      </c>
      <c r="L49">
        <v>237397428.1350098</v>
      </c>
      <c r="M49">
        <v>251247457.76552451</v>
      </c>
      <c r="N49">
        <v>265040036.41721454</v>
      </c>
      <c r="O49">
        <v>274960699.88525492</v>
      </c>
      <c r="P49">
        <v>322128018.9554444</v>
      </c>
      <c r="Q49">
        <v>410669263.65179801</v>
      </c>
      <c r="R49">
        <v>541973362.61042333</v>
      </c>
      <c r="S49">
        <v>585364634.47397709</v>
      </c>
      <c r="T49">
        <v>767102680.23996687</v>
      </c>
      <c r="U49">
        <v>754549601.39149165</v>
      </c>
      <c r="V49">
        <v>765224029.28655636</v>
      </c>
      <c r="W49">
        <v>878771772.20214891</v>
      </c>
      <c r="X49">
        <v>1198749667.4292345</v>
      </c>
      <c r="Y49">
        <v>1705796852.8947349</v>
      </c>
      <c r="Z49">
        <v>1993512322.6239107</v>
      </c>
      <c r="AA49">
        <v>2160640564.5604072</v>
      </c>
      <c r="AB49">
        <v>2097274289.7506616</v>
      </c>
      <c r="AC49">
        <v>2193581365.342988</v>
      </c>
      <c r="AD49">
        <v>2160872540.0317497</v>
      </c>
      <c r="AE49">
        <v>1849268212.3028431</v>
      </c>
      <c r="AF49">
        <v>2297753652.3492937</v>
      </c>
      <c r="AG49">
        <v>2212536311.9931903</v>
      </c>
      <c r="AH49">
        <v>2389593025.6033869</v>
      </c>
      <c r="AI49">
        <v>2798746050.1135387</v>
      </c>
      <c r="AJ49">
        <v>2724853505.8033624</v>
      </c>
      <c r="AK49">
        <v>2933222703.0334044</v>
      </c>
      <c r="AL49">
        <v>2684323623.1437206</v>
      </c>
      <c r="AM49">
        <v>1769365437.7880118</v>
      </c>
      <c r="AN49">
        <v>2116003867.7553599</v>
      </c>
      <c r="AO49">
        <v>2540697539.0577264</v>
      </c>
      <c r="AP49">
        <v>2322719102.6908984</v>
      </c>
      <c r="AQ49">
        <v>1949481379.2195134</v>
      </c>
      <c r="AR49">
        <v>2354772960.2829642</v>
      </c>
      <c r="AS49">
        <v>3227927697.5792117</v>
      </c>
      <c r="AT49">
        <v>2796704604.0381231</v>
      </c>
      <c r="AU49">
        <v>3034250923.9772649</v>
      </c>
      <c r="AV49">
        <v>3503723087.7448316</v>
      </c>
      <c r="AW49">
        <v>4656974940.1272087</v>
      </c>
      <c r="AX49">
        <v>6650001680.4854355</v>
      </c>
      <c r="AY49">
        <v>8072305029.0651426</v>
      </c>
      <c r="AZ49">
        <v>8782703436.7018833</v>
      </c>
      <c r="BA49">
        <v>11649857673.443577</v>
      </c>
      <c r="BB49">
        <v>9723299915.2531204</v>
      </c>
      <c r="BC49">
        <v>13148396211.595518</v>
      </c>
      <c r="BD49">
        <v>15655383576.651531</v>
      </c>
      <c r="BE49">
        <v>17692911296.304386</v>
      </c>
      <c r="BF49">
        <v>17958720699.086823</v>
      </c>
      <c r="BG49">
        <v>17919321078.028351</v>
      </c>
      <c r="BH49">
        <v>12434793867.3568</v>
      </c>
      <c r="BI49">
        <v>10931328150.847847</v>
      </c>
      <c r="BJ49">
        <v>11834473039.364479</v>
      </c>
      <c r="BK49">
        <v>14773900288.513496</v>
      </c>
      <c r="BL49">
        <v>13976637779.976324</v>
      </c>
      <c r="BM49">
        <v>11468687464.00462</v>
      </c>
      <c r="BN49">
        <v>14825690210.915745</v>
      </c>
      <c r="BO49">
        <v>15817030154.694141</v>
      </c>
      <c r="BP49">
        <v>15321055822.516701</v>
      </c>
      <c r="BQ49">
        <v>15719986076.646381</v>
      </c>
    </row>
    <row r="50" spans="1:69" x14ac:dyDescent="0.2">
      <c r="A50" t="s">
        <v>246</v>
      </c>
      <c r="B50" t="s">
        <v>247</v>
      </c>
      <c r="C50" t="s">
        <v>1018</v>
      </c>
      <c r="D50" t="s">
        <v>1017</v>
      </c>
      <c r="E50">
        <v>4031152976.6390357</v>
      </c>
      <c r="F50">
        <v>4540447761.1940298</v>
      </c>
      <c r="G50">
        <v>4955543963.3686886</v>
      </c>
      <c r="H50">
        <v>4836166666.666667</v>
      </c>
      <c r="I50">
        <v>5973366666.666667</v>
      </c>
      <c r="J50">
        <v>5760761904.7619047</v>
      </c>
      <c r="K50">
        <v>5428518518.5185184</v>
      </c>
      <c r="L50">
        <v>5825170438.4870434</v>
      </c>
      <c r="M50">
        <v>5960212869.1296797</v>
      </c>
      <c r="N50">
        <v>6450175213.7492275</v>
      </c>
      <c r="O50">
        <v>7198360460.1988707</v>
      </c>
      <c r="P50">
        <v>7820380970.5367403</v>
      </c>
      <c r="Q50">
        <v>8671358732.6848583</v>
      </c>
      <c r="R50">
        <v>10315760000.33939</v>
      </c>
      <c r="S50">
        <v>12370029583.641897</v>
      </c>
      <c r="T50">
        <v>13098633901.867271</v>
      </c>
      <c r="U50">
        <v>15341403660.469809</v>
      </c>
      <c r="V50">
        <v>19470960619.129715</v>
      </c>
      <c r="W50">
        <v>23263511958.050903</v>
      </c>
      <c r="X50">
        <v>27940411250.27322</v>
      </c>
      <c r="Y50">
        <v>33400735644.048115</v>
      </c>
      <c r="Z50">
        <v>36388366869.03093</v>
      </c>
      <c r="AA50">
        <v>38968039721.748032</v>
      </c>
      <c r="AB50">
        <v>38729822781.599724</v>
      </c>
      <c r="AC50">
        <v>38253120737.967117</v>
      </c>
      <c r="AD50">
        <v>34894411351.983009</v>
      </c>
      <c r="AE50">
        <v>34942489683.971237</v>
      </c>
      <c r="AF50">
        <v>36373307085.088745</v>
      </c>
      <c r="AG50">
        <v>39212550050.422279</v>
      </c>
      <c r="AH50">
        <v>39540080200.393814</v>
      </c>
      <c r="AI50">
        <v>47844090709.990845</v>
      </c>
      <c r="AJ50">
        <v>49175565911.065483</v>
      </c>
      <c r="AK50">
        <v>58418985443.317154</v>
      </c>
      <c r="AL50">
        <v>66446804802.574699</v>
      </c>
      <c r="AM50">
        <v>81703500846.036377</v>
      </c>
      <c r="AN50">
        <v>92507279383.038727</v>
      </c>
      <c r="AO50">
        <v>97160109277.80867</v>
      </c>
      <c r="AP50">
        <v>106659508271.25496</v>
      </c>
      <c r="AQ50">
        <v>98443739941.166397</v>
      </c>
      <c r="AR50">
        <v>86186158684.768494</v>
      </c>
      <c r="AS50">
        <v>99875074951.027786</v>
      </c>
      <c r="AT50">
        <v>98200641203.389236</v>
      </c>
      <c r="AU50">
        <v>97945812802.888168</v>
      </c>
      <c r="AV50">
        <v>94644969157.098694</v>
      </c>
      <c r="AW50">
        <v>117092416666.24509</v>
      </c>
      <c r="AX50">
        <v>145600529605.80283</v>
      </c>
      <c r="AY50">
        <v>161792958904.86447</v>
      </c>
      <c r="AZ50">
        <v>206229540926.31174</v>
      </c>
      <c r="BA50">
        <v>242504150472.93127</v>
      </c>
      <c r="BB50">
        <v>232468663109.59467</v>
      </c>
      <c r="BC50">
        <v>286498534094.96326</v>
      </c>
      <c r="BD50">
        <v>334966134804.88702</v>
      </c>
      <c r="BE50">
        <v>370691143018.03918</v>
      </c>
      <c r="BF50">
        <v>382093697077.68494</v>
      </c>
      <c r="BG50">
        <v>381240864422.40662</v>
      </c>
      <c r="BH50">
        <v>293492370193.16608</v>
      </c>
      <c r="BI50">
        <v>282720100286.22815</v>
      </c>
      <c r="BJ50">
        <v>311866875156.87921</v>
      </c>
      <c r="BK50">
        <v>334198218098.27594</v>
      </c>
      <c r="BL50">
        <v>323031701192.83997</v>
      </c>
      <c r="BM50">
        <v>270348342541.46539</v>
      </c>
      <c r="BN50">
        <v>318524633225.39514</v>
      </c>
      <c r="BO50">
        <v>345632492851.44751</v>
      </c>
      <c r="BP50">
        <v>366291836137.91638</v>
      </c>
      <c r="BQ50">
        <v>418818154879.27112</v>
      </c>
    </row>
    <row r="51" spans="1:69" x14ac:dyDescent="0.2">
      <c r="A51" t="s">
        <v>248</v>
      </c>
      <c r="B51" t="s">
        <v>249</v>
      </c>
      <c r="C51" t="s">
        <v>1018</v>
      </c>
      <c r="D51" t="s">
        <v>1017</v>
      </c>
      <c r="Y51">
        <v>243390495.91896242</v>
      </c>
      <c r="Z51">
        <v>212958381.53543702</v>
      </c>
      <c r="AA51">
        <v>202152461.76281986</v>
      </c>
      <c r="AB51">
        <v>196193379.74382788</v>
      </c>
      <c r="AC51">
        <v>189102734.15401924</v>
      </c>
      <c r="AD51">
        <v>191944891.60283247</v>
      </c>
      <c r="AE51">
        <v>258143902.88984209</v>
      </c>
      <c r="AF51">
        <v>313292322.95621401</v>
      </c>
      <c r="AG51">
        <v>336422522.40711421</v>
      </c>
      <c r="AH51">
        <v>328665080.84704566</v>
      </c>
      <c r="AI51">
        <v>401561021.54964203</v>
      </c>
      <c r="AJ51">
        <v>400592662.61024576</v>
      </c>
      <c r="AK51">
        <v>436552922.12169552</v>
      </c>
      <c r="AL51">
        <v>427750822.87347037</v>
      </c>
      <c r="AM51">
        <v>314789556.04439622</v>
      </c>
      <c r="AN51">
        <v>392774713.63418239</v>
      </c>
      <c r="AO51">
        <v>392488148.72518688</v>
      </c>
      <c r="AP51">
        <v>362816806.13445175</v>
      </c>
      <c r="AQ51">
        <v>363932160.23377144</v>
      </c>
      <c r="AR51">
        <v>371921712.45451784</v>
      </c>
      <c r="AS51">
        <v>339504306.29068893</v>
      </c>
      <c r="AT51">
        <v>372746486.16679603</v>
      </c>
      <c r="AU51">
        <v>427360070.32454443</v>
      </c>
      <c r="AV51">
        <v>546830040.54027307</v>
      </c>
      <c r="AW51">
        <v>622679660.37136996</v>
      </c>
      <c r="AX51">
        <v>655375095.90617597</v>
      </c>
      <c r="AY51">
        <v>688498641.51252878</v>
      </c>
      <c r="AZ51">
        <v>795673152.86707664</v>
      </c>
      <c r="BA51">
        <v>915659107.9658227</v>
      </c>
      <c r="BB51">
        <v>905341172.70582962</v>
      </c>
      <c r="BC51">
        <v>907978730.88784432</v>
      </c>
      <c r="BD51">
        <v>1023086273.5333631</v>
      </c>
      <c r="BE51">
        <v>1015843490.8237381</v>
      </c>
      <c r="BF51">
        <v>1116224106.8372765</v>
      </c>
      <c r="BG51">
        <v>1149587661.0069265</v>
      </c>
      <c r="BH51">
        <v>966029600.86222744</v>
      </c>
      <c r="BI51">
        <v>1012835493.193246</v>
      </c>
      <c r="BJ51">
        <v>1077439756.594511</v>
      </c>
      <c r="BK51">
        <v>1178530633.2459853</v>
      </c>
      <c r="BL51">
        <v>1187915408.8724308</v>
      </c>
      <c r="BM51">
        <v>1218763671.2656293</v>
      </c>
      <c r="BN51">
        <v>1272238390.8586414</v>
      </c>
      <c r="BO51">
        <v>1222485532.3197627</v>
      </c>
      <c r="BP51">
        <v>1326836543.0079701</v>
      </c>
      <c r="BQ51">
        <v>1440991455.4518843</v>
      </c>
    </row>
    <row r="52" spans="1:69" x14ac:dyDescent="0.2">
      <c r="A52" t="s">
        <v>250</v>
      </c>
      <c r="B52" t="s">
        <v>251</v>
      </c>
      <c r="C52" t="s">
        <v>1018</v>
      </c>
      <c r="D52" t="s">
        <v>1017</v>
      </c>
      <c r="Y52">
        <v>142246815.34500742</v>
      </c>
      <c r="Z52">
        <v>139468209.11620566</v>
      </c>
      <c r="AA52">
        <v>140630678.98347828</v>
      </c>
      <c r="AB52">
        <v>138476175.62036282</v>
      </c>
      <c r="AC52">
        <v>132019038.59162803</v>
      </c>
      <c r="AD52">
        <v>137728204.81373543</v>
      </c>
      <c r="AE52">
        <v>190651167.55938494</v>
      </c>
      <c r="AF52">
        <v>235253064.70981985</v>
      </c>
      <c r="AG52">
        <v>264308140.28514937</v>
      </c>
      <c r="AH52">
        <v>267448571.41461146</v>
      </c>
      <c r="AI52">
        <v>306890962.64953285</v>
      </c>
      <c r="AJ52">
        <v>319827058.59287477</v>
      </c>
      <c r="AK52">
        <v>357160985.32741332</v>
      </c>
      <c r="AL52">
        <v>490417389.68256927</v>
      </c>
      <c r="AM52">
        <v>406580652.33053684</v>
      </c>
      <c r="AN52">
        <v>487148993.53310871</v>
      </c>
      <c r="AO52">
        <v>501979269.84394169</v>
      </c>
      <c r="AP52">
        <v>490608657.92497611</v>
      </c>
      <c r="AQ52">
        <v>521910560.52486807</v>
      </c>
      <c r="AR52">
        <v>592416703.05887806</v>
      </c>
      <c r="AS52">
        <v>539227277.62641084</v>
      </c>
      <c r="AT52">
        <v>563090490.37736845</v>
      </c>
      <c r="AU52">
        <v>620507387.46617413</v>
      </c>
      <c r="AV52">
        <v>813260468.87383366</v>
      </c>
      <c r="AW52">
        <v>924940011.83689654</v>
      </c>
      <c r="AX52">
        <v>972241676.90766191</v>
      </c>
      <c r="AY52">
        <v>1107571457.9061399</v>
      </c>
      <c r="AZ52">
        <v>1649621738.6368921</v>
      </c>
      <c r="BA52">
        <v>1959620648.3157773</v>
      </c>
      <c r="BB52">
        <v>1852334575.1752055</v>
      </c>
      <c r="BC52">
        <v>1824751467.9295683</v>
      </c>
      <c r="BD52">
        <v>2046817987.2010858</v>
      </c>
      <c r="BE52">
        <v>1913081210.4141111</v>
      </c>
      <c r="BF52">
        <v>2028910915.1644647</v>
      </c>
      <c r="BG52">
        <v>2041930125.4297915</v>
      </c>
      <c r="BH52">
        <v>1749857620.3532875</v>
      </c>
      <c r="BI52">
        <v>1849789985.9957225</v>
      </c>
      <c r="BJ52">
        <v>1996741539.9508774</v>
      </c>
      <c r="BK52">
        <v>2205099506.9999404</v>
      </c>
      <c r="BL52">
        <v>2252177124.3240242</v>
      </c>
      <c r="BM52">
        <v>1821565613.6861308</v>
      </c>
      <c r="BN52">
        <v>2051842618.7053905</v>
      </c>
      <c r="BO52">
        <v>2247003344.3424206</v>
      </c>
      <c r="BP52">
        <v>2504525548.7116361</v>
      </c>
      <c r="BQ52">
        <v>2725414150.7273493</v>
      </c>
    </row>
    <row r="53" spans="1:69" x14ac:dyDescent="0.2">
      <c r="A53" t="s">
        <v>252</v>
      </c>
      <c r="B53" t="s">
        <v>253</v>
      </c>
      <c r="C53" t="s">
        <v>1018</v>
      </c>
      <c r="D53" t="s">
        <v>1017</v>
      </c>
      <c r="E53">
        <v>507513829.99485475</v>
      </c>
      <c r="F53">
        <v>490325181.61427474</v>
      </c>
      <c r="G53">
        <v>479180824.34850603</v>
      </c>
      <c r="H53">
        <v>511902136.80997276</v>
      </c>
      <c r="I53">
        <v>542578367.24259782</v>
      </c>
      <c r="J53">
        <v>592981162.26415098</v>
      </c>
      <c r="K53">
        <v>647305630.18867922</v>
      </c>
      <c r="L53">
        <v>699456618.86792457</v>
      </c>
      <c r="M53">
        <v>773841494.33962262</v>
      </c>
      <c r="N53">
        <v>853630203.77358496</v>
      </c>
      <c r="O53">
        <v>984830158.49056602</v>
      </c>
      <c r="P53">
        <v>1077147537.5247157</v>
      </c>
      <c r="Q53">
        <v>1238251695.5538809</v>
      </c>
      <c r="R53">
        <v>1528925846.2546704</v>
      </c>
      <c r="S53">
        <v>1666544754.0983608</v>
      </c>
      <c r="T53">
        <v>1960863465.5775964</v>
      </c>
      <c r="U53">
        <v>2412555425.9043174</v>
      </c>
      <c r="V53">
        <v>3072427012.8354726</v>
      </c>
      <c r="W53">
        <v>3523208809.8016334</v>
      </c>
      <c r="X53">
        <v>4035519323.2205367</v>
      </c>
      <c r="Y53">
        <v>4831447001.1668606</v>
      </c>
      <c r="Z53">
        <v>2623803095.785007</v>
      </c>
      <c r="AA53">
        <v>2606623554.5658212</v>
      </c>
      <c r="AB53">
        <v>3146772630.772635</v>
      </c>
      <c r="AC53">
        <v>3660477856.2297716</v>
      </c>
      <c r="AD53">
        <v>3919203960.3960395</v>
      </c>
      <c r="AE53">
        <v>4418983870.967742</v>
      </c>
      <c r="AF53">
        <v>4532952047.1562843</v>
      </c>
      <c r="AG53">
        <v>4614629898.4034834</v>
      </c>
      <c r="AH53">
        <v>5251025767.4762669</v>
      </c>
      <c r="AI53">
        <v>5711687786.7598858</v>
      </c>
      <c r="AJ53">
        <v>7215725487.3054876</v>
      </c>
      <c r="AK53">
        <v>8579754757.9323702</v>
      </c>
      <c r="AL53">
        <v>9564815975.1474304</v>
      </c>
      <c r="AM53">
        <v>10489903725.003183</v>
      </c>
      <c r="AN53">
        <v>11578594259.867506</v>
      </c>
      <c r="AO53">
        <v>11678424507.245678</v>
      </c>
      <c r="AP53">
        <v>12614602382.201204</v>
      </c>
      <c r="AQ53">
        <v>13684255946.576462</v>
      </c>
      <c r="AR53">
        <v>14254866284.654158</v>
      </c>
      <c r="AS53">
        <v>15013629661.896881</v>
      </c>
      <c r="AT53">
        <v>15976174336.972055</v>
      </c>
      <c r="AU53">
        <v>16578820687.28809</v>
      </c>
      <c r="AV53">
        <v>17271760506.948277</v>
      </c>
      <c r="AW53">
        <v>18610594846.208298</v>
      </c>
      <c r="AX53">
        <v>20040642476.98167</v>
      </c>
      <c r="AY53">
        <v>22715540324.303177</v>
      </c>
      <c r="AZ53">
        <v>26884700709.314575</v>
      </c>
      <c r="BA53">
        <v>30801745700.451355</v>
      </c>
      <c r="BB53">
        <v>30745714312.641666</v>
      </c>
      <c r="BC53">
        <v>37658616951.803787</v>
      </c>
      <c r="BD53">
        <v>42762613698.963562</v>
      </c>
      <c r="BE53">
        <v>47231655431.735451</v>
      </c>
      <c r="BF53">
        <v>50949668841.669609</v>
      </c>
      <c r="BG53">
        <v>52016408854.265839</v>
      </c>
      <c r="BH53">
        <v>56441920820.519424</v>
      </c>
      <c r="BI53">
        <v>58847019609.6549</v>
      </c>
      <c r="BJ53">
        <v>60516044656.520599</v>
      </c>
      <c r="BK53">
        <v>62420164991.537445</v>
      </c>
      <c r="BL53">
        <v>64417670521.354507</v>
      </c>
      <c r="BM53">
        <v>62395610760.04924</v>
      </c>
      <c r="BN53">
        <v>64960725734.196548</v>
      </c>
      <c r="BO53">
        <v>69243626028.593582</v>
      </c>
      <c r="BP53">
        <v>86497941439.017441</v>
      </c>
      <c r="BQ53">
        <v>95350423176.596222</v>
      </c>
    </row>
    <row r="54" spans="1:69" x14ac:dyDescent="0.2">
      <c r="A54" t="s">
        <v>254</v>
      </c>
      <c r="B54" t="s">
        <v>255</v>
      </c>
      <c r="C54" t="s">
        <v>1018</v>
      </c>
      <c r="D54" t="s">
        <v>1017</v>
      </c>
      <c r="E54">
        <v>1165303060.2868915</v>
      </c>
      <c r="F54">
        <v>1272022469.1060176</v>
      </c>
      <c r="G54">
        <v>1356047349.5043421</v>
      </c>
      <c r="H54">
        <v>1447988752.0005505</v>
      </c>
      <c r="I54">
        <v>1546223257.527698</v>
      </c>
      <c r="J54">
        <v>1658476310.9894195</v>
      </c>
      <c r="K54">
        <v>1763304085.1667871</v>
      </c>
      <c r="L54">
        <v>1929997389.2772529</v>
      </c>
      <c r="M54">
        <v>1980508885.7106674</v>
      </c>
      <c r="N54">
        <v>2152507805.3692899</v>
      </c>
      <c r="O54">
        <v>2268330542.3416171</v>
      </c>
      <c r="P54">
        <v>2457968135.0937457</v>
      </c>
      <c r="Q54">
        <v>2734457344.6904945</v>
      </c>
      <c r="R54">
        <v>3173389131.6513395</v>
      </c>
      <c r="S54">
        <v>4201310614.8280282</v>
      </c>
      <c r="T54">
        <v>4819825581.3393459</v>
      </c>
      <c r="U54">
        <v>4937767512.9932251</v>
      </c>
      <c r="V54">
        <v>5937525886.2222786</v>
      </c>
      <c r="W54">
        <v>6776416498.5087624</v>
      </c>
      <c r="X54">
        <v>8405785521.3913975</v>
      </c>
      <c r="Y54">
        <v>10876340879.342733</v>
      </c>
      <c r="Z54">
        <v>11977463255.158588</v>
      </c>
      <c r="AA54">
        <v>13292712867.025143</v>
      </c>
      <c r="AB54">
        <v>13189051711.181379</v>
      </c>
      <c r="AC54">
        <v>13689070378.954048</v>
      </c>
      <c r="AD54">
        <v>13794627075.912338</v>
      </c>
      <c r="AE54">
        <v>11773697053.120089</v>
      </c>
      <c r="AF54">
        <v>12334469174.329554</v>
      </c>
      <c r="AG54">
        <v>12745727415.759211</v>
      </c>
      <c r="AH54">
        <v>12606272526.709496</v>
      </c>
      <c r="AI54">
        <v>13573367099.512728</v>
      </c>
      <c r="AJ54">
        <v>13946896742.211298</v>
      </c>
      <c r="AK54">
        <v>14242986936.366987</v>
      </c>
      <c r="AL54">
        <v>13815833341.50922</v>
      </c>
      <c r="AM54">
        <v>14788599388.744638</v>
      </c>
      <c r="AN54">
        <v>15732201525.369375</v>
      </c>
      <c r="AO54">
        <v>16941993239.808567</v>
      </c>
      <c r="AP54">
        <v>20074931520.308041</v>
      </c>
      <c r="AQ54">
        <v>21643804665.062801</v>
      </c>
      <c r="AR54">
        <v>23393912390.052345</v>
      </c>
      <c r="AS54">
        <v>25625542926.445583</v>
      </c>
      <c r="AT54">
        <v>26504661126.159119</v>
      </c>
      <c r="AU54">
        <v>27742046925.443516</v>
      </c>
      <c r="AV54">
        <v>30589389405.896805</v>
      </c>
      <c r="AW54">
        <v>33597817092.34977</v>
      </c>
      <c r="AX54">
        <v>38224293958.728088</v>
      </c>
      <c r="AY54">
        <v>44325879983.222176</v>
      </c>
      <c r="AZ54">
        <v>49739222993.114799</v>
      </c>
      <c r="BA54">
        <v>57296315261.930466</v>
      </c>
      <c r="BB54">
        <v>47913515379.115417</v>
      </c>
      <c r="BC54">
        <v>53047626322.027245</v>
      </c>
      <c r="BD54">
        <v>56828150706.098892</v>
      </c>
      <c r="BE54">
        <v>60427163825.084068</v>
      </c>
      <c r="BF54">
        <v>62064949752.488609</v>
      </c>
      <c r="BG54">
        <v>64075043973.103653</v>
      </c>
      <c r="BH54">
        <v>62545153672.028473</v>
      </c>
      <c r="BI54">
        <v>58073168349.510582</v>
      </c>
      <c r="BJ54">
        <v>59690101434.348785</v>
      </c>
      <c r="BK54">
        <v>61252081219.867249</v>
      </c>
      <c r="BL54">
        <v>62185458482.70623</v>
      </c>
      <c r="BM54">
        <v>53320869430.705894</v>
      </c>
      <c r="BN54">
        <v>62687149265.44706</v>
      </c>
      <c r="BO54">
        <v>78506430710.730911</v>
      </c>
      <c r="BP54">
        <v>79534673452.944016</v>
      </c>
      <c r="BQ54">
        <v>90344593407.048721</v>
      </c>
    </row>
    <row r="55" spans="1:69" x14ac:dyDescent="0.2">
      <c r="A55" t="s">
        <v>256</v>
      </c>
      <c r="B55" t="s">
        <v>257</v>
      </c>
      <c r="C55" t="s">
        <v>1018</v>
      </c>
      <c r="D55" t="s">
        <v>1017</v>
      </c>
      <c r="O55">
        <v>5693005200</v>
      </c>
      <c r="P55">
        <v>6914658400</v>
      </c>
      <c r="Q55">
        <v>8135150891.9202518</v>
      </c>
      <c r="R55">
        <v>9987709650.1809406</v>
      </c>
      <c r="S55">
        <v>11405957317.073172</v>
      </c>
      <c r="T55">
        <v>13027415243.902439</v>
      </c>
      <c r="U55">
        <v>13789579902.557858</v>
      </c>
      <c r="V55">
        <v>14206158674.698795</v>
      </c>
      <c r="W55">
        <v>17844705324.675323</v>
      </c>
      <c r="X55">
        <v>19584443287.671234</v>
      </c>
      <c r="Y55">
        <v>19912889861.111111</v>
      </c>
      <c r="Z55">
        <v>20150254096.38554</v>
      </c>
      <c r="AA55">
        <v>20953510235.294117</v>
      </c>
      <c r="AB55">
        <v>22204940512.223515</v>
      </c>
      <c r="AC55">
        <v>24039383608.42345</v>
      </c>
      <c r="AD55">
        <v>22920490774.101974</v>
      </c>
      <c r="AE55">
        <v>24226574634.029278</v>
      </c>
      <c r="AF55">
        <v>25213935012.081902</v>
      </c>
      <c r="AG55">
        <v>27458999472.295513</v>
      </c>
      <c r="AH55">
        <v>27023468665.897732</v>
      </c>
      <c r="AI55">
        <v>28645436569.148937</v>
      </c>
      <c r="AJ55">
        <v>24316556025.658524</v>
      </c>
      <c r="AK55">
        <v>22085858243.243244</v>
      </c>
      <c r="AL55">
        <v>22367254864.864864</v>
      </c>
      <c r="AM55">
        <v>28448326756.756756</v>
      </c>
      <c r="AN55">
        <v>30429803651.2192</v>
      </c>
      <c r="AO55">
        <v>25017368700</v>
      </c>
      <c r="AP55">
        <v>25365908100</v>
      </c>
      <c r="AQ55">
        <v>25736331200</v>
      </c>
      <c r="AR55">
        <v>28364615200</v>
      </c>
      <c r="AS55">
        <v>30565400000</v>
      </c>
      <c r="AT55">
        <v>31682400000</v>
      </c>
      <c r="AU55">
        <v>33590500000</v>
      </c>
      <c r="AV55">
        <v>35901200000</v>
      </c>
      <c r="AW55">
        <v>38203000000</v>
      </c>
      <c r="AX55">
        <v>42643836100</v>
      </c>
      <c r="AY55">
        <v>48835925925.925926</v>
      </c>
      <c r="AZ55">
        <v>54262870370.370369</v>
      </c>
      <c r="BA55">
        <v>56302129629.629623</v>
      </c>
      <c r="BB55">
        <v>57481481481.481476</v>
      </c>
      <c r="BC55">
        <v>59562962962.962959</v>
      </c>
      <c r="BD55">
        <v>68990000000</v>
      </c>
      <c r="BE55">
        <v>73141000000</v>
      </c>
      <c r="BF55">
        <v>77148000000</v>
      </c>
      <c r="BG55">
        <v>80656100000</v>
      </c>
      <c r="BH55">
        <v>87132800000</v>
      </c>
      <c r="BI55">
        <v>91370407900</v>
      </c>
      <c r="BJ55">
        <v>96850649700</v>
      </c>
      <c r="BK55">
        <v>100050036100</v>
      </c>
      <c r="BL55">
        <v>103427600000</v>
      </c>
      <c r="BM55">
        <v>107352000000</v>
      </c>
    </row>
    <row r="56" spans="1:69" x14ac:dyDescent="0.2">
      <c r="A56" t="s">
        <v>258</v>
      </c>
      <c r="B56" t="s">
        <v>259</v>
      </c>
      <c r="C56" t="s">
        <v>1018</v>
      </c>
      <c r="D56" t="s">
        <v>1017</v>
      </c>
      <c r="AS56">
        <v>2120511229.0502794</v>
      </c>
      <c r="AT56">
        <v>2143450726.2569833</v>
      </c>
      <c r="AU56">
        <v>2160784692.7374301</v>
      </c>
      <c r="AV56">
        <v>2202117374.3016758</v>
      </c>
      <c r="AW56">
        <v>2237160502.7932959</v>
      </c>
      <c r="AX56">
        <v>2344637262.5698323</v>
      </c>
      <c r="AY56">
        <v>2457581731.8435755</v>
      </c>
      <c r="AZ56">
        <v>2593831508.3798881</v>
      </c>
      <c r="BA56">
        <v>2833476145.2513967</v>
      </c>
      <c r="BB56">
        <v>2869153184.357542</v>
      </c>
      <c r="BC56">
        <v>2951342793.2960892</v>
      </c>
      <c r="BD56">
        <v>2930092237.2716088</v>
      </c>
      <c r="BE56">
        <v>3012836256.5552292</v>
      </c>
      <c r="BF56">
        <v>3033568606.1665082</v>
      </c>
      <c r="BG56">
        <v>3059406995.3966646</v>
      </c>
      <c r="BH56">
        <v>3058779211.898313</v>
      </c>
      <c r="BI56">
        <v>3024690188.0168266</v>
      </c>
      <c r="BJ56">
        <v>3033433248.1598825</v>
      </c>
      <c r="BK56">
        <v>3046364819.5319719</v>
      </c>
      <c r="BL56">
        <v>3026124115.7327485</v>
      </c>
      <c r="BM56">
        <v>2534327592.4991398</v>
      </c>
      <c r="BN56">
        <v>2739594359.5907989</v>
      </c>
      <c r="BO56">
        <v>3075180834.7241673</v>
      </c>
      <c r="BP56">
        <v>3281419347.3705306</v>
      </c>
      <c r="BQ56">
        <v>3561178196.2071342</v>
      </c>
    </row>
    <row r="57" spans="1:69" x14ac:dyDescent="0.2">
      <c r="A57" t="s">
        <v>260</v>
      </c>
      <c r="B57" t="s">
        <v>261</v>
      </c>
      <c r="C57" t="s">
        <v>1018</v>
      </c>
      <c r="D57" t="s">
        <v>1017</v>
      </c>
      <c r="AY57">
        <v>4200288282.1015687</v>
      </c>
      <c r="AZ57">
        <v>4466278030.5916739</v>
      </c>
      <c r="BA57">
        <v>4585948969.3322334</v>
      </c>
      <c r="BB57">
        <v>4281714618.0323763</v>
      </c>
      <c r="BC57">
        <v>4156841163.777627</v>
      </c>
      <c r="BD57">
        <v>4186073160.1825447</v>
      </c>
      <c r="BE57">
        <v>4291004485.5680346</v>
      </c>
      <c r="BF57">
        <v>4405796081.1598406</v>
      </c>
      <c r="BG57">
        <v>4562853582.324625</v>
      </c>
      <c r="BH57">
        <v>4708167255.2872686</v>
      </c>
      <c r="BI57">
        <v>4909322200.0021238</v>
      </c>
      <c r="BJ57">
        <v>5166281293.1871529</v>
      </c>
      <c r="BK57">
        <v>5530178498.9078274</v>
      </c>
      <c r="BL57">
        <v>5941896599.5733261</v>
      </c>
      <c r="BM57">
        <v>5655357984.2421846</v>
      </c>
      <c r="BN57">
        <v>6060813808.1507196</v>
      </c>
      <c r="BO57">
        <v>6660161212.019968</v>
      </c>
      <c r="BP57">
        <v>7241244269.4597216</v>
      </c>
    </row>
    <row r="58" spans="1:69" x14ac:dyDescent="0.2">
      <c r="A58" t="s">
        <v>262</v>
      </c>
      <c r="B58" t="s">
        <v>263</v>
      </c>
      <c r="C58" t="s">
        <v>1018</v>
      </c>
      <c r="D58" t="s">
        <v>1017</v>
      </c>
      <c r="T58">
        <v>489912574.30514646</v>
      </c>
      <c r="U58">
        <v>576090073.71503592</v>
      </c>
      <c r="V58">
        <v>734876021.12804914</v>
      </c>
      <c r="W58">
        <v>964024364.43274045</v>
      </c>
      <c r="X58">
        <v>1288699776.0505862</v>
      </c>
      <c r="Y58">
        <v>2154311276.9485903</v>
      </c>
      <c r="Z58">
        <v>2087496373.7796376</v>
      </c>
      <c r="AA58">
        <v>2159242416.7694201</v>
      </c>
      <c r="AB58">
        <v>2160364071.1902113</v>
      </c>
      <c r="AC58">
        <v>2278248953.1405787</v>
      </c>
      <c r="AD58">
        <v>2430411900.1919384</v>
      </c>
      <c r="AE58">
        <v>3090734463.2768359</v>
      </c>
      <c r="AF58">
        <v>3704813885.5054812</v>
      </c>
      <c r="AG58">
        <v>4278792597.2396483</v>
      </c>
      <c r="AH58">
        <v>4563482603.5502958</v>
      </c>
      <c r="AI58">
        <v>5591130217.6696539</v>
      </c>
      <c r="AJ58">
        <v>5770197348.484848</v>
      </c>
      <c r="AK58">
        <v>6912150456.3233376</v>
      </c>
      <c r="AL58">
        <v>6590291048.2921085</v>
      </c>
      <c r="AM58">
        <v>7425703928.5714293</v>
      </c>
      <c r="AN58">
        <v>9933137128.0724449</v>
      </c>
      <c r="AO58">
        <v>10011914680.050188</v>
      </c>
      <c r="AP58">
        <v>9547816419.6123142</v>
      </c>
      <c r="AQ58">
        <v>10248618778.280542</v>
      </c>
      <c r="AR58">
        <v>10497907227.615965</v>
      </c>
      <c r="AS58">
        <v>9985847313.8548546</v>
      </c>
      <c r="AT58">
        <v>10397898907.103825</v>
      </c>
      <c r="AU58">
        <v>11420228846.153845</v>
      </c>
      <c r="AV58">
        <v>14547329558.323896</v>
      </c>
      <c r="AW58">
        <v>17320551250</v>
      </c>
      <c r="AX58">
        <v>18433412510.881729</v>
      </c>
      <c r="AY58">
        <v>20072754986.827248</v>
      </c>
      <c r="AZ58">
        <v>23968727073.638103</v>
      </c>
      <c r="BA58">
        <v>27844646257.506958</v>
      </c>
      <c r="BB58">
        <v>26048179949.174149</v>
      </c>
      <c r="BC58">
        <v>25799940077.607452</v>
      </c>
      <c r="BD58">
        <v>27641549301.656147</v>
      </c>
      <c r="BE58">
        <v>25047436974.68195</v>
      </c>
      <c r="BF58">
        <v>23959712860.83313</v>
      </c>
      <c r="BG58">
        <v>23225918259.982361</v>
      </c>
      <c r="BH58">
        <v>19909278416.857502</v>
      </c>
      <c r="BI58">
        <v>21046462280.597858</v>
      </c>
      <c r="BJ58">
        <v>22946570628.757599</v>
      </c>
      <c r="BK58">
        <v>25754001367.544785</v>
      </c>
      <c r="BL58">
        <v>26196667099.53027</v>
      </c>
      <c r="BM58">
        <v>25555093854.296829</v>
      </c>
      <c r="BN58">
        <v>30372642502.48967</v>
      </c>
      <c r="BO58">
        <v>31218038929.091934</v>
      </c>
      <c r="BP58">
        <v>35075423857.099609</v>
      </c>
      <c r="BQ58">
        <v>37634533331.89016</v>
      </c>
    </row>
    <row r="59" spans="1:69" x14ac:dyDescent="0.2">
      <c r="A59" t="s">
        <v>264</v>
      </c>
      <c r="B59" t="s">
        <v>265</v>
      </c>
      <c r="C59" t="s">
        <v>1018</v>
      </c>
      <c r="D59" t="s">
        <v>1017</v>
      </c>
      <c r="AI59">
        <v>41016881802.484268</v>
      </c>
      <c r="AJ59">
        <v>30071014282.321812</v>
      </c>
      <c r="AK59">
        <v>35051065440.396179</v>
      </c>
      <c r="AL59">
        <v>41155654032.175079</v>
      </c>
      <c r="AM59">
        <v>48188478339.412888</v>
      </c>
      <c r="AN59">
        <v>60572381311.22834</v>
      </c>
      <c r="AO59">
        <v>67804105329.855743</v>
      </c>
      <c r="AP59">
        <v>62539765163.130234</v>
      </c>
      <c r="AQ59">
        <v>67187217327.732552</v>
      </c>
      <c r="AR59">
        <v>65586562604.862129</v>
      </c>
      <c r="AS59">
        <v>62175642238.084747</v>
      </c>
      <c r="AT59">
        <v>68135304463.964119</v>
      </c>
      <c r="AU59">
        <v>82607869609.57402</v>
      </c>
      <c r="AV59">
        <v>100435924704.88142</v>
      </c>
      <c r="AW59">
        <v>120147899983.65746</v>
      </c>
      <c r="AX59">
        <v>137264185596.09975</v>
      </c>
      <c r="AY59">
        <v>156236258386.58853</v>
      </c>
      <c r="AZ59">
        <v>190040702286.91663</v>
      </c>
      <c r="BA59">
        <v>236506264753.94952</v>
      </c>
      <c r="BB59">
        <v>206971882704.71594</v>
      </c>
      <c r="BC59">
        <v>211168667286.26968</v>
      </c>
      <c r="BD59">
        <v>231429378717.31192</v>
      </c>
      <c r="BE59">
        <v>210363223087.72824</v>
      </c>
      <c r="BF59">
        <v>213024360541.11862</v>
      </c>
      <c r="BG59">
        <v>210911285077.68277</v>
      </c>
      <c r="BH59">
        <v>189107698561.91879</v>
      </c>
      <c r="BI59">
        <v>198160659303.93896</v>
      </c>
      <c r="BJ59">
        <v>221563575696.21729</v>
      </c>
      <c r="BK59">
        <v>251992360762.23602</v>
      </c>
      <c r="BL59">
        <v>256794209028.76953</v>
      </c>
      <c r="BM59">
        <v>251109660602.53552</v>
      </c>
      <c r="BN59">
        <v>290972714482.31274</v>
      </c>
      <c r="BO59">
        <v>301831228325.55554</v>
      </c>
      <c r="BP59">
        <v>345059295659.91107</v>
      </c>
      <c r="BQ59">
        <v>347034062928.47906</v>
      </c>
    </row>
    <row r="60" spans="1:69" x14ac:dyDescent="0.2">
      <c r="A60" t="s">
        <v>266</v>
      </c>
      <c r="B60" t="s">
        <v>267</v>
      </c>
      <c r="C60" t="s">
        <v>1018</v>
      </c>
      <c r="D60" t="s">
        <v>1017</v>
      </c>
      <c r="E60">
        <v>84619845881.260757</v>
      </c>
      <c r="F60">
        <v>96558204043.102814</v>
      </c>
      <c r="G60">
        <v>105895435234.34286</v>
      </c>
      <c r="H60">
        <v>112232503744.09959</v>
      </c>
      <c r="I60">
        <v>123330404665.08583</v>
      </c>
      <c r="J60">
        <v>134774688191.16107</v>
      </c>
      <c r="K60">
        <v>143304275683.97949</v>
      </c>
      <c r="L60">
        <v>145100667772.69009</v>
      </c>
      <c r="M60">
        <v>156527292653.15701</v>
      </c>
      <c r="N60">
        <v>177733486326.06015</v>
      </c>
      <c r="O60">
        <v>216629229947.09561</v>
      </c>
      <c r="P60">
        <v>250900942396.69885</v>
      </c>
      <c r="Q60">
        <v>300899944795.4364</v>
      </c>
      <c r="R60">
        <v>399833571167.21545</v>
      </c>
      <c r="S60">
        <v>446934971657.47113</v>
      </c>
      <c r="T60">
        <v>492434094920.10492</v>
      </c>
      <c r="U60">
        <v>521658712132.98114</v>
      </c>
      <c r="V60">
        <v>602698323085.99341</v>
      </c>
      <c r="W60">
        <v>743182891918.2085</v>
      </c>
      <c r="X60">
        <v>884574218333.1554</v>
      </c>
      <c r="Y60">
        <v>953772499462.01855</v>
      </c>
      <c r="Z60">
        <v>803404797057.5509</v>
      </c>
      <c r="AA60">
        <v>779421633755.13831</v>
      </c>
      <c r="AB60">
        <v>773507930294.90613</v>
      </c>
      <c r="AC60">
        <v>727767760978.62683</v>
      </c>
      <c r="AD60">
        <v>735218723093.27661</v>
      </c>
      <c r="AE60">
        <v>1050092624515.8965</v>
      </c>
      <c r="AF60">
        <v>1302932318824.8096</v>
      </c>
      <c r="AG60">
        <v>1406367016371.5334</v>
      </c>
      <c r="AH60">
        <v>1404092925205.4509</v>
      </c>
      <c r="AI60">
        <v>1778162195860.0654</v>
      </c>
      <c r="AJ60">
        <v>1875792575132.5869</v>
      </c>
      <c r="AK60">
        <v>2141377582968.0652</v>
      </c>
      <c r="AL60">
        <v>2078954217437.5959</v>
      </c>
      <c r="AM60">
        <v>2215282632276.7266</v>
      </c>
      <c r="AN60">
        <v>2593053091306.1279</v>
      </c>
      <c r="AO60">
        <v>2506576553158.3052</v>
      </c>
      <c r="AP60">
        <v>2218790886532.8218</v>
      </c>
      <c r="AQ60">
        <v>2247760364565.9663</v>
      </c>
      <c r="AR60">
        <v>2213873468586.8774</v>
      </c>
      <c r="AS60">
        <v>1966980701145.1023</v>
      </c>
      <c r="AT60">
        <v>1966381496641.7346</v>
      </c>
      <c r="AU60">
        <v>2102350798305.886</v>
      </c>
      <c r="AV60">
        <v>2534715518349.0142</v>
      </c>
      <c r="AW60">
        <v>2852317768061.7837</v>
      </c>
      <c r="AX60">
        <v>2893393187361.8662</v>
      </c>
      <c r="AY60">
        <v>3046308753670.584</v>
      </c>
      <c r="AZ60">
        <v>3484056680854.9131</v>
      </c>
      <c r="BA60">
        <v>3808197720124.999</v>
      </c>
      <c r="BB60">
        <v>3478545516683.5913</v>
      </c>
      <c r="BC60">
        <v>3467093769666.6733</v>
      </c>
      <c r="BD60">
        <v>3823575803793.7817</v>
      </c>
      <c r="BE60">
        <v>3596483233406.251</v>
      </c>
      <c r="BF60">
        <v>3807023797050.9912</v>
      </c>
      <c r="BG60">
        <v>3964870735760.7705</v>
      </c>
      <c r="BH60">
        <v>3425099578746.0918</v>
      </c>
      <c r="BI60">
        <v>3536787895178.9971</v>
      </c>
      <c r="BJ60">
        <v>3765351626105.8887</v>
      </c>
      <c r="BK60">
        <v>4055433215301.958</v>
      </c>
      <c r="BL60">
        <v>3959894794039.2095</v>
      </c>
      <c r="BM60">
        <v>3941398957073.9409</v>
      </c>
      <c r="BN60">
        <v>4355251953410.7827</v>
      </c>
      <c r="BO60">
        <v>4201021706478.6157</v>
      </c>
      <c r="BP60">
        <v>4562207532490.2764</v>
      </c>
      <c r="BQ60">
        <v>4685592577804.6865</v>
      </c>
    </row>
    <row r="61" spans="1:69" x14ac:dyDescent="0.2">
      <c r="A61" t="s">
        <v>268</v>
      </c>
      <c r="B61" t="s">
        <v>269</v>
      </c>
      <c r="C61" t="s">
        <v>1018</v>
      </c>
      <c r="D61" t="s">
        <v>1017</v>
      </c>
      <c r="AD61">
        <v>340989527.96799475</v>
      </c>
      <c r="AF61">
        <v>373371738.28641522</v>
      </c>
      <c r="AG61">
        <v>395794538.63077521</v>
      </c>
      <c r="AH61">
        <v>409220087.10281843</v>
      </c>
      <c r="AI61">
        <v>452328087.28287596</v>
      </c>
      <c r="AJ61">
        <v>462421998.52577919</v>
      </c>
      <c r="AK61">
        <v>478058304.87111819</v>
      </c>
      <c r="AL61">
        <v>466048469.22986031</v>
      </c>
      <c r="AM61">
        <v>491689220.74487537</v>
      </c>
      <c r="AN61">
        <v>497723960.58991337</v>
      </c>
      <c r="AO61">
        <v>494004647.73437017</v>
      </c>
      <c r="AP61">
        <v>502675542.0012266</v>
      </c>
      <c r="AQ61">
        <v>514267869.30075794</v>
      </c>
      <c r="AR61">
        <v>536080148.09729856</v>
      </c>
      <c r="AS61">
        <v>551230861.85650539</v>
      </c>
      <c r="AT61">
        <v>572417440.82016194</v>
      </c>
      <c r="AU61">
        <v>591122039.60139763</v>
      </c>
      <c r="AV61">
        <v>622044665.51504886</v>
      </c>
      <c r="AW61">
        <v>666072101.77750516</v>
      </c>
      <c r="AX61">
        <v>708633194.72656584</v>
      </c>
      <c r="AY61">
        <v>768873684.03283799</v>
      </c>
      <c r="AZ61">
        <v>847918929.10798383</v>
      </c>
      <c r="BA61">
        <v>999105339.26772857</v>
      </c>
      <c r="BB61">
        <v>1049110684.724934</v>
      </c>
      <c r="BC61">
        <v>1128611700.3618031</v>
      </c>
      <c r="BD61">
        <v>1239144501.7752545</v>
      </c>
      <c r="BE61">
        <v>1353632941.5206981</v>
      </c>
      <c r="BF61">
        <v>2044440443.1665363</v>
      </c>
      <c r="BG61">
        <v>2220637966.2504711</v>
      </c>
      <c r="BH61">
        <v>2424391785.4389744</v>
      </c>
      <c r="BI61">
        <v>2604955228.7011662</v>
      </c>
      <c r="BJ61">
        <v>2762581334.2261186</v>
      </c>
      <c r="BK61">
        <v>2913464658.0876765</v>
      </c>
      <c r="BL61">
        <v>3088851450.3069415</v>
      </c>
      <c r="BM61">
        <v>3144136196.6227965</v>
      </c>
      <c r="BN61">
        <v>3392796953.0893927</v>
      </c>
      <c r="BO61">
        <v>3562814908.7614856</v>
      </c>
      <c r="BP61">
        <v>3898447007.3879843</v>
      </c>
      <c r="BQ61">
        <v>4152145939.9845824</v>
      </c>
    </row>
    <row r="62" spans="1:69" x14ac:dyDescent="0.2">
      <c r="A62" t="s">
        <v>270</v>
      </c>
      <c r="B62" t="s">
        <v>271</v>
      </c>
      <c r="C62" t="s">
        <v>1018</v>
      </c>
      <c r="D62" t="s">
        <v>1017</v>
      </c>
      <c r="V62">
        <v>45872947.407407403</v>
      </c>
      <c r="W62">
        <v>57130215.555555552</v>
      </c>
      <c r="X62">
        <v>55017758.888888888</v>
      </c>
      <c r="Y62">
        <v>72804653.333333328</v>
      </c>
      <c r="Z62">
        <v>82107391.111111104</v>
      </c>
      <c r="AA62">
        <v>89527576.666666657</v>
      </c>
      <c r="AB62">
        <v>98665191.481481463</v>
      </c>
      <c r="AC62">
        <v>109157070.74074073</v>
      </c>
      <c r="AD62">
        <v>119491932.96296296</v>
      </c>
      <c r="AE62">
        <v>135161958.51851851</v>
      </c>
      <c r="AF62">
        <v>151868754.44444445</v>
      </c>
      <c r="AG62">
        <v>171106184.07407406</v>
      </c>
      <c r="AH62">
        <v>185137242.96296296</v>
      </c>
      <c r="AI62">
        <v>201429629.62962961</v>
      </c>
      <c r="AJ62">
        <v>219762962.96296296</v>
      </c>
      <c r="AK62">
        <v>234059259.25925925</v>
      </c>
      <c r="AL62">
        <v>245525925.92592591</v>
      </c>
      <c r="AM62">
        <v>264374074.07407406</v>
      </c>
      <c r="AN62">
        <v>274522222.22222221</v>
      </c>
      <c r="AO62">
        <v>292285185.18518519</v>
      </c>
      <c r="AP62">
        <v>302988888.8888889</v>
      </c>
      <c r="AQ62">
        <v>322411111.1111111</v>
      </c>
      <c r="AR62">
        <v>331759259.25925922</v>
      </c>
      <c r="AS62">
        <v>333470370.37037033</v>
      </c>
      <c r="AT62">
        <v>377462962.96296293</v>
      </c>
      <c r="AU62">
        <v>375200000</v>
      </c>
      <c r="AV62">
        <v>373318518.51851851</v>
      </c>
      <c r="AW62">
        <v>396711111.11111104</v>
      </c>
      <c r="AX62">
        <v>391455555.55555558</v>
      </c>
      <c r="AY62">
        <v>416674074.07407403</v>
      </c>
      <c r="AZ62">
        <v>444685185.18518513</v>
      </c>
      <c r="BA62">
        <v>480003703.7037037</v>
      </c>
      <c r="BB62">
        <v>515618518.51851851</v>
      </c>
      <c r="BC62">
        <v>519859259.25925922</v>
      </c>
      <c r="BD62">
        <v>532081481.48148143</v>
      </c>
      <c r="BE62">
        <v>520355555.55555552</v>
      </c>
      <c r="BF62">
        <v>545325925.92592585</v>
      </c>
      <c r="BG62">
        <v>572255555.55555546</v>
      </c>
      <c r="BH62">
        <v>583177777.77777779</v>
      </c>
      <c r="BI62">
        <v>612711111.11111104</v>
      </c>
      <c r="BJ62">
        <v>563355555.55555546</v>
      </c>
      <c r="BK62">
        <v>628244444.44444442</v>
      </c>
      <c r="BL62">
        <v>644259259.25925922</v>
      </c>
      <c r="BM62">
        <v>528944444.44444442</v>
      </c>
      <c r="BN62">
        <v>562911111.11111104</v>
      </c>
      <c r="BO62">
        <v>623062962.96296287</v>
      </c>
      <c r="BP62">
        <v>659311111.11111104</v>
      </c>
      <c r="BQ62">
        <v>688881481.48148143</v>
      </c>
    </row>
    <row r="63" spans="1:69" x14ac:dyDescent="0.2">
      <c r="A63" t="s">
        <v>272</v>
      </c>
      <c r="B63" t="s">
        <v>273</v>
      </c>
      <c r="C63" t="s">
        <v>1018</v>
      </c>
      <c r="D63" t="s">
        <v>1017</v>
      </c>
      <c r="E63">
        <v>6361166544.5034924</v>
      </c>
      <c r="F63">
        <v>7058361229.3541546</v>
      </c>
      <c r="G63">
        <v>7953274741.2930336</v>
      </c>
      <c r="H63">
        <v>8466044979.879962</v>
      </c>
      <c r="I63">
        <v>9677401337.1730938</v>
      </c>
      <c r="J63">
        <v>10870670865.321096</v>
      </c>
      <c r="K63">
        <v>11931740293.037807</v>
      </c>
      <c r="L63">
        <v>13059064805.87742</v>
      </c>
      <c r="M63">
        <v>13505574133.333334</v>
      </c>
      <c r="N63">
        <v>15414902666.666666</v>
      </c>
      <c r="O63">
        <v>17075457733.333334</v>
      </c>
      <c r="P63">
        <v>19086192720.46645</v>
      </c>
      <c r="Q63">
        <v>23230667549.249565</v>
      </c>
      <c r="R63">
        <v>30718181337.300602</v>
      </c>
      <c r="S63">
        <v>34125712480.926678</v>
      </c>
      <c r="T63">
        <v>40418967665.587692</v>
      </c>
      <c r="U63">
        <v>44503607444.168732</v>
      </c>
      <c r="V63">
        <v>49711709588.21962</v>
      </c>
      <c r="W63">
        <v>60320089217.712982</v>
      </c>
      <c r="X63">
        <v>70393030602.547043</v>
      </c>
      <c r="Y63">
        <v>70811287815.610641</v>
      </c>
      <c r="Z63">
        <v>61459941460.538506</v>
      </c>
      <c r="AA63">
        <v>60084214872.065674</v>
      </c>
      <c r="AB63">
        <v>60331158447.23893</v>
      </c>
      <c r="AC63">
        <v>58868891334.99411</v>
      </c>
      <c r="AD63">
        <v>62452421010.90937</v>
      </c>
      <c r="AE63">
        <v>87748695216.907684</v>
      </c>
      <c r="AF63">
        <v>109183446340.0728</v>
      </c>
      <c r="AG63">
        <v>115540189705.11774</v>
      </c>
      <c r="AH63">
        <v>112312200760.5811</v>
      </c>
      <c r="AI63">
        <v>138217740684.48438</v>
      </c>
      <c r="AJ63">
        <v>139180507777.69092</v>
      </c>
      <c r="AK63">
        <v>152966494259.53845</v>
      </c>
      <c r="AL63">
        <v>143111306004.10248</v>
      </c>
      <c r="AM63">
        <v>156017919221.45709</v>
      </c>
      <c r="AN63">
        <v>184848481008.13937</v>
      </c>
      <c r="AO63">
        <v>187481157845.72403</v>
      </c>
      <c r="AP63">
        <v>173241365735.4834</v>
      </c>
      <c r="AQ63">
        <v>176877077513.13275</v>
      </c>
      <c r="AR63">
        <v>177887720535.5351</v>
      </c>
      <c r="AS63">
        <v>164043817223.58997</v>
      </c>
      <c r="AT63">
        <v>164881594415.34097</v>
      </c>
      <c r="AU63">
        <v>178788209558.31128</v>
      </c>
      <c r="AV63">
        <v>218421193436.25241</v>
      </c>
      <c r="AW63">
        <v>251986155630.85242</v>
      </c>
      <c r="AX63">
        <v>265150087711.98453</v>
      </c>
      <c r="AY63">
        <v>283386151543.68738</v>
      </c>
      <c r="AZ63">
        <v>320213157595.01813</v>
      </c>
      <c r="BA63">
        <v>354979471960.14203</v>
      </c>
      <c r="BB63">
        <v>322619152194.59418</v>
      </c>
      <c r="BC63">
        <v>322345594075.47015</v>
      </c>
      <c r="BD63">
        <v>344315595263.17456</v>
      </c>
      <c r="BE63">
        <v>326792574244.96271</v>
      </c>
      <c r="BF63">
        <v>344631016965.12024</v>
      </c>
      <c r="BG63">
        <v>352832602064.45154</v>
      </c>
      <c r="BH63">
        <v>301758922337.63733</v>
      </c>
      <c r="BI63">
        <v>312181849372.23297</v>
      </c>
      <c r="BJ63">
        <v>331610593961.98785</v>
      </c>
      <c r="BK63">
        <v>355293374912.39276</v>
      </c>
      <c r="BL63">
        <v>345401473012.61517</v>
      </c>
      <c r="BM63">
        <v>355631021931.62103</v>
      </c>
      <c r="BN63">
        <v>406110162088.05402</v>
      </c>
      <c r="BO63">
        <v>400114306337.0766</v>
      </c>
      <c r="BP63">
        <v>404651706117.55682</v>
      </c>
      <c r="BQ63">
        <v>424524722037.047</v>
      </c>
    </row>
    <row r="64" spans="1:69" x14ac:dyDescent="0.2">
      <c r="A64" t="s">
        <v>274</v>
      </c>
      <c r="B64" t="s">
        <v>275</v>
      </c>
      <c r="C64" t="s">
        <v>1018</v>
      </c>
      <c r="D64" t="s">
        <v>1017</v>
      </c>
      <c r="E64">
        <v>672399700</v>
      </c>
      <c r="F64">
        <v>654100200</v>
      </c>
      <c r="G64">
        <v>824100000</v>
      </c>
      <c r="H64">
        <v>940799900</v>
      </c>
      <c r="I64">
        <v>1025599899.9999999</v>
      </c>
      <c r="J64">
        <v>888100000</v>
      </c>
      <c r="K64">
        <v>983900000</v>
      </c>
      <c r="L64">
        <v>1034800000</v>
      </c>
      <c r="M64">
        <v>1079100000</v>
      </c>
      <c r="N64">
        <v>1230500000</v>
      </c>
      <c r="O64">
        <v>1485500000</v>
      </c>
      <c r="P64">
        <v>1666500000</v>
      </c>
      <c r="Q64">
        <v>1987400000</v>
      </c>
      <c r="R64">
        <v>2344800000</v>
      </c>
      <c r="S64">
        <v>2925700000</v>
      </c>
      <c r="T64">
        <v>3599200000</v>
      </c>
      <c r="U64">
        <v>3951500000</v>
      </c>
      <c r="V64">
        <v>4587100000</v>
      </c>
      <c r="W64">
        <v>4734400000</v>
      </c>
      <c r="X64">
        <v>5498800000</v>
      </c>
      <c r="Y64">
        <v>6761300000</v>
      </c>
      <c r="Z64">
        <v>7561300000</v>
      </c>
      <c r="AA64">
        <v>8267400000</v>
      </c>
      <c r="AB64">
        <v>9220600000</v>
      </c>
      <c r="AC64">
        <v>11594000000</v>
      </c>
      <c r="AD64">
        <v>5044579979.2328491</v>
      </c>
      <c r="AE64">
        <v>6122128557.5724277</v>
      </c>
      <c r="AF64">
        <v>5827050753.2593727</v>
      </c>
      <c r="AG64">
        <v>5374299981.4969835</v>
      </c>
      <c r="AH64">
        <v>6686593059.9369087</v>
      </c>
      <c r="AI64">
        <v>7073675544.7902126</v>
      </c>
      <c r="AJ64">
        <v>9824483339.9451752</v>
      </c>
      <c r="AK64">
        <v>11605382504</v>
      </c>
      <c r="AL64">
        <v>13081042400</v>
      </c>
      <c r="AM64">
        <v>14644734599.477839</v>
      </c>
      <c r="AN64">
        <v>16637370839.160841</v>
      </c>
      <c r="AO64">
        <v>18241622547.590794</v>
      </c>
      <c r="AP64">
        <v>20017450041.307529</v>
      </c>
      <c r="AQ64">
        <v>21672215546.764217</v>
      </c>
      <c r="AR64">
        <v>22136579396.921772</v>
      </c>
      <c r="AS64">
        <v>24305780628.667702</v>
      </c>
      <c r="AT64">
        <v>25601823687.57415</v>
      </c>
      <c r="AU64">
        <v>27137440786.256207</v>
      </c>
      <c r="AV64">
        <v>21403167848.144363</v>
      </c>
      <c r="AW64">
        <v>22322387382.494026</v>
      </c>
      <c r="AX64">
        <v>35777560683.936577</v>
      </c>
      <c r="AY64">
        <v>37879830084.262672</v>
      </c>
      <c r="AZ64">
        <v>43965458508.505592</v>
      </c>
      <c r="BA64">
        <v>48091433554.185959</v>
      </c>
      <c r="BB64">
        <v>48223781476.890862</v>
      </c>
      <c r="BC64">
        <v>53801053352.500504</v>
      </c>
      <c r="BD64">
        <v>57948261615.957016</v>
      </c>
      <c r="BE64">
        <v>60561635555.63829</v>
      </c>
      <c r="BF64">
        <v>62555417414.582008</v>
      </c>
      <c r="BG64">
        <v>67014329099.554893</v>
      </c>
      <c r="BH64">
        <v>70966782572.438599</v>
      </c>
      <c r="BI64">
        <v>75552902635.707489</v>
      </c>
      <c r="BJ64">
        <v>79070274743.165787</v>
      </c>
      <c r="BK64">
        <v>84994732049.346069</v>
      </c>
      <c r="BL64">
        <v>89146130744.722992</v>
      </c>
      <c r="BM64">
        <v>78546672406.829086</v>
      </c>
      <c r="BN64">
        <v>94850719516.712692</v>
      </c>
      <c r="BO64">
        <v>113478087134.79988</v>
      </c>
      <c r="BP64">
        <v>120456239153.73875</v>
      </c>
      <c r="BQ64">
        <v>124282245638.56845</v>
      </c>
    </row>
    <row r="65" spans="1:69" x14ac:dyDescent="0.2">
      <c r="A65" t="s">
        <v>276</v>
      </c>
      <c r="B65" t="s">
        <v>277</v>
      </c>
      <c r="C65" t="s">
        <v>1018</v>
      </c>
      <c r="D65" t="s">
        <v>1017</v>
      </c>
      <c r="E65">
        <v>2723615451.3009768</v>
      </c>
      <c r="F65">
        <v>2434747055.9401751</v>
      </c>
      <c r="G65">
        <v>2001444543.9188507</v>
      </c>
      <c r="H65">
        <v>2702982017.6380277</v>
      </c>
      <c r="I65">
        <v>2909316435.2873979</v>
      </c>
      <c r="J65">
        <v>3136284306.8546867</v>
      </c>
      <c r="K65">
        <v>3039859187.4516416</v>
      </c>
      <c r="L65">
        <v>3370870376.296824</v>
      </c>
      <c r="M65">
        <v>3852147026.7730188</v>
      </c>
      <c r="N65">
        <v>4257253264.0883441</v>
      </c>
      <c r="O65">
        <v>4863526896.5740747</v>
      </c>
      <c r="P65">
        <v>5077183093.889678</v>
      </c>
      <c r="Q65">
        <v>6766743956.8888855</v>
      </c>
      <c r="R65">
        <v>8707858912.1248093</v>
      </c>
      <c r="S65">
        <v>13209871625.904444</v>
      </c>
      <c r="T65">
        <v>15557902754.033009</v>
      </c>
      <c r="U65">
        <v>17728240932.315838</v>
      </c>
      <c r="V65">
        <v>20972113684.955814</v>
      </c>
      <c r="W65">
        <v>26364491313.447136</v>
      </c>
      <c r="X65">
        <v>33243706859.659607</v>
      </c>
      <c r="Y65">
        <v>42345829079.206245</v>
      </c>
      <c r="Z65">
        <v>44348590460.928757</v>
      </c>
      <c r="AA65">
        <v>45207167470.34967</v>
      </c>
      <c r="AB65">
        <v>48801369800.367523</v>
      </c>
      <c r="AC65">
        <v>53698548293.074471</v>
      </c>
      <c r="AD65">
        <v>57937868670.193726</v>
      </c>
      <c r="AE65">
        <v>63692007897.383354</v>
      </c>
      <c r="AF65">
        <v>66745818375.492966</v>
      </c>
      <c r="AG65">
        <v>59089396860.434227</v>
      </c>
      <c r="AH65">
        <v>55634721572.734276</v>
      </c>
      <c r="AI65">
        <v>62048507531.335716</v>
      </c>
      <c r="AJ65">
        <v>45715676428.276596</v>
      </c>
      <c r="AK65">
        <v>48003133346.995735</v>
      </c>
      <c r="AL65">
        <v>49945584452.650574</v>
      </c>
      <c r="AM65">
        <v>42543176828.923744</v>
      </c>
      <c r="AN65">
        <v>41764291671.771111</v>
      </c>
      <c r="AO65">
        <v>46941554225.358147</v>
      </c>
      <c r="AP65">
        <v>48177612042.15065</v>
      </c>
      <c r="AQ65">
        <v>48187781984.488052</v>
      </c>
      <c r="AR65">
        <v>48640671734.971115</v>
      </c>
      <c r="AS65">
        <v>54790398570.328224</v>
      </c>
      <c r="AT65">
        <v>59413400923.636353</v>
      </c>
      <c r="AU65">
        <v>61516103406.168777</v>
      </c>
      <c r="AV65">
        <v>73482264190.924545</v>
      </c>
      <c r="AW65">
        <v>91913680985.170822</v>
      </c>
      <c r="AX65">
        <v>107046618669.707</v>
      </c>
      <c r="AY65">
        <v>123084258693.00974</v>
      </c>
      <c r="AZ65">
        <v>142482739809.84927</v>
      </c>
      <c r="BA65">
        <v>180383848331.13458</v>
      </c>
      <c r="BB65">
        <v>150317292079.35913</v>
      </c>
      <c r="BC65">
        <v>177785053939.53052</v>
      </c>
      <c r="BD65">
        <v>218331946925.30356</v>
      </c>
      <c r="BE65">
        <v>227143746075.93402</v>
      </c>
      <c r="BF65">
        <v>229701430292.15659</v>
      </c>
      <c r="BG65">
        <v>238942664192.59</v>
      </c>
      <c r="BH65">
        <v>187493855609.34464</v>
      </c>
      <c r="BI65">
        <v>180763839522.15082</v>
      </c>
      <c r="BJ65">
        <v>189880896903.0733</v>
      </c>
      <c r="BK65">
        <v>194554483655.52774</v>
      </c>
      <c r="BL65">
        <v>193459662090.67682</v>
      </c>
      <c r="BM65">
        <v>164873415325.20148</v>
      </c>
      <c r="BN65">
        <v>186231205262.08237</v>
      </c>
      <c r="BO65">
        <v>225581644702.56781</v>
      </c>
      <c r="BP65">
        <v>247923887214.65549</v>
      </c>
      <c r="BQ65">
        <v>269322281664.77313</v>
      </c>
    </row>
    <row r="66" spans="1:69" x14ac:dyDescent="0.2">
      <c r="A66" t="s">
        <v>278</v>
      </c>
      <c r="B66" t="s">
        <v>279</v>
      </c>
      <c r="C66" t="s">
        <v>1018</v>
      </c>
      <c r="D66" t="s">
        <v>1017</v>
      </c>
      <c r="E66">
        <v>80886065110.485184</v>
      </c>
      <c r="F66">
        <v>71247395333.073044</v>
      </c>
      <c r="G66">
        <v>64989160572.544807</v>
      </c>
      <c r="H66">
        <v>70288432260.534195</v>
      </c>
      <c r="I66">
        <v>81184317665.922913</v>
      </c>
      <c r="J66">
        <v>94594887799.954819</v>
      </c>
      <c r="K66">
        <v>103483052014.0923</v>
      </c>
      <c r="L66">
        <v>100474855679.91563</v>
      </c>
      <c r="M66">
        <v>101580829248.91377</v>
      </c>
      <c r="N66">
        <v>114217981695.75787</v>
      </c>
      <c r="O66">
        <v>127182556289.61092</v>
      </c>
      <c r="P66">
        <v>136580265754.98735</v>
      </c>
      <c r="Q66">
        <v>155518448869.27637</v>
      </c>
      <c r="R66">
        <v>195616567916.78369</v>
      </c>
      <c r="S66">
        <v>221665588687.63159</v>
      </c>
      <c r="T66">
        <v>248772601176.03595</v>
      </c>
      <c r="U66">
        <v>252942981187.1568</v>
      </c>
      <c r="V66">
        <v>291532735013.15149</v>
      </c>
      <c r="W66">
        <v>282919061354.68195</v>
      </c>
      <c r="X66">
        <v>327589016955.70258</v>
      </c>
      <c r="Y66">
        <v>377947161288.53381</v>
      </c>
      <c r="Z66">
        <v>403551450432.9483</v>
      </c>
      <c r="AA66">
        <v>423850572150.81909</v>
      </c>
      <c r="AB66">
        <v>443839881509.84485</v>
      </c>
      <c r="AC66">
        <v>480915094642.1886</v>
      </c>
      <c r="AD66">
        <v>526600751089.37134</v>
      </c>
      <c r="AE66">
        <v>525182739596.1051</v>
      </c>
      <c r="AF66">
        <v>519033465046.49908</v>
      </c>
      <c r="AG66">
        <v>576126858481.92786</v>
      </c>
      <c r="AH66">
        <v>622836056673.59436</v>
      </c>
      <c r="AI66">
        <v>667410241508.27771</v>
      </c>
      <c r="AJ66">
        <v>724654932688.96545</v>
      </c>
      <c r="AK66">
        <v>812994672964.46167</v>
      </c>
      <c r="AL66">
        <v>892446273872.1488</v>
      </c>
      <c r="AM66">
        <v>1074481772219.0314</v>
      </c>
      <c r="AN66">
        <v>1325739943462.7451</v>
      </c>
      <c r="AO66">
        <v>1523108085146.2913</v>
      </c>
      <c r="AP66">
        <v>1576765689230.3987</v>
      </c>
      <c r="AQ66">
        <v>1441284604894.4521</v>
      </c>
      <c r="AR66">
        <v>1587766769203.3447</v>
      </c>
      <c r="AS66">
        <v>1748618348986.4297</v>
      </c>
      <c r="AT66">
        <v>1862932027297.3965</v>
      </c>
      <c r="AU66">
        <v>2063860728539.4409</v>
      </c>
      <c r="AV66">
        <v>2337899791147.2275</v>
      </c>
      <c r="AW66">
        <v>2712364424518.8896</v>
      </c>
      <c r="AX66">
        <v>3140094784139.3921</v>
      </c>
      <c r="AY66">
        <v>3783276519033.7358</v>
      </c>
      <c r="AZ66">
        <v>4787054921838.0771</v>
      </c>
      <c r="BA66">
        <v>6062017772754.3496</v>
      </c>
      <c r="BB66">
        <v>6581352893096.8369</v>
      </c>
      <c r="BC66">
        <v>8008611577123.8916</v>
      </c>
      <c r="BD66">
        <v>9774259220654.1973</v>
      </c>
      <c r="BE66">
        <v>10905337947546.184</v>
      </c>
      <c r="BF66">
        <v>12047512338954.148</v>
      </c>
      <c r="BG66">
        <v>13004689014662.496</v>
      </c>
      <c r="BH66">
        <v>13548904084321.424</v>
      </c>
      <c r="BI66">
        <v>13844122751569.406</v>
      </c>
      <c r="BJ66">
        <v>15115625540264.842</v>
      </c>
      <c r="BK66">
        <v>16902110052652.254</v>
      </c>
      <c r="BL66">
        <v>17503274977303.27</v>
      </c>
      <c r="BM66">
        <v>17805166443182.191</v>
      </c>
      <c r="BN66">
        <v>21231425978691.367</v>
      </c>
      <c r="BO66">
        <v>21563881384135.809</v>
      </c>
      <c r="BP66">
        <v>21644412635340.617</v>
      </c>
      <c r="BQ66">
        <v>22260810771875.109</v>
      </c>
    </row>
    <row r="67" spans="1:69" x14ac:dyDescent="0.2">
      <c r="A67" t="s">
        <v>280</v>
      </c>
      <c r="B67" t="s">
        <v>281</v>
      </c>
      <c r="C67" t="s">
        <v>1018</v>
      </c>
      <c r="D67" t="s">
        <v>1017</v>
      </c>
      <c r="E67">
        <v>144721677770.04507</v>
      </c>
      <c r="F67">
        <v>157593209302.86404</v>
      </c>
      <c r="G67">
        <v>159435896119.11832</v>
      </c>
      <c r="H67">
        <v>175994009911.13266</v>
      </c>
      <c r="I67">
        <v>201822394409.7619</v>
      </c>
      <c r="J67">
        <v>218951522604.69318</v>
      </c>
      <c r="K67">
        <v>216877873081.11761</v>
      </c>
      <c r="L67">
        <v>228982484399.53549</v>
      </c>
      <c r="M67">
        <v>249635352315.78012</v>
      </c>
      <c r="N67">
        <v>278946058537.51025</v>
      </c>
      <c r="O67">
        <v>296902005244.16779</v>
      </c>
      <c r="P67">
        <v>319666547823.28387</v>
      </c>
      <c r="Q67">
        <v>352709582632.97723</v>
      </c>
      <c r="R67">
        <v>451330007897.13031</v>
      </c>
      <c r="S67">
        <v>632677956824.65649</v>
      </c>
      <c r="T67">
        <v>677326175290.98486</v>
      </c>
      <c r="U67">
        <v>739999717047.56335</v>
      </c>
      <c r="V67">
        <v>827431694414.6167</v>
      </c>
      <c r="W67">
        <v>944725702178.60754</v>
      </c>
      <c r="X67">
        <v>1111836214805.1157</v>
      </c>
      <c r="Y67">
        <v>1382501835902.9707</v>
      </c>
      <c r="Z67">
        <v>1531909890330.9551</v>
      </c>
      <c r="AA67">
        <v>1460539930822.8047</v>
      </c>
      <c r="AB67">
        <v>1474006434239.968</v>
      </c>
      <c r="AC67">
        <v>1494712751952.321</v>
      </c>
      <c r="AD67">
        <v>1490483608577.5894</v>
      </c>
      <c r="AE67">
        <v>1498034888889.9546</v>
      </c>
      <c r="AF67">
        <v>1521911883272.7554</v>
      </c>
      <c r="AG67">
        <v>1606574808086.103</v>
      </c>
      <c r="AH67">
        <v>1634255193569.5847</v>
      </c>
      <c r="AI67">
        <v>1915433566099.5688</v>
      </c>
      <c r="AJ67">
        <v>2032104613561.7378</v>
      </c>
      <c r="AK67">
        <v>2207967005422.9297</v>
      </c>
      <c r="AL67">
        <v>2381953146975.3486</v>
      </c>
      <c r="AM67">
        <v>2502107597947.3252</v>
      </c>
      <c r="AN67">
        <v>2616825349456.5986</v>
      </c>
      <c r="AO67">
        <v>2836341459574.3823</v>
      </c>
      <c r="AP67">
        <v>3029966854142.8613</v>
      </c>
      <c r="AQ67">
        <v>2921281348182.2256</v>
      </c>
      <c r="AR67">
        <v>3090855529444.2363</v>
      </c>
      <c r="AS67">
        <v>3378295866754.2622</v>
      </c>
      <c r="AT67">
        <v>3351822804548.0884</v>
      </c>
      <c r="AU67">
        <v>3255787156323.3667</v>
      </c>
      <c r="AV67">
        <v>3622513779274.7607</v>
      </c>
      <c r="AW67">
        <v>4209733389066.6299</v>
      </c>
      <c r="AX67">
        <v>4897834756101.332</v>
      </c>
      <c r="AY67">
        <v>5600388912441.2227</v>
      </c>
      <c r="AZ67">
        <v>6631053551528.6406</v>
      </c>
      <c r="BA67">
        <v>7461798613306.4258</v>
      </c>
      <c r="BB67">
        <v>7179119134034.6377</v>
      </c>
      <c r="BC67">
        <v>8719722451021.0371</v>
      </c>
      <c r="BD67">
        <v>9832704039068.2402</v>
      </c>
      <c r="BE67">
        <v>10275142735646.391</v>
      </c>
      <c r="BF67">
        <v>10330333855700.199</v>
      </c>
      <c r="BG67">
        <v>10533364326771.541</v>
      </c>
      <c r="BH67">
        <v>10127250782286.17</v>
      </c>
      <c r="BI67">
        <v>10423237803666.127</v>
      </c>
      <c r="BJ67">
        <v>11320553240043.822</v>
      </c>
      <c r="BK67">
        <v>11478917653356.463</v>
      </c>
      <c r="BL67">
        <v>11686574879191.115</v>
      </c>
      <c r="BM67">
        <v>10823343545638.336</v>
      </c>
      <c r="BN67">
        <v>12695008338487.822</v>
      </c>
      <c r="BO67">
        <v>14034689936337.348</v>
      </c>
      <c r="BP67">
        <v>14933453330998.332</v>
      </c>
      <c r="BQ67">
        <v>15808304487948.131</v>
      </c>
    </row>
    <row r="68" spans="1:69" x14ac:dyDescent="0.2">
      <c r="A68" t="s">
        <v>282</v>
      </c>
      <c r="B68" t="s">
        <v>283</v>
      </c>
      <c r="C68" t="s">
        <v>1018</v>
      </c>
      <c r="D68" t="s">
        <v>1017</v>
      </c>
      <c r="E68">
        <v>157319051227.59274</v>
      </c>
      <c r="F68">
        <v>158550649387.07053</v>
      </c>
      <c r="G68">
        <v>162276885099.76434</v>
      </c>
      <c r="H68">
        <v>181110123774.70193</v>
      </c>
      <c r="I68">
        <v>207928170527.11063</v>
      </c>
      <c r="J68">
        <v>231441256707.02853</v>
      </c>
      <c r="K68">
        <v>258961623498.60056</v>
      </c>
      <c r="L68">
        <v>281428064740.64935</v>
      </c>
      <c r="M68">
        <v>310918325049.36969</v>
      </c>
      <c r="N68">
        <v>358520931889.82574</v>
      </c>
      <c r="O68">
        <v>412911499094.69598</v>
      </c>
      <c r="P68">
        <v>458861299357.06207</v>
      </c>
      <c r="Q68">
        <v>570488659290.27966</v>
      </c>
      <c r="R68">
        <v>751994474883.8501</v>
      </c>
      <c r="S68">
        <v>867697064525.54089</v>
      </c>
      <c r="T68">
        <v>949601251437.20227</v>
      </c>
      <c r="U68">
        <v>1044586002622.9655</v>
      </c>
      <c r="V68">
        <v>1244835424362.4836</v>
      </c>
      <c r="W68">
        <v>1572466264984.3284</v>
      </c>
      <c r="X68">
        <v>1707937978688.0022</v>
      </c>
      <c r="Y68">
        <v>1847683906919.3059</v>
      </c>
      <c r="Z68">
        <v>2035238690119.7964</v>
      </c>
      <c r="AA68">
        <v>1993801305392.7629</v>
      </c>
      <c r="AB68">
        <v>2122245718331.5544</v>
      </c>
      <c r="AC68">
        <v>2270398820971.5415</v>
      </c>
      <c r="AD68">
        <v>2394790644030.335</v>
      </c>
      <c r="AE68">
        <v>3129485037094.7471</v>
      </c>
      <c r="AF68">
        <v>3674655679101.6821</v>
      </c>
      <c r="AG68">
        <v>4417683853665.4463</v>
      </c>
      <c r="AH68">
        <v>4601033436533.3291</v>
      </c>
      <c r="AI68">
        <v>4803290180331.833</v>
      </c>
      <c r="AJ68">
        <v>5427202639061.3398</v>
      </c>
      <c r="AK68">
        <v>5932829360031.9395</v>
      </c>
      <c r="AL68">
        <v>6636847751412.6729</v>
      </c>
      <c r="AM68">
        <v>7425405636883.6582</v>
      </c>
      <c r="AN68">
        <v>8434543754117.7393</v>
      </c>
      <c r="AO68">
        <v>8130483838052.4951</v>
      </c>
      <c r="AP68">
        <v>7772693781558.0273</v>
      </c>
      <c r="AQ68">
        <v>6955954583769.8389</v>
      </c>
      <c r="AR68">
        <v>7773840546154.0674</v>
      </c>
      <c r="AS68">
        <v>8412453304524.1279</v>
      </c>
      <c r="AT68">
        <v>7826463883839.7881</v>
      </c>
      <c r="AU68">
        <v>7956172633989.6953</v>
      </c>
      <c r="AV68">
        <v>8753448863353.3418</v>
      </c>
      <c r="AW68">
        <v>9819681145695.0059</v>
      </c>
      <c r="AX68">
        <v>10482706260278.902</v>
      </c>
      <c r="AY68">
        <v>11119747675836.26</v>
      </c>
      <c r="AZ68">
        <v>12437519828885.65</v>
      </c>
      <c r="BA68">
        <v>14343483215174.244</v>
      </c>
      <c r="BB68">
        <v>14764315682393.846</v>
      </c>
      <c r="BC68">
        <v>17239317220822.1</v>
      </c>
      <c r="BD68">
        <v>19978722203920.859</v>
      </c>
      <c r="BE68">
        <v>21382308600766.078</v>
      </c>
      <c r="BF68">
        <v>21659293723344.172</v>
      </c>
      <c r="BG68">
        <v>22372206647098.062</v>
      </c>
      <c r="BH68">
        <v>22299105656919.641</v>
      </c>
      <c r="BI68">
        <v>23089672188769.375</v>
      </c>
      <c r="BJ68">
        <v>24656162308335.188</v>
      </c>
      <c r="BK68">
        <v>26853593303707.328</v>
      </c>
      <c r="BL68">
        <v>27427259967363.18</v>
      </c>
      <c r="BM68">
        <v>27578839610232.434</v>
      </c>
      <c r="BN68">
        <v>31675719814404.934</v>
      </c>
      <c r="BO68">
        <v>31266291368260.574</v>
      </c>
      <c r="BP68">
        <v>31417826880875.012</v>
      </c>
      <c r="BQ68">
        <v>32017179839273</v>
      </c>
    </row>
    <row r="69" spans="1:69" x14ac:dyDescent="0.2">
      <c r="A69" t="s">
        <v>284</v>
      </c>
      <c r="B69" t="s">
        <v>285</v>
      </c>
      <c r="C69" t="s">
        <v>1018</v>
      </c>
      <c r="D69" t="s">
        <v>1017</v>
      </c>
      <c r="AF69">
        <v>235133242045.1192</v>
      </c>
      <c r="AG69">
        <v>260714658021.75299</v>
      </c>
      <c r="AH69">
        <v>296012494754.96039</v>
      </c>
      <c r="AI69">
        <v>354156720158.52911</v>
      </c>
      <c r="AJ69">
        <v>341086296065.27496</v>
      </c>
      <c r="AK69">
        <v>328451120556.59326</v>
      </c>
      <c r="AL69">
        <v>339235852060.50281</v>
      </c>
      <c r="AM69">
        <v>265716719680.27261</v>
      </c>
      <c r="AN69">
        <v>373845229870.82831</v>
      </c>
      <c r="AO69">
        <v>395413043255.67938</v>
      </c>
      <c r="AP69">
        <v>420614588838.23322</v>
      </c>
      <c r="AQ69">
        <v>421386465145.89203</v>
      </c>
      <c r="AR69">
        <v>384488217104.00635</v>
      </c>
      <c r="AS69">
        <v>391259402609.02032</v>
      </c>
      <c r="AT69">
        <v>335649212545.43896</v>
      </c>
      <c r="AU69">
        <v>390532064568.53625</v>
      </c>
      <c r="AV69">
        <v>498092410579.85132</v>
      </c>
      <c r="AW69">
        <v>641341376416.64514</v>
      </c>
      <c r="AX69">
        <v>798897294908.64941</v>
      </c>
      <c r="AY69">
        <v>929637643372.55005</v>
      </c>
      <c r="AZ69">
        <v>1171542215920.5557</v>
      </c>
      <c r="BA69">
        <v>1402429749896.0049</v>
      </c>
      <c r="BB69">
        <v>1169814065612.0879</v>
      </c>
      <c r="BC69">
        <v>1385078523367.6733</v>
      </c>
      <c r="BD69">
        <v>1574244960285.9507</v>
      </c>
      <c r="BE69">
        <v>1658983451713.2463</v>
      </c>
      <c r="BF69">
        <v>1808692800315.9475</v>
      </c>
      <c r="BG69">
        <v>1735229369225.6946</v>
      </c>
      <c r="BH69">
        <v>1510474002479.1558</v>
      </c>
      <c r="BI69">
        <v>1450171284448.7988</v>
      </c>
      <c r="BJ69">
        <v>1499595960769.2952</v>
      </c>
      <c r="BK69">
        <v>1477488205993.5073</v>
      </c>
      <c r="BL69">
        <v>1508679974755.3606</v>
      </c>
      <c r="BM69">
        <v>1446077189727.5208</v>
      </c>
      <c r="BN69">
        <v>1680958734568.532</v>
      </c>
      <c r="BO69">
        <v>1820242864725.0952</v>
      </c>
      <c r="BP69">
        <v>2143244215113.2466</v>
      </c>
      <c r="BQ69">
        <v>2451180144505.4663</v>
      </c>
    </row>
    <row r="70" spans="1:69" x14ac:dyDescent="0.2">
      <c r="A70" t="s">
        <v>286</v>
      </c>
      <c r="B70" t="s">
        <v>287</v>
      </c>
      <c r="C70" t="s">
        <v>1018</v>
      </c>
      <c r="D70" t="s">
        <v>1017</v>
      </c>
      <c r="E70">
        <v>426666341076.38605</v>
      </c>
      <c r="F70">
        <v>469524853748.68451</v>
      </c>
      <c r="G70">
        <v>513405546288.51898</v>
      </c>
      <c r="H70">
        <v>561372802906.33801</v>
      </c>
      <c r="I70">
        <v>620449239016.73352</v>
      </c>
      <c r="J70">
        <v>676603823141.80652</v>
      </c>
      <c r="K70">
        <v>731699507285.09485</v>
      </c>
      <c r="L70">
        <v>777321336439.05225</v>
      </c>
      <c r="M70">
        <v>818734190049.15771</v>
      </c>
      <c r="N70">
        <v>907972467404.46033</v>
      </c>
      <c r="O70">
        <v>1020812176391.1471</v>
      </c>
      <c r="P70">
        <v>1152050722008.0557</v>
      </c>
      <c r="Q70">
        <v>1381315333741.3147</v>
      </c>
      <c r="R70">
        <v>1757146541396.1807</v>
      </c>
      <c r="S70">
        <v>1985792691039.9463</v>
      </c>
      <c r="T70">
        <v>2319533111918.748</v>
      </c>
      <c r="U70">
        <v>2411368600960.7842</v>
      </c>
      <c r="V70">
        <v>2728001349943.9292</v>
      </c>
      <c r="W70">
        <v>3344297397044.395</v>
      </c>
      <c r="X70">
        <v>4077590131182.291</v>
      </c>
      <c r="Y70">
        <v>4609261411538.915</v>
      </c>
      <c r="Z70">
        <v>4105756738593.043</v>
      </c>
      <c r="AA70">
        <v>3957248458690.9829</v>
      </c>
      <c r="AB70">
        <v>3837932762271.1831</v>
      </c>
      <c r="AC70">
        <v>3689517973067.8364</v>
      </c>
      <c r="AD70">
        <v>3817565719211.5264</v>
      </c>
      <c r="AE70">
        <v>5207541274400.0264</v>
      </c>
      <c r="AF70">
        <v>6431748582275.9775</v>
      </c>
      <c r="AG70">
        <v>7161818798652.3926</v>
      </c>
      <c r="AH70">
        <v>7257702652999.8965</v>
      </c>
      <c r="AI70">
        <v>8870877140631.3984</v>
      </c>
      <c r="AJ70">
        <v>9137253599154.5762</v>
      </c>
      <c r="AK70">
        <v>9787841972924.5254</v>
      </c>
      <c r="AL70">
        <v>8995004729126.834</v>
      </c>
      <c r="AM70">
        <v>9408650267542.7246</v>
      </c>
      <c r="AN70">
        <v>10942224071349.055</v>
      </c>
      <c r="AO70">
        <v>11170753659602.934</v>
      </c>
      <c r="AP70">
        <v>10606870959652.656</v>
      </c>
      <c r="AQ70">
        <v>10802596787884.877</v>
      </c>
      <c r="AR70">
        <v>10693108477805.873</v>
      </c>
      <c r="AS70">
        <v>10084357140368.814</v>
      </c>
      <c r="AT70">
        <v>10189029938417.107</v>
      </c>
      <c r="AU70">
        <v>11156577456679.83</v>
      </c>
      <c r="AV70">
        <v>13567083586398.475</v>
      </c>
      <c r="AW70">
        <v>15814841560656.928</v>
      </c>
      <c r="AX70">
        <v>16835012218380.238</v>
      </c>
      <c r="AY70">
        <v>18236819891061.398</v>
      </c>
      <c r="AZ70">
        <v>21308302318715.602</v>
      </c>
      <c r="BA70">
        <v>23453627549028.16</v>
      </c>
      <c r="BB70">
        <v>20648444471712.379</v>
      </c>
      <c r="BC70">
        <v>21118677014368.266</v>
      </c>
      <c r="BD70">
        <v>23432000301407.461</v>
      </c>
      <c r="BE70">
        <v>22560574822089.828</v>
      </c>
      <c r="BF70">
        <v>23574066317473.41</v>
      </c>
      <c r="BG70">
        <v>23920533649825.043</v>
      </c>
      <c r="BH70">
        <v>20603435735279.547</v>
      </c>
      <c r="BI70">
        <v>20528432079127.359</v>
      </c>
      <c r="BJ70">
        <v>21791487069281.691</v>
      </c>
      <c r="BK70">
        <v>23342642668393.258</v>
      </c>
      <c r="BL70">
        <v>23067540030248.582</v>
      </c>
      <c r="BM70">
        <v>22322527185686.734</v>
      </c>
      <c r="BN70">
        <v>25572901699926.602</v>
      </c>
      <c r="BO70">
        <v>25798700454390.59</v>
      </c>
      <c r="BP70">
        <v>27732942821913.516</v>
      </c>
      <c r="BQ70">
        <v>29291828957768.809</v>
      </c>
    </row>
    <row r="71" spans="1:69" x14ac:dyDescent="0.2">
      <c r="A71" t="s">
        <v>288</v>
      </c>
      <c r="B71" t="s">
        <v>289</v>
      </c>
      <c r="C71" t="s">
        <v>1018</v>
      </c>
      <c r="D71" t="s">
        <v>1017</v>
      </c>
      <c r="E71">
        <v>2069464937.1979053</v>
      </c>
      <c r="F71">
        <v>1753850955.0580807</v>
      </c>
      <c r="G71">
        <v>1518207703.4899716</v>
      </c>
      <c r="H71">
        <v>1824343870.714072</v>
      </c>
      <c r="I71">
        <v>2244146102.9833288</v>
      </c>
      <c r="J71">
        <v>2387047395.7025414</v>
      </c>
      <c r="K71">
        <v>2429308638.8380036</v>
      </c>
      <c r="L71">
        <v>2553595172.08743</v>
      </c>
      <c r="M71">
        <v>2582179864.1549301</v>
      </c>
      <c r="N71">
        <v>3112165727.3834167</v>
      </c>
      <c r="O71">
        <v>2862503139.003583</v>
      </c>
      <c r="P71">
        <v>2754219271.0308237</v>
      </c>
      <c r="Q71">
        <v>3185986087.335834</v>
      </c>
      <c r="R71">
        <v>3891754150.2379642</v>
      </c>
      <c r="S71">
        <v>6599257044.124136</v>
      </c>
      <c r="T71">
        <v>7731674472.0721226</v>
      </c>
      <c r="U71">
        <v>9091921030.1734524</v>
      </c>
      <c r="V71">
        <v>11026342618.114077</v>
      </c>
      <c r="W71">
        <v>11922497876.482836</v>
      </c>
      <c r="X71">
        <v>14175160902.072092</v>
      </c>
      <c r="Y71">
        <v>17881508242.448132</v>
      </c>
      <c r="Z71">
        <v>21810759353.730438</v>
      </c>
      <c r="AA71">
        <v>19929846396.423885</v>
      </c>
      <c r="AB71">
        <v>17152477036.500483</v>
      </c>
      <c r="AC71">
        <v>16912509091.855</v>
      </c>
      <c r="AD71">
        <v>17149088413.349995</v>
      </c>
      <c r="AE71">
        <v>15314138472.328245</v>
      </c>
      <c r="AF71">
        <v>13945426859.465685</v>
      </c>
      <c r="AG71">
        <v>13051881851.406824</v>
      </c>
      <c r="AH71">
        <v>13890823704.554482</v>
      </c>
      <c r="AI71">
        <v>15239272611.580948</v>
      </c>
      <c r="AJ71">
        <v>16988535267.633818</v>
      </c>
      <c r="AK71">
        <v>18094238119.059528</v>
      </c>
      <c r="AL71">
        <v>18938717358.67934</v>
      </c>
      <c r="AM71">
        <v>22708673336.668331</v>
      </c>
      <c r="AN71">
        <v>24432884442.221107</v>
      </c>
      <c r="AO71">
        <v>25226393196.598297</v>
      </c>
      <c r="AP71">
        <v>28162053026.513256</v>
      </c>
      <c r="AQ71">
        <v>27981896948.474236</v>
      </c>
      <c r="AR71">
        <v>19645272636.318157</v>
      </c>
      <c r="AS71">
        <v>17539454727.363682</v>
      </c>
      <c r="AT71">
        <v>23127055000</v>
      </c>
      <c r="AU71">
        <v>27054197000</v>
      </c>
      <c r="AV71">
        <v>30965208000</v>
      </c>
      <c r="AW71">
        <v>35194947000</v>
      </c>
      <c r="AX71">
        <v>40278849000</v>
      </c>
      <c r="AY71">
        <v>45690762000</v>
      </c>
      <c r="AZ71">
        <v>49848725000</v>
      </c>
      <c r="BA71">
        <v>61139438000</v>
      </c>
      <c r="BB71">
        <v>60094978000</v>
      </c>
      <c r="BC71">
        <v>68151329000</v>
      </c>
      <c r="BD71">
        <v>78986648000</v>
      </c>
      <c r="BE71">
        <v>87735048000</v>
      </c>
      <c r="BF71">
        <v>96570334000</v>
      </c>
      <c r="BG71">
        <v>102717794000</v>
      </c>
      <c r="BH71">
        <v>97209558000</v>
      </c>
      <c r="BI71">
        <v>97671433000</v>
      </c>
      <c r="BJ71">
        <v>104467486000</v>
      </c>
      <c r="BK71">
        <v>107478961000</v>
      </c>
      <c r="BL71">
        <v>107595830000</v>
      </c>
      <c r="BM71">
        <v>95865473000</v>
      </c>
      <c r="BN71">
        <v>107179074000</v>
      </c>
      <c r="BO71">
        <v>116133121000</v>
      </c>
      <c r="BP71">
        <v>121147057000</v>
      </c>
      <c r="BQ71">
        <v>124676074700</v>
      </c>
    </row>
    <row r="72" spans="1:69" x14ac:dyDescent="0.2">
      <c r="A72" t="s">
        <v>290</v>
      </c>
      <c r="B72" t="s">
        <v>291</v>
      </c>
      <c r="C72" t="s">
        <v>1018</v>
      </c>
      <c r="D72" t="s">
        <v>1017</v>
      </c>
      <c r="E72">
        <v>4206270352.2263255</v>
      </c>
      <c r="F72">
        <v>4494575611.2128925</v>
      </c>
      <c r="G72">
        <v>4035462027.3975315</v>
      </c>
      <c r="H72">
        <v>4187146231.5683918</v>
      </c>
      <c r="I72">
        <v>4709245761.6788149</v>
      </c>
      <c r="J72">
        <v>4948667540.4106598</v>
      </c>
      <c r="K72">
        <v>5278005611.914526</v>
      </c>
      <c r="L72">
        <v>5605484298.9827509</v>
      </c>
      <c r="M72">
        <v>5932242990.6542053</v>
      </c>
      <c r="N72">
        <v>6524455205.8111382</v>
      </c>
      <c r="O72">
        <v>8042200452.1477013</v>
      </c>
      <c r="P72">
        <v>8609283346.0851822</v>
      </c>
      <c r="Q72">
        <v>9299638055.8428135</v>
      </c>
      <c r="R72">
        <v>10098534613.441132</v>
      </c>
      <c r="S72">
        <v>9228963224.6000423</v>
      </c>
      <c r="T72">
        <v>11632178868.917141</v>
      </c>
      <c r="U72">
        <v>13315988083.416088</v>
      </c>
      <c r="V72">
        <v>14400806875.986668</v>
      </c>
      <c r="W72">
        <v>14811704063.068527</v>
      </c>
      <c r="X72">
        <v>18020571428.57143</v>
      </c>
      <c r="Y72">
        <v>21669908176.388889</v>
      </c>
      <c r="Z72">
        <v>22136081081.081081</v>
      </c>
      <c r="AA72">
        <v>27655172413.793102</v>
      </c>
      <c r="AB72">
        <v>30966239813.736904</v>
      </c>
      <c r="AC72">
        <v>33971188991.614704</v>
      </c>
      <c r="AD72">
        <v>39053502251.073189</v>
      </c>
      <c r="AE72">
        <v>41253507951.356407</v>
      </c>
      <c r="AF72">
        <v>40455616653.574234</v>
      </c>
      <c r="AG72">
        <v>34980124929.017609</v>
      </c>
      <c r="AH72">
        <v>39756299049.979347</v>
      </c>
      <c r="AI72">
        <v>42978914311.35038</v>
      </c>
      <c r="AJ72">
        <v>37387836490.528419</v>
      </c>
      <c r="AK72">
        <v>41855986519.423462</v>
      </c>
      <c r="AL72">
        <v>46578631452.581032</v>
      </c>
      <c r="AM72">
        <v>51897983392.645317</v>
      </c>
      <c r="AN72">
        <v>60159245060.45414</v>
      </c>
      <c r="AO72">
        <v>67629716981.13208</v>
      </c>
      <c r="AP72">
        <v>78436578171.091446</v>
      </c>
      <c r="AQ72">
        <v>84828807556.080292</v>
      </c>
      <c r="AR72">
        <v>90710704806.841644</v>
      </c>
      <c r="AS72">
        <v>99838543960.076324</v>
      </c>
      <c r="AT72">
        <v>96684636118.598389</v>
      </c>
      <c r="AU72">
        <v>85146067415.730331</v>
      </c>
      <c r="AV72">
        <v>80288461538.461533</v>
      </c>
      <c r="AW72">
        <v>78782467532.467529</v>
      </c>
      <c r="AX72">
        <v>89660339660.339661</v>
      </c>
      <c r="AY72">
        <v>107426086956.52174</v>
      </c>
      <c r="AZ72">
        <v>130437828371.27846</v>
      </c>
      <c r="BA72">
        <v>162818181818.18182</v>
      </c>
      <c r="BB72">
        <v>189147005444.64612</v>
      </c>
      <c r="BC72">
        <v>218983666061.70599</v>
      </c>
      <c r="BD72">
        <v>235989672977.62479</v>
      </c>
      <c r="BE72">
        <v>279116666666.66669</v>
      </c>
      <c r="BF72">
        <v>288434108527.13177</v>
      </c>
      <c r="BG72">
        <v>305595408895.26544</v>
      </c>
      <c r="BH72">
        <v>329366576819.40698</v>
      </c>
      <c r="BI72">
        <v>332441717791.41101</v>
      </c>
      <c r="BJ72">
        <v>248362771739.13043</v>
      </c>
      <c r="BK72">
        <v>262588632526.73044</v>
      </c>
      <c r="BL72">
        <v>318678815489.74945</v>
      </c>
      <c r="BM72">
        <v>383817841547.09918</v>
      </c>
      <c r="BN72">
        <v>424671765455.70428</v>
      </c>
      <c r="BO72">
        <v>476747720364.74164</v>
      </c>
      <c r="BP72">
        <v>395926075163.0058</v>
      </c>
      <c r="BQ72">
        <v>389059911003.56573</v>
      </c>
    </row>
    <row r="73" spans="1:69" x14ac:dyDescent="0.2">
      <c r="A73" t="s">
        <v>292</v>
      </c>
      <c r="B73" t="s">
        <v>293</v>
      </c>
      <c r="C73" t="s">
        <v>1018</v>
      </c>
      <c r="D73" t="s">
        <v>1017</v>
      </c>
      <c r="E73">
        <v>251618036413.21252</v>
      </c>
      <c r="F73">
        <v>280078203910.32153</v>
      </c>
      <c r="G73">
        <v>309694923223.85486</v>
      </c>
      <c r="H73">
        <v>340786490149.59924</v>
      </c>
      <c r="I73">
        <v>377598986539.20984</v>
      </c>
      <c r="J73">
        <v>412774576471.60596</v>
      </c>
      <c r="K73">
        <v>446517615235.8363</v>
      </c>
      <c r="L73">
        <v>474428505593.99292</v>
      </c>
      <c r="M73">
        <v>509988879945.71503</v>
      </c>
      <c r="N73">
        <v>569734708021.53503</v>
      </c>
      <c r="O73">
        <v>645500835842.66797</v>
      </c>
      <c r="P73">
        <v>731657047532.37903</v>
      </c>
      <c r="Q73">
        <v>883626753918.73743</v>
      </c>
      <c r="R73">
        <v>1146929346320.6465</v>
      </c>
      <c r="S73">
        <v>1300640475270.6018</v>
      </c>
      <c r="T73">
        <v>1507769269988.6094</v>
      </c>
      <c r="U73">
        <v>1573201555133.4548</v>
      </c>
      <c r="V73">
        <v>1790121849729.2012</v>
      </c>
      <c r="W73">
        <v>2191877722237.8352</v>
      </c>
      <c r="X73">
        <v>2655412251166.6992</v>
      </c>
      <c r="Y73">
        <v>2973694924193.7529</v>
      </c>
      <c r="Z73">
        <v>2583763815177.7031</v>
      </c>
      <c r="AA73">
        <v>2500976094855.1069</v>
      </c>
      <c r="AB73">
        <v>2440096224414.6548</v>
      </c>
      <c r="AC73">
        <v>2341108054746.1094</v>
      </c>
      <c r="AD73">
        <v>2404986753295.5938</v>
      </c>
      <c r="AE73">
        <v>3377295853623.1851</v>
      </c>
      <c r="AF73">
        <v>4177529771751.75</v>
      </c>
      <c r="AG73">
        <v>4594903614804.2646</v>
      </c>
      <c r="AH73">
        <v>4693107413339.7471</v>
      </c>
      <c r="AI73">
        <v>5905615266811.6455</v>
      </c>
      <c r="AJ73">
        <v>6127707302712.6318</v>
      </c>
      <c r="AK73">
        <v>6750506224912.1133</v>
      </c>
      <c r="AL73">
        <v>6180487033219.2002</v>
      </c>
      <c r="AM73">
        <v>6531158637825.6982</v>
      </c>
      <c r="AN73">
        <v>7540043718350.127</v>
      </c>
      <c r="AO73">
        <v>7629501026055.96</v>
      </c>
      <c r="AP73">
        <v>6977670410602.3281</v>
      </c>
      <c r="AQ73">
        <v>7174357611624.9619</v>
      </c>
      <c r="AR73">
        <v>7148860255013.2598</v>
      </c>
      <c r="AS73">
        <v>6528628817962.7314</v>
      </c>
      <c r="AT73">
        <v>6631899417554.0615</v>
      </c>
      <c r="AU73">
        <v>7241862819845.9922</v>
      </c>
      <c r="AV73">
        <v>8921228124667.7617</v>
      </c>
      <c r="AW73">
        <v>10231007049211.572</v>
      </c>
      <c r="AX73">
        <v>10611825457675.744</v>
      </c>
      <c r="AY73">
        <v>11288300255552.066</v>
      </c>
      <c r="AZ73">
        <v>13000311540976.352</v>
      </c>
      <c r="BA73">
        <v>14295718485782.535</v>
      </c>
      <c r="BB73">
        <v>13083077526585.92</v>
      </c>
      <c r="BC73">
        <v>12784744616370.467</v>
      </c>
      <c r="BD73">
        <v>13808563263632.639</v>
      </c>
      <c r="BE73">
        <v>12784947379630.893</v>
      </c>
      <c r="BF73">
        <v>13357283141903.123</v>
      </c>
      <c r="BG73">
        <v>13682058707498.045</v>
      </c>
      <c r="BH73">
        <v>11829834353286.064</v>
      </c>
      <c r="BI73">
        <v>12123283574466.527</v>
      </c>
      <c r="BJ73">
        <v>12841960349280.754</v>
      </c>
      <c r="BK73">
        <v>13871778197583.691</v>
      </c>
      <c r="BL73">
        <v>13589774677631.268</v>
      </c>
      <c r="BM73">
        <v>13267554461613.592</v>
      </c>
      <c r="BN73">
        <v>14924551716260.422</v>
      </c>
      <c r="BO73">
        <v>14488160081806.732</v>
      </c>
      <c r="BP73">
        <v>15854782417877.02</v>
      </c>
      <c r="BQ73">
        <v>16485444160370.998</v>
      </c>
    </row>
    <row r="74" spans="1:69" x14ac:dyDescent="0.2">
      <c r="A74" t="s">
        <v>294</v>
      </c>
      <c r="B74" t="s">
        <v>295</v>
      </c>
      <c r="C74" t="s">
        <v>1018</v>
      </c>
      <c r="D74" t="s">
        <v>1017</v>
      </c>
      <c r="AK74">
        <v>477101651.64837557</v>
      </c>
      <c r="AL74">
        <v>467872714.75560319</v>
      </c>
      <c r="AM74">
        <v>531688311.6883117</v>
      </c>
      <c r="AN74">
        <v>578015625</v>
      </c>
      <c r="AO74">
        <v>693535954.19006717</v>
      </c>
      <c r="AP74">
        <v>686490090.14014077</v>
      </c>
      <c r="AQ74">
        <v>745523116.90005207</v>
      </c>
      <c r="AR74">
        <v>688918537.11555517</v>
      </c>
      <c r="AS74">
        <v>706370815.58441556</v>
      </c>
      <c r="AT74">
        <v>752371688.74318576</v>
      </c>
      <c r="AU74">
        <v>729321680.1543237</v>
      </c>
      <c r="AV74">
        <v>870248267.55016303</v>
      </c>
      <c r="AW74">
        <v>1109054005.4397099</v>
      </c>
      <c r="AX74">
        <v>1098424685.6616938</v>
      </c>
      <c r="AY74">
        <v>1211161879.6747968</v>
      </c>
      <c r="AZ74">
        <v>1317974491.0569105</v>
      </c>
      <c r="BA74">
        <v>1380188800</v>
      </c>
      <c r="BB74">
        <v>1856695551.2195122</v>
      </c>
      <c r="BC74">
        <v>1589515447.1544716</v>
      </c>
      <c r="BD74">
        <v>2065001626.0162601</v>
      </c>
    </row>
    <row r="75" spans="1:69" x14ac:dyDescent="0.2">
      <c r="A75" t="s">
        <v>296</v>
      </c>
      <c r="B75" t="s">
        <v>297</v>
      </c>
      <c r="C75" t="s">
        <v>1018</v>
      </c>
      <c r="D75" t="s">
        <v>1017</v>
      </c>
      <c r="E75">
        <v>12424514013.760441</v>
      </c>
      <c r="F75">
        <v>14238126759.733549</v>
      </c>
      <c r="G75">
        <v>16609632790.584337</v>
      </c>
      <c r="H75">
        <v>19631714759.649109</v>
      </c>
      <c r="I75">
        <v>21966876027.251713</v>
      </c>
      <c r="J75">
        <v>25479619606.528397</v>
      </c>
      <c r="K75">
        <v>29559436182.918564</v>
      </c>
      <c r="L75">
        <v>32570905397.288509</v>
      </c>
      <c r="M75">
        <v>32394326463.75901</v>
      </c>
      <c r="N75">
        <v>37090689287.855217</v>
      </c>
      <c r="O75">
        <v>40963715236.510574</v>
      </c>
      <c r="P75">
        <v>46586119760.479042</v>
      </c>
      <c r="Q75">
        <v>59090176028.993011</v>
      </c>
      <c r="R75">
        <v>78583355225.585373</v>
      </c>
      <c r="S75">
        <v>97204522642.053635</v>
      </c>
      <c r="T75">
        <v>114695060869.56523</v>
      </c>
      <c r="U75">
        <v>118422534195.47375</v>
      </c>
      <c r="V75">
        <v>132354665936.47316</v>
      </c>
      <c r="W75">
        <v>160484969618.05557</v>
      </c>
      <c r="X75">
        <v>214448666336.14279</v>
      </c>
      <c r="Y75">
        <v>232600556973.77582</v>
      </c>
      <c r="Z75">
        <v>202663023968.28259</v>
      </c>
      <c r="AA75">
        <v>195856752991.06467</v>
      </c>
      <c r="AB75">
        <v>170829074245.93967</v>
      </c>
      <c r="AC75">
        <v>171979977230.38708</v>
      </c>
      <c r="AD75">
        <v>180664322896.2818</v>
      </c>
      <c r="AE75">
        <v>251141555185.93323</v>
      </c>
      <c r="AF75">
        <v>318520253335.13007</v>
      </c>
      <c r="AG75">
        <v>375891716897.58612</v>
      </c>
      <c r="AH75">
        <v>414460794096.97821</v>
      </c>
      <c r="AI75">
        <v>536175326477.30981</v>
      </c>
      <c r="AJ75">
        <v>576753902321.85742</v>
      </c>
      <c r="AK75">
        <v>630465353486.10437</v>
      </c>
      <c r="AL75">
        <v>524700572623.87238</v>
      </c>
      <c r="AM75">
        <v>530183651720.28314</v>
      </c>
      <c r="AN75">
        <v>614170002668.80176</v>
      </c>
      <c r="AO75">
        <v>642251412058.32129</v>
      </c>
      <c r="AP75">
        <v>589739772727.27271</v>
      </c>
      <c r="AQ75">
        <v>618731484575.11975</v>
      </c>
      <c r="AR75">
        <v>634394904386.87402</v>
      </c>
      <c r="AS75">
        <v>598102854756.07971</v>
      </c>
      <c r="AT75">
        <v>627798682378.74097</v>
      </c>
      <c r="AU75">
        <v>708938227243.92285</v>
      </c>
      <c r="AV75">
        <v>907963217057.64514</v>
      </c>
      <c r="AW75">
        <v>1069829382514.6746</v>
      </c>
      <c r="AX75">
        <v>1154667551775.875</v>
      </c>
      <c r="AY75">
        <v>1261846683275.2922</v>
      </c>
      <c r="AZ75">
        <v>1476746276854.5144</v>
      </c>
      <c r="BA75">
        <v>1636115447612.4995</v>
      </c>
      <c r="BB75">
        <v>1496587590847.6553</v>
      </c>
      <c r="BC75">
        <v>1427989078916.6694</v>
      </c>
      <c r="BD75">
        <v>1487568659241.248</v>
      </c>
      <c r="BE75">
        <v>1330994811670.3127</v>
      </c>
      <c r="BF75">
        <v>1362186923157.6509</v>
      </c>
      <c r="BG75">
        <v>1380244561361.9561</v>
      </c>
      <c r="BH75">
        <v>1206164777553.1243</v>
      </c>
      <c r="BI75">
        <v>1243015667917.1238</v>
      </c>
      <c r="BJ75">
        <v>1321754088818.8259</v>
      </c>
      <c r="BK75">
        <v>1431642809327.0579</v>
      </c>
      <c r="BL75">
        <v>1403496387686.2722</v>
      </c>
      <c r="BM75">
        <v>1289783836971.2097</v>
      </c>
      <c r="BN75">
        <v>1461244901852.6897</v>
      </c>
      <c r="BO75">
        <v>1448850658406.6204</v>
      </c>
      <c r="BP75">
        <v>1619481980719.6365</v>
      </c>
      <c r="BQ75">
        <v>1725671652742.1873</v>
      </c>
    </row>
    <row r="76" spans="1:69" x14ac:dyDescent="0.2">
      <c r="A76" t="s">
        <v>298</v>
      </c>
      <c r="B76" t="s">
        <v>299</v>
      </c>
      <c r="C76" t="s">
        <v>1018</v>
      </c>
      <c r="D76" t="s">
        <v>1017</v>
      </c>
      <c r="AL76">
        <v>4013091682.2914</v>
      </c>
      <c r="AM76">
        <v>4123011419.7417378</v>
      </c>
      <c r="AN76">
        <v>4502970889.0637293</v>
      </c>
      <c r="AO76">
        <v>4786018988.1649103</v>
      </c>
      <c r="AP76">
        <v>5154420649.2335434</v>
      </c>
      <c r="AQ76">
        <v>5674080542.8857489</v>
      </c>
      <c r="AR76">
        <v>5756912265.7580919</v>
      </c>
      <c r="AS76">
        <v>5686579747.535244</v>
      </c>
      <c r="AT76">
        <v>6250218422.7016382</v>
      </c>
      <c r="AU76">
        <v>7370119619.4781952</v>
      </c>
      <c r="AV76">
        <v>9876595528.4552841</v>
      </c>
      <c r="AW76">
        <v>12148595031.055901</v>
      </c>
      <c r="AX76">
        <v>14109491356.796417</v>
      </c>
      <c r="AY76">
        <v>17025671810.312382</v>
      </c>
      <c r="AZ76">
        <v>22450264166.438541</v>
      </c>
      <c r="BA76">
        <v>24342935403.544746</v>
      </c>
      <c r="BB76">
        <v>19633984440.122257</v>
      </c>
      <c r="BC76">
        <v>19524355419.037971</v>
      </c>
      <c r="BD76">
        <v>23303915794.756855</v>
      </c>
      <c r="BE76">
        <v>23237406116.398834</v>
      </c>
      <c r="BF76">
        <v>25451032780.757328</v>
      </c>
      <c r="BG76">
        <v>27055689003.003826</v>
      </c>
      <c r="BH76">
        <v>23311847750.939442</v>
      </c>
      <c r="BI76">
        <v>24561027787.789555</v>
      </c>
      <c r="BJ76">
        <v>27469461919.11887</v>
      </c>
      <c r="BK76">
        <v>31222632740.724682</v>
      </c>
      <c r="BL76">
        <v>31873748770.031322</v>
      </c>
      <c r="BM76">
        <v>31820771493.897366</v>
      </c>
      <c r="BN76">
        <v>37201101170.584671</v>
      </c>
      <c r="BO76">
        <v>38226641740.290031</v>
      </c>
      <c r="BP76">
        <v>41470344395.108574</v>
      </c>
      <c r="BQ76">
        <v>43130419829.349991</v>
      </c>
    </row>
    <row r="77" spans="1:69" x14ac:dyDescent="0.2">
      <c r="A77" t="s">
        <v>300</v>
      </c>
      <c r="B77" t="s">
        <v>301</v>
      </c>
      <c r="C77" t="s">
        <v>1018</v>
      </c>
      <c r="D77" t="s">
        <v>1017</v>
      </c>
      <c r="E77">
        <v>1610511693.8421474</v>
      </c>
      <c r="F77">
        <v>1680859514.1015992</v>
      </c>
      <c r="G77">
        <v>1747566307.0997033</v>
      </c>
      <c r="H77">
        <v>1825058827.8385329</v>
      </c>
      <c r="I77">
        <v>1984129185.5999999</v>
      </c>
      <c r="J77">
        <v>2159998591.1999998</v>
      </c>
      <c r="K77">
        <v>2324466416</v>
      </c>
      <c r="L77">
        <v>2461762002.8000002</v>
      </c>
      <c r="M77">
        <v>2619948864.8000002</v>
      </c>
      <c r="N77">
        <v>2768987372</v>
      </c>
      <c r="O77">
        <v>3045354454.8000002</v>
      </c>
      <c r="P77">
        <v>3224280834.9709244</v>
      </c>
      <c r="Q77">
        <v>3520252938.26087</v>
      </c>
      <c r="R77">
        <v>4070570549.864202</v>
      </c>
      <c r="S77">
        <v>4577209966.1835756</v>
      </c>
      <c r="T77">
        <v>4577047854.1062803</v>
      </c>
      <c r="U77">
        <v>4943806093.2367153</v>
      </c>
      <c r="V77">
        <v>5651840584.5410633</v>
      </c>
      <c r="W77">
        <v>6014961434.782609</v>
      </c>
      <c r="X77">
        <v>6586048398.0676336</v>
      </c>
      <c r="Y77">
        <v>7012585454.1062803</v>
      </c>
      <c r="Z77">
        <v>7507663566.666667</v>
      </c>
      <c r="AA77">
        <v>7899988840.579711</v>
      </c>
      <c r="AB77">
        <v>8781664427.0531406</v>
      </c>
      <c r="AC77">
        <v>8298309580.6763296</v>
      </c>
      <c r="AD77">
        <v>9717392686.956522</v>
      </c>
      <c r="AE77">
        <v>10094328898.067635</v>
      </c>
      <c r="AF77">
        <v>10790001557.971016</v>
      </c>
      <c r="AG77">
        <v>11181119717.874397</v>
      </c>
      <c r="AH77">
        <v>11762932007.246378</v>
      </c>
      <c r="AI77">
        <v>12478943895.169083</v>
      </c>
      <c r="AJ77">
        <v>13799799323.671499</v>
      </c>
      <c r="AK77">
        <v>10754799036.574486</v>
      </c>
      <c r="AL77">
        <v>9051043870.1219654</v>
      </c>
      <c r="AM77">
        <v>7100806753.9294176</v>
      </c>
      <c r="AN77">
        <v>7855205206.9340506</v>
      </c>
      <c r="AO77">
        <v>8761215548.4861431</v>
      </c>
      <c r="AP77">
        <v>8803539988.3324833</v>
      </c>
      <c r="AQ77">
        <v>8013274131.6971464</v>
      </c>
      <c r="AR77">
        <v>7892973531.8004494</v>
      </c>
      <c r="AS77">
        <v>8242349617.8638029</v>
      </c>
      <c r="AT77">
        <v>8231326016.4749403</v>
      </c>
      <c r="AU77">
        <v>7850809498.1680269</v>
      </c>
      <c r="AV77">
        <v>8623691300.0407887</v>
      </c>
      <c r="AW77">
        <v>10131187261.442078</v>
      </c>
      <c r="AX77">
        <v>12401139453.973831</v>
      </c>
      <c r="AY77">
        <v>15280861834.602404</v>
      </c>
      <c r="AZ77">
        <v>19707616772.799637</v>
      </c>
      <c r="BA77">
        <v>27066912635.222847</v>
      </c>
      <c r="BB77">
        <v>32437389116.038006</v>
      </c>
      <c r="BC77">
        <v>29933790334.341789</v>
      </c>
      <c r="BD77">
        <v>31952763089.330025</v>
      </c>
      <c r="BE77">
        <v>43310721414.082878</v>
      </c>
      <c r="BF77">
        <v>47648276605.012314</v>
      </c>
      <c r="BG77">
        <v>55612228233.51786</v>
      </c>
      <c r="BH77">
        <v>62103418181.818184</v>
      </c>
      <c r="BI77">
        <v>68475871209.606995</v>
      </c>
      <c r="BJ77">
        <v>76366081766.666672</v>
      </c>
      <c r="BK77">
        <v>83337901071.969696</v>
      </c>
      <c r="BL77">
        <v>91834517112.627991</v>
      </c>
      <c r="BM77">
        <v>98676811061.403503</v>
      </c>
      <c r="BN77">
        <v>109070960371.8593</v>
      </c>
      <c r="BO77">
        <v>123140304666</v>
      </c>
      <c r="BP77">
        <v>135874093202.49222</v>
      </c>
      <c r="BQ77">
        <v>149740297952.98602</v>
      </c>
    </row>
    <row r="78" spans="1:69" x14ac:dyDescent="0.2">
      <c r="A78" t="s">
        <v>302</v>
      </c>
      <c r="B78" t="s">
        <v>303</v>
      </c>
      <c r="C78" t="s">
        <v>1018</v>
      </c>
      <c r="D78" t="s">
        <v>1017</v>
      </c>
      <c r="E78">
        <v>285151593517.8653</v>
      </c>
      <c r="F78">
        <v>316957315284.2486</v>
      </c>
      <c r="G78">
        <v>350242479710.81598</v>
      </c>
      <c r="H78">
        <v>384746828593.34204</v>
      </c>
      <c r="I78">
        <v>426774574129.45044</v>
      </c>
      <c r="J78">
        <v>467012617276.63519</v>
      </c>
      <c r="K78">
        <v>505529224628.4718</v>
      </c>
      <c r="L78">
        <v>538186984638.65045</v>
      </c>
      <c r="M78">
        <v>577537349543.93176</v>
      </c>
      <c r="N78">
        <v>644490038737.5481</v>
      </c>
      <c r="O78">
        <v>728936354558.5033</v>
      </c>
      <c r="P78">
        <v>823997564740.85657</v>
      </c>
      <c r="Q78">
        <v>993807576357.32373</v>
      </c>
      <c r="R78">
        <v>1285760453749.9297</v>
      </c>
      <c r="S78">
        <v>1455564730991.1843</v>
      </c>
      <c r="T78">
        <v>1694691860215.1489</v>
      </c>
      <c r="U78">
        <v>1775046705220.4775</v>
      </c>
      <c r="V78">
        <v>2011021369358.2478</v>
      </c>
      <c r="W78">
        <v>2449229543717.8096</v>
      </c>
      <c r="X78">
        <v>2960086312677.6812</v>
      </c>
      <c r="Y78">
        <v>3311398072837.0889</v>
      </c>
      <c r="Z78">
        <v>2890050505826.4775</v>
      </c>
      <c r="AA78">
        <v>2787868117631.3291</v>
      </c>
      <c r="AB78">
        <v>2710862889681.4619</v>
      </c>
      <c r="AC78">
        <v>2612656839102.0039</v>
      </c>
      <c r="AD78">
        <v>2686730457063.8086</v>
      </c>
      <c r="AE78">
        <v>3753266239108.0591</v>
      </c>
      <c r="AF78">
        <v>4639614022608.166</v>
      </c>
      <c r="AG78">
        <v>5094084472960.0049</v>
      </c>
      <c r="AH78">
        <v>5202884439938.8584</v>
      </c>
      <c r="AI78">
        <v>6505695339260.1553</v>
      </c>
      <c r="AJ78">
        <v>6727631751634.0488</v>
      </c>
      <c r="AK78">
        <v>7389295673878.1426</v>
      </c>
      <c r="AL78">
        <v>6750807644414.0146</v>
      </c>
      <c r="AM78">
        <v>7157908667157.8945</v>
      </c>
      <c r="AN78">
        <v>8298352822403.6982</v>
      </c>
      <c r="AO78">
        <v>8433614719069.7021</v>
      </c>
      <c r="AP78">
        <v>7735885029565.0674</v>
      </c>
      <c r="AQ78">
        <v>7970103042535.2637</v>
      </c>
      <c r="AR78">
        <v>7936107808460.7637</v>
      </c>
      <c r="AS78">
        <v>7288481048952.2461</v>
      </c>
      <c r="AT78">
        <v>7407615944962.4434</v>
      </c>
      <c r="AU78">
        <v>8100430284893.6729</v>
      </c>
      <c r="AV78">
        <v>9956860723577.6504</v>
      </c>
      <c r="AW78">
        <v>11449101966447.193</v>
      </c>
      <c r="AX78">
        <v>11954349375611.971</v>
      </c>
      <c r="AY78">
        <v>12768357074578.387</v>
      </c>
      <c r="AZ78">
        <v>14789471689508.004</v>
      </c>
      <c r="BA78">
        <v>16364455236166.711</v>
      </c>
      <c r="BB78">
        <v>14844813523139.973</v>
      </c>
      <c r="BC78">
        <v>14641773544950.594</v>
      </c>
      <c r="BD78">
        <v>15874713437636.057</v>
      </c>
      <c r="BE78">
        <v>14731876146120.652</v>
      </c>
      <c r="BF78">
        <v>15398507628838.623</v>
      </c>
      <c r="BG78">
        <v>15763596442222.57</v>
      </c>
      <c r="BH78">
        <v>13656252620703.34</v>
      </c>
      <c r="BI78">
        <v>13988147697216.623</v>
      </c>
      <c r="BJ78">
        <v>14871313684625.824</v>
      </c>
      <c r="BK78">
        <v>16092403309151.479</v>
      </c>
      <c r="BL78">
        <v>15809073096211.445</v>
      </c>
      <c r="BM78">
        <v>15504055464107.43</v>
      </c>
      <c r="BN78">
        <v>17495226733585.227</v>
      </c>
      <c r="BO78">
        <v>17023612496380.377</v>
      </c>
      <c r="BP78">
        <v>18659133072074.809</v>
      </c>
      <c r="BQ78">
        <v>19497115588443.578</v>
      </c>
    </row>
    <row r="79" spans="1:69" x14ac:dyDescent="0.2">
      <c r="A79" t="s">
        <v>304</v>
      </c>
      <c r="B79" t="s">
        <v>305</v>
      </c>
      <c r="C79" t="s">
        <v>1018</v>
      </c>
      <c r="D79" t="s">
        <v>1017</v>
      </c>
      <c r="E79">
        <v>34029503593.012329</v>
      </c>
      <c r="F79">
        <v>35534363196.694847</v>
      </c>
      <c r="G79">
        <v>39268957404.892967</v>
      </c>
      <c r="H79">
        <v>44880094682.09063</v>
      </c>
      <c r="I79">
        <v>40614223625.486351</v>
      </c>
      <c r="J79">
        <v>44620716060.022423</v>
      </c>
      <c r="K79">
        <v>47607568997.470398</v>
      </c>
      <c r="L79">
        <v>46953517458.686111</v>
      </c>
      <c r="M79">
        <v>51877513129.789978</v>
      </c>
      <c r="N79">
        <v>58222824529.064842</v>
      </c>
      <c r="O79">
        <v>69337148733.780304</v>
      </c>
      <c r="P79">
        <v>71407461835.181137</v>
      </c>
      <c r="Q79">
        <v>82669328910.771179</v>
      </c>
      <c r="R79">
        <v>102251839628.79912</v>
      </c>
      <c r="S79">
        <v>153919142856.20703</v>
      </c>
      <c r="T79">
        <v>168821163378.99521</v>
      </c>
      <c r="U79">
        <v>200509609303.93015</v>
      </c>
      <c r="V79">
        <v>221370987598.47867</v>
      </c>
      <c r="W79">
        <v>242767598948.42944</v>
      </c>
      <c r="X79">
        <v>305997104049.97229</v>
      </c>
      <c r="Y79">
        <v>388229877017.34888</v>
      </c>
      <c r="Z79">
        <v>510372306576.13287</v>
      </c>
      <c r="AA79">
        <v>486768808046.11182</v>
      </c>
      <c r="AB79">
        <v>420187399132.02545</v>
      </c>
      <c r="AC79">
        <v>378000797274.67114</v>
      </c>
      <c r="AD79">
        <v>384377742170.64417</v>
      </c>
      <c r="AE79">
        <v>354355843392.20081</v>
      </c>
      <c r="AF79">
        <v>356312604369.47443</v>
      </c>
      <c r="AG79">
        <v>387019746762.65601</v>
      </c>
      <c r="AH79">
        <v>383035643113.56683</v>
      </c>
      <c r="AI79">
        <v>546007306640.05994</v>
      </c>
      <c r="AJ79">
        <v>386413970742.19891</v>
      </c>
      <c r="AK79">
        <v>344196008915.92926</v>
      </c>
      <c r="AL79">
        <v>350711816129.83459</v>
      </c>
      <c r="AM79">
        <v>352567008669.32129</v>
      </c>
      <c r="AN79">
        <v>430901808099.07617</v>
      </c>
      <c r="AO79">
        <v>465760648426.23682</v>
      </c>
      <c r="AP79">
        <v>521200354329.85242</v>
      </c>
      <c r="AQ79">
        <v>535179642435.44983</v>
      </c>
      <c r="AR79">
        <v>399400020821.85199</v>
      </c>
      <c r="AS79">
        <v>466929248691.91187</v>
      </c>
      <c r="AT79">
        <v>457048079382.20825</v>
      </c>
      <c r="AU79">
        <v>446089285308.39984</v>
      </c>
      <c r="AV79">
        <v>469847559925.41498</v>
      </c>
      <c r="AW79">
        <v>595876444368.30444</v>
      </c>
      <c r="AX79">
        <v>756354101430.86804</v>
      </c>
      <c r="AY79">
        <v>947253259627.87622</v>
      </c>
      <c r="AZ79">
        <v>1160668758510.7244</v>
      </c>
      <c r="BA79">
        <v>1484312853576.2976</v>
      </c>
      <c r="BB79">
        <v>1342615105225.8186</v>
      </c>
      <c r="BC79">
        <v>1596645964256.6382</v>
      </c>
      <c r="BD79">
        <v>1665506572724.0325</v>
      </c>
      <c r="BE79">
        <v>1855874824709.6067</v>
      </c>
      <c r="BF79">
        <v>1825595058878.4541</v>
      </c>
      <c r="BG79">
        <v>1787605499773.0205</v>
      </c>
      <c r="BH79">
        <v>1481660318787.6704</v>
      </c>
      <c r="BI79">
        <v>1358130757341.2739</v>
      </c>
      <c r="BJ79">
        <v>1443031828638.4087</v>
      </c>
      <c r="BK79">
        <v>1556210403398.4966</v>
      </c>
      <c r="BL79">
        <v>1811454247630.5994</v>
      </c>
      <c r="BM79">
        <v>1610227321244.2686</v>
      </c>
      <c r="BN79">
        <v>1740335947472.9319</v>
      </c>
      <c r="BO79">
        <v>1918272363969.1755</v>
      </c>
      <c r="BP79">
        <v>1778723185468.1958</v>
      </c>
      <c r="BQ79">
        <v>1652895518697.739</v>
      </c>
    </row>
    <row r="80" spans="1:69" x14ac:dyDescent="0.2">
      <c r="A80" t="s">
        <v>306</v>
      </c>
      <c r="B80" t="s">
        <v>307</v>
      </c>
      <c r="C80" t="s">
        <v>1018</v>
      </c>
      <c r="D80" t="s">
        <v>1017</v>
      </c>
      <c r="E80">
        <v>5279481824.1298275</v>
      </c>
      <c r="F80">
        <v>5984433774.4160128</v>
      </c>
      <c r="G80">
        <v>6407796042.7035656</v>
      </c>
      <c r="H80">
        <v>6958916548.1293268</v>
      </c>
      <c r="I80">
        <v>7848987792.5426149</v>
      </c>
      <c r="J80">
        <v>8680393838.8801804</v>
      </c>
      <c r="K80">
        <v>9306142171.6005573</v>
      </c>
      <c r="L80">
        <v>9468272357.0954933</v>
      </c>
      <c r="M80">
        <v>8916565040.5463181</v>
      </c>
      <c r="N80">
        <v>10177524838.900412</v>
      </c>
      <c r="O80">
        <v>11358529161.947905</v>
      </c>
      <c r="P80">
        <v>12528522307.473715</v>
      </c>
      <c r="Q80">
        <v>14744499569.830799</v>
      </c>
      <c r="R80">
        <v>19474098335.14859</v>
      </c>
      <c r="S80">
        <v>24851036710.256813</v>
      </c>
      <c r="T80">
        <v>29475251333.441086</v>
      </c>
      <c r="U80">
        <v>31852352669.641483</v>
      </c>
      <c r="V80">
        <v>33502784417.884022</v>
      </c>
      <c r="W80">
        <v>36259392057.761734</v>
      </c>
      <c r="X80">
        <v>44469218439.932831</v>
      </c>
      <c r="Y80">
        <v>53649984061.204979</v>
      </c>
      <c r="Z80">
        <v>52440066133.921188</v>
      </c>
      <c r="AA80">
        <v>52784013815.221413</v>
      </c>
      <c r="AB80">
        <v>50956447480.785652</v>
      </c>
      <c r="AC80">
        <v>52870993272.655327</v>
      </c>
      <c r="AD80">
        <v>55856676899.462776</v>
      </c>
      <c r="AE80">
        <v>73511611541.168182</v>
      </c>
      <c r="AF80">
        <v>91564993913.161102</v>
      </c>
      <c r="AG80">
        <v>109039090262.97086</v>
      </c>
      <c r="AH80">
        <v>118991270611.05722</v>
      </c>
      <c r="AI80">
        <v>141446120354.53275</v>
      </c>
      <c r="AJ80">
        <v>127794441993.82443</v>
      </c>
      <c r="AK80">
        <v>112537828510.75127</v>
      </c>
      <c r="AL80">
        <v>89112105756.219421</v>
      </c>
      <c r="AM80">
        <v>103182697780.30734</v>
      </c>
      <c r="AN80">
        <v>134060457516.33986</v>
      </c>
      <c r="AO80">
        <v>131991975148.84805</v>
      </c>
      <c r="AP80">
        <v>126862902302.1418</v>
      </c>
      <c r="AQ80">
        <v>133990876724.52158</v>
      </c>
      <c r="AR80">
        <v>135234241918.14702</v>
      </c>
      <c r="AS80">
        <v>125967821110.5885</v>
      </c>
      <c r="AT80">
        <v>129519672868.8978</v>
      </c>
      <c r="AU80">
        <v>140360963811.76495</v>
      </c>
      <c r="AV80">
        <v>171612867735.68591</v>
      </c>
      <c r="AW80">
        <v>197458297639.76886</v>
      </c>
      <c r="AX80">
        <v>204859368790.66138</v>
      </c>
      <c r="AY80">
        <v>217044068234.11734</v>
      </c>
      <c r="AZ80">
        <v>256360251537.64789</v>
      </c>
      <c r="BA80">
        <v>285698662071.09369</v>
      </c>
      <c r="BB80">
        <v>253480783439.45294</v>
      </c>
      <c r="BC80">
        <v>249429613683.3338</v>
      </c>
      <c r="BD80">
        <v>275126915515.56476</v>
      </c>
      <c r="BE80">
        <v>257443384492.96881</v>
      </c>
      <c r="BF80">
        <v>270268036626.27527</v>
      </c>
      <c r="BG80">
        <v>273478528954.901</v>
      </c>
      <c r="BH80">
        <v>233210733506.24988</v>
      </c>
      <c r="BI80">
        <v>238777818792.60757</v>
      </c>
      <c r="BJ80">
        <v>253846138440.00043</v>
      </c>
      <c r="BK80">
        <v>273869255596.07825</v>
      </c>
      <c r="BL80">
        <v>267014821129.41135</v>
      </c>
      <c r="BM80">
        <v>270000311606.22644</v>
      </c>
      <c r="BN80">
        <v>294223210496.11932</v>
      </c>
      <c r="BO80">
        <v>280253099309.3396</v>
      </c>
      <c r="BP80">
        <v>295021982462.75031</v>
      </c>
      <c r="BQ80">
        <v>298696961297.65619</v>
      </c>
    </row>
    <row r="81" spans="1:69" x14ac:dyDescent="0.2">
      <c r="A81" t="s">
        <v>308</v>
      </c>
      <c r="B81" t="s">
        <v>309</v>
      </c>
      <c r="C81" t="s">
        <v>1018</v>
      </c>
      <c r="D81" t="s">
        <v>1017</v>
      </c>
      <c r="E81">
        <v>112328422.11308399</v>
      </c>
      <c r="F81">
        <v>116987784.91373882</v>
      </c>
      <c r="G81">
        <v>122906434.95781387</v>
      </c>
      <c r="H81">
        <v>129454728.62359904</v>
      </c>
      <c r="I81">
        <v>140032741.46832892</v>
      </c>
      <c r="J81">
        <v>147084750.03148219</v>
      </c>
      <c r="K81">
        <v>150603925.51585305</v>
      </c>
      <c r="L81">
        <v>162625885.86348379</v>
      </c>
      <c r="M81">
        <v>166952937.13500515</v>
      </c>
      <c r="N81">
        <v>182182067.70356816</v>
      </c>
      <c r="O81">
        <v>219878482.17356414</v>
      </c>
      <c r="P81">
        <v>247749327.7212674</v>
      </c>
      <c r="Q81">
        <v>316656648.69895685</v>
      </c>
      <c r="R81">
        <v>425950487.51989359</v>
      </c>
      <c r="S81">
        <v>558587097.38283324</v>
      </c>
      <c r="T81">
        <v>684282434.36109519</v>
      </c>
      <c r="U81">
        <v>694540806.3806442</v>
      </c>
      <c r="V81">
        <v>719501765.78304851</v>
      </c>
      <c r="W81">
        <v>829267889.42937338</v>
      </c>
      <c r="X81">
        <v>1019691460.1737615</v>
      </c>
      <c r="Y81">
        <v>1202618816.2085173</v>
      </c>
      <c r="Z81">
        <v>1235626770.5092397</v>
      </c>
      <c r="AA81">
        <v>1194059943.224777</v>
      </c>
      <c r="AB81">
        <v>1123085190.0650921</v>
      </c>
      <c r="AC81">
        <v>1178000677.9992924</v>
      </c>
      <c r="AD81">
        <v>1141168943.976615</v>
      </c>
      <c r="AE81">
        <v>1290267339.6500559</v>
      </c>
      <c r="AF81">
        <v>1177947965.1214206</v>
      </c>
      <c r="AG81">
        <v>1110009522.7574325</v>
      </c>
      <c r="AH81">
        <v>1182660265.7663519</v>
      </c>
      <c r="AI81">
        <v>1337017559.4972816</v>
      </c>
      <c r="AJ81">
        <v>1383883249.5910022</v>
      </c>
      <c r="AK81">
        <v>1532411039.0547915</v>
      </c>
      <c r="AL81">
        <v>1636101246.9394045</v>
      </c>
      <c r="AM81">
        <v>1825732092.5467432</v>
      </c>
      <c r="AN81">
        <v>1970301486.2056141</v>
      </c>
      <c r="AO81">
        <v>2128696643.6257393</v>
      </c>
      <c r="AP81">
        <v>2090221137.0287633</v>
      </c>
      <c r="AQ81">
        <v>1653146716.5823526</v>
      </c>
      <c r="AR81">
        <v>1936459986.0379515</v>
      </c>
      <c r="AS81">
        <v>1678219507.8982911</v>
      </c>
      <c r="AT81">
        <v>1652462023.4621494</v>
      </c>
      <c r="AU81">
        <v>1833279985.367415</v>
      </c>
      <c r="AV81">
        <v>2300492465.3227611</v>
      </c>
      <c r="AW81">
        <v>2708078476.6301212</v>
      </c>
      <c r="AX81">
        <v>2980403844.7209597</v>
      </c>
      <c r="AY81">
        <v>3076305452.8650646</v>
      </c>
      <c r="AZ81">
        <v>3378314599.764019</v>
      </c>
      <c r="BA81">
        <v>3523185919.5582609</v>
      </c>
      <c r="BB81">
        <v>2870624635.6803193</v>
      </c>
      <c r="BC81">
        <v>3140166712.7962389</v>
      </c>
      <c r="BD81">
        <v>3779411899.3748341</v>
      </c>
      <c r="BE81">
        <v>3972028104.4732842</v>
      </c>
      <c r="BF81">
        <v>4189967998.514236</v>
      </c>
      <c r="BG81">
        <v>4857104768.8684368</v>
      </c>
      <c r="BH81">
        <v>4682479893.9755821</v>
      </c>
      <c r="BI81">
        <v>4930213644.3665333</v>
      </c>
      <c r="BJ81">
        <v>5353469174.4783792</v>
      </c>
      <c r="BK81">
        <v>5581425327.4439726</v>
      </c>
      <c r="BL81">
        <v>5344907153.4669847</v>
      </c>
      <c r="BM81">
        <v>4227719873.3864965</v>
      </c>
      <c r="BN81">
        <v>4158873156.1797771</v>
      </c>
      <c r="BO81">
        <v>4977861885.6031618</v>
      </c>
      <c r="BP81">
        <v>5476673518.1378813</v>
      </c>
      <c r="BQ81">
        <v>5968125909.2712603</v>
      </c>
    </row>
    <row r="82" spans="1:69" x14ac:dyDescent="0.2">
      <c r="A82" t="s">
        <v>310</v>
      </c>
      <c r="B82" t="s">
        <v>311</v>
      </c>
      <c r="C82" t="s">
        <v>1018</v>
      </c>
      <c r="D82" t="s">
        <v>1017</v>
      </c>
      <c r="E82">
        <v>61959085885.342743</v>
      </c>
      <c r="F82">
        <v>67158050215.048767</v>
      </c>
      <c r="G82">
        <v>75196980365.032501</v>
      </c>
      <c r="H82">
        <v>84227606649.872498</v>
      </c>
      <c r="I82">
        <v>93424179943.345337</v>
      </c>
      <c r="J82">
        <v>100927668584.28957</v>
      </c>
      <c r="K82">
        <v>109306730313.21649</v>
      </c>
      <c r="L82">
        <v>118088635380.95428</v>
      </c>
      <c r="M82">
        <v>128710572572.43596</v>
      </c>
      <c r="N82">
        <v>140660914840.5896</v>
      </c>
      <c r="O82">
        <v>147312861698.35834</v>
      </c>
      <c r="P82">
        <v>164694210962.47189</v>
      </c>
      <c r="Q82">
        <v>201738881664.49936</v>
      </c>
      <c r="R82">
        <v>261970536240.42429</v>
      </c>
      <c r="S82">
        <v>282739225313.69342</v>
      </c>
      <c r="T82">
        <v>357324307786.44641</v>
      </c>
      <c r="U82">
        <v>368363152144.2229</v>
      </c>
      <c r="V82">
        <v>406401711687.617</v>
      </c>
      <c r="W82">
        <v>501724418604.65118</v>
      </c>
      <c r="X82">
        <v>608218624730.18811</v>
      </c>
      <c r="Y82">
        <v>694529183483.39026</v>
      </c>
      <c r="Z82">
        <v>609184791792.39587</v>
      </c>
      <c r="AA82">
        <v>578152310609.84131</v>
      </c>
      <c r="AB82">
        <v>553356312935.70874</v>
      </c>
      <c r="AC82">
        <v>525033325827.5163</v>
      </c>
      <c r="AD82">
        <v>547220981165.13361</v>
      </c>
      <c r="AE82">
        <v>764946585850.93286</v>
      </c>
      <c r="AF82">
        <v>926320855614.97327</v>
      </c>
      <c r="AG82">
        <v>1010827662151.7454</v>
      </c>
      <c r="AH82">
        <v>1016742237302.0769</v>
      </c>
      <c r="AI82">
        <v>1257649439826.5271</v>
      </c>
      <c r="AJ82">
        <v>1258961748633.8799</v>
      </c>
      <c r="AK82">
        <v>1389663073110.2849</v>
      </c>
      <c r="AL82">
        <v>1314383368079.6851</v>
      </c>
      <c r="AM82">
        <v>1385822778827.9773</v>
      </c>
      <c r="AN82">
        <v>1595219345511.8938</v>
      </c>
      <c r="AO82">
        <v>1598889216566.2263</v>
      </c>
      <c r="AP82">
        <v>1449392222971.4541</v>
      </c>
      <c r="AQ82">
        <v>1496906382032.4661</v>
      </c>
      <c r="AR82">
        <v>1486915879701.9338</v>
      </c>
      <c r="AS82">
        <v>1360959069477.4932</v>
      </c>
      <c r="AT82">
        <v>1370376677298.8599</v>
      </c>
      <c r="AU82">
        <v>1492427756382.4341</v>
      </c>
      <c r="AV82">
        <v>1835095983049.0942</v>
      </c>
      <c r="AW82">
        <v>2109792297237.0325</v>
      </c>
      <c r="AX82">
        <v>2192146403028.1702</v>
      </c>
      <c r="AY82">
        <v>2317861544690.8203</v>
      </c>
      <c r="AZ82">
        <v>2655816911866.5576</v>
      </c>
      <c r="BA82">
        <v>2926802941585.8589</v>
      </c>
      <c r="BB82">
        <v>2700075882518.9824</v>
      </c>
      <c r="BC82">
        <v>2646230027988.3384</v>
      </c>
      <c r="BD82">
        <v>2870408553990.2778</v>
      </c>
      <c r="BE82">
        <v>2683007095787.2271</v>
      </c>
      <c r="BF82">
        <v>2816077607875.2627</v>
      </c>
      <c r="BG82">
        <v>2861236112552.4214</v>
      </c>
      <c r="BH82">
        <v>2442483452642.4985</v>
      </c>
      <c r="BI82">
        <v>2470407619777.1265</v>
      </c>
      <c r="BJ82">
        <v>2588868323334.7104</v>
      </c>
      <c r="BK82">
        <v>2781576320884.3901</v>
      </c>
      <c r="BL82">
        <v>2722793515171.7603</v>
      </c>
      <c r="BM82">
        <v>2647926055110.0464</v>
      </c>
      <c r="BN82">
        <v>2966433692008.0918</v>
      </c>
      <c r="BO82">
        <v>2794788137066.937</v>
      </c>
      <c r="BP82">
        <v>3056250648138.2891</v>
      </c>
      <c r="BQ82">
        <v>3160442622465.0776</v>
      </c>
    </row>
    <row r="83" spans="1:69" x14ac:dyDescent="0.2">
      <c r="A83" t="s">
        <v>312</v>
      </c>
      <c r="B83" t="s">
        <v>313</v>
      </c>
      <c r="C83" t="s">
        <v>1018</v>
      </c>
      <c r="D83" t="s">
        <v>1017</v>
      </c>
      <c r="J83">
        <v>57954522.421725921</v>
      </c>
      <c r="K83">
        <v>64397131.084645741</v>
      </c>
      <c r="L83">
        <v>66225403.558806852</v>
      </c>
      <c r="M83">
        <v>65186666.666666664</v>
      </c>
      <c r="N83">
        <v>70106666.666666657</v>
      </c>
      <c r="O83">
        <v>84933333.333333328</v>
      </c>
      <c r="P83">
        <v>99219082.853799149</v>
      </c>
      <c r="Q83">
        <v>119335897.81520189</v>
      </c>
      <c r="R83">
        <v>161236465.82362178</v>
      </c>
      <c r="S83">
        <v>196771070.89533871</v>
      </c>
      <c r="T83">
        <v>227404436.01367873</v>
      </c>
      <c r="U83">
        <v>270470345.44935709</v>
      </c>
      <c r="V83">
        <v>347798304.63526738</v>
      </c>
      <c r="W83">
        <v>397833034.88451165</v>
      </c>
      <c r="X83">
        <v>448568492.65856147</v>
      </c>
      <c r="Y83">
        <v>493014300.00521654</v>
      </c>
      <c r="Z83">
        <v>456244919.01091152</v>
      </c>
      <c r="AA83">
        <v>444047495.32009941</v>
      </c>
      <c r="AB83">
        <v>486605127.70268142</v>
      </c>
      <c r="AC83">
        <v>426008864.69216907</v>
      </c>
      <c r="AD83">
        <v>459307281.19533515</v>
      </c>
      <c r="AE83">
        <v>688914288.87829828</v>
      </c>
      <c r="AF83">
        <v>886508622.33431578</v>
      </c>
      <c r="AG83">
        <v>968576956.93026459</v>
      </c>
      <c r="AH83">
        <v>871935350.38490868</v>
      </c>
      <c r="AI83">
        <v>960805408.94987178</v>
      </c>
      <c r="AJ83">
        <v>909253214.82608032</v>
      </c>
      <c r="AK83">
        <v>912670413.32588255</v>
      </c>
      <c r="AL83">
        <v>760957189.75764573</v>
      </c>
      <c r="AM83">
        <v>758739178.6121707</v>
      </c>
      <c r="AN83">
        <v>901404709.83068407</v>
      </c>
      <c r="AO83">
        <v>989536914.65908062</v>
      </c>
      <c r="AP83">
        <v>933763083.39562702</v>
      </c>
      <c r="AQ83">
        <v>1104744235.3011053</v>
      </c>
      <c r="AR83">
        <v>1127684827.3568571</v>
      </c>
      <c r="AS83">
        <v>1067109530.6479754</v>
      </c>
      <c r="AT83">
        <v>1160268212.0729074</v>
      </c>
      <c r="AU83">
        <v>1275093689.2710743</v>
      </c>
      <c r="AV83">
        <v>1501941580.8890333</v>
      </c>
      <c r="AW83">
        <v>1724770770.8339281</v>
      </c>
      <c r="AX83">
        <v>1759739599.2269354</v>
      </c>
      <c r="AY83">
        <v>2017680834.8991673</v>
      </c>
      <c r="AZ83">
        <v>2339015313.2951279</v>
      </c>
      <c r="BA83">
        <v>2489873249.6281476</v>
      </c>
      <c r="BB83">
        <v>2296065170.0555153</v>
      </c>
      <c r="BC83">
        <v>2331796784.3600945</v>
      </c>
      <c r="BD83">
        <v>2505740669.2703948</v>
      </c>
      <c r="BE83">
        <v>2427200388.918314</v>
      </c>
      <c r="BF83">
        <v>2690110520.9254756</v>
      </c>
      <c r="BG83">
        <v>2914012679.272769</v>
      </c>
      <c r="BH83">
        <v>2573905971.054594</v>
      </c>
      <c r="BI83">
        <v>2813278868.7820849</v>
      </c>
      <c r="BJ83">
        <v>2980057377.8796659</v>
      </c>
      <c r="BK83">
        <v>3188600927.4668827</v>
      </c>
      <c r="BL83">
        <v>3266432734.2281899</v>
      </c>
      <c r="BM83">
        <v>3271813311.5830998</v>
      </c>
      <c r="BN83">
        <v>3699551717.1056066</v>
      </c>
      <c r="BO83">
        <v>3615241800.5005755</v>
      </c>
      <c r="BP83">
        <v>3943131022.2290959</v>
      </c>
      <c r="BQ83">
        <v>4052937169.7653646</v>
      </c>
    </row>
    <row r="84" spans="1:69" x14ac:dyDescent="0.2">
      <c r="A84" t="s">
        <v>314</v>
      </c>
      <c r="B84" t="s">
        <v>315</v>
      </c>
      <c r="C84" t="s">
        <v>1018</v>
      </c>
      <c r="D84" t="s">
        <v>1017</v>
      </c>
      <c r="O84">
        <v>19885926</v>
      </c>
      <c r="P84">
        <v>21783158</v>
      </c>
      <c r="Q84">
        <v>25100928</v>
      </c>
      <c r="R84">
        <v>34821467</v>
      </c>
      <c r="S84">
        <v>46095175</v>
      </c>
      <c r="T84">
        <v>46119184</v>
      </c>
      <c r="U84">
        <v>46813193</v>
      </c>
      <c r="V84">
        <v>47305560</v>
      </c>
      <c r="W84">
        <v>53656834</v>
      </c>
      <c r="X84">
        <v>60270778</v>
      </c>
      <c r="Y84">
        <v>64186644</v>
      </c>
      <c r="Z84">
        <v>76472529</v>
      </c>
      <c r="AA84">
        <v>80055706</v>
      </c>
      <c r="AB84">
        <v>84110353</v>
      </c>
      <c r="AC84">
        <v>84676118</v>
      </c>
      <c r="AD84">
        <v>101931941</v>
      </c>
      <c r="AE84">
        <v>112210000</v>
      </c>
      <c r="AF84">
        <v>116700000</v>
      </c>
      <c r="AG84">
        <v>124700000</v>
      </c>
      <c r="AH84">
        <v>135200000</v>
      </c>
      <c r="AI84">
        <v>147200000</v>
      </c>
      <c r="AJ84">
        <v>166200000</v>
      </c>
      <c r="AK84">
        <v>178100000</v>
      </c>
      <c r="AL84">
        <v>198400000</v>
      </c>
      <c r="AM84">
        <v>202500000</v>
      </c>
      <c r="AN84">
        <v>219930003.35096902</v>
      </c>
      <c r="AO84">
        <v>216545996.89712402</v>
      </c>
      <c r="AP84">
        <v>204397167.48092899</v>
      </c>
      <c r="AQ84">
        <v>216520601.07183799</v>
      </c>
      <c r="AR84">
        <v>217198869.13057101</v>
      </c>
      <c r="AS84">
        <v>229616847.55682099</v>
      </c>
      <c r="AT84">
        <v>236387710.83325601</v>
      </c>
      <c r="AU84">
        <v>237654335.83563298</v>
      </c>
      <c r="AV84">
        <v>240949861.080731</v>
      </c>
      <c r="AW84">
        <v>235538109.21653101</v>
      </c>
      <c r="AX84">
        <v>245905050.83208099</v>
      </c>
      <c r="AY84">
        <v>248583534.788766</v>
      </c>
      <c r="AZ84">
        <v>252011254.24246201</v>
      </c>
      <c r="BA84">
        <v>258124736.27852198</v>
      </c>
      <c r="BB84">
        <v>274654606.935781</v>
      </c>
      <c r="BC84">
        <v>290638857.061212</v>
      </c>
      <c r="BD84">
        <v>306799375.53080404</v>
      </c>
      <c r="BE84">
        <v>322838077.57929403</v>
      </c>
      <c r="BF84">
        <v>312808581.66295797</v>
      </c>
      <c r="BG84">
        <v>313994033.96766198</v>
      </c>
      <c r="BH84">
        <v>310175057.802073</v>
      </c>
      <c r="BI84">
        <v>325000000</v>
      </c>
      <c r="BJ84">
        <v>359000000</v>
      </c>
      <c r="BK84">
        <v>392000000</v>
      </c>
      <c r="BL84">
        <v>394000000</v>
      </c>
      <c r="BM84">
        <v>372902700</v>
      </c>
      <c r="BN84">
        <v>391601900</v>
      </c>
      <c r="BO84">
        <v>415956900</v>
      </c>
      <c r="BP84">
        <v>441469400</v>
      </c>
      <c r="BQ84">
        <v>471425099.488675</v>
      </c>
    </row>
    <row r="85" spans="1:69" x14ac:dyDescent="0.2">
      <c r="A85" t="s">
        <v>316</v>
      </c>
      <c r="B85" t="s">
        <v>317</v>
      </c>
      <c r="C85" t="s">
        <v>1018</v>
      </c>
      <c r="D85" t="s">
        <v>1017</v>
      </c>
      <c r="E85">
        <v>141468977.79984602</v>
      </c>
      <c r="F85">
        <v>167637907.12278184</v>
      </c>
      <c r="G85">
        <v>182796536.26602525</v>
      </c>
      <c r="H85">
        <v>154480244.05522227</v>
      </c>
      <c r="I85">
        <v>215679855.34209135</v>
      </c>
      <c r="J85">
        <v>226474285.7790626</v>
      </c>
      <c r="K85">
        <v>245849781.27323401</v>
      </c>
      <c r="L85">
        <v>271543680.04889476</v>
      </c>
      <c r="M85">
        <v>294468564.24527156</v>
      </c>
      <c r="N85">
        <v>318124701.47877115</v>
      </c>
      <c r="O85">
        <v>323802475.51242512</v>
      </c>
      <c r="P85">
        <v>381687072.62237912</v>
      </c>
      <c r="Q85">
        <v>430508358.51420367</v>
      </c>
      <c r="R85">
        <v>722780701.29585421</v>
      </c>
      <c r="S85">
        <v>1544216001.6605909</v>
      </c>
      <c r="T85">
        <v>2157592940.0423398</v>
      </c>
      <c r="U85">
        <v>3009409974.2685614</v>
      </c>
      <c r="V85">
        <v>2809349069.2211766</v>
      </c>
      <c r="W85">
        <v>2389479271.6661558</v>
      </c>
      <c r="X85">
        <v>3030251120.0975862</v>
      </c>
      <c r="Y85">
        <v>4279637942.2514405</v>
      </c>
      <c r="Z85">
        <v>3862269120.5349717</v>
      </c>
      <c r="AA85">
        <v>3618007841.1350255</v>
      </c>
      <c r="AB85">
        <v>3391275731.5375123</v>
      </c>
      <c r="AC85">
        <v>3561451560.507833</v>
      </c>
      <c r="AD85">
        <v>3339914757.2287188</v>
      </c>
      <c r="AE85">
        <v>3403638189.2004938</v>
      </c>
      <c r="AF85">
        <v>3281797043.0499568</v>
      </c>
      <c r="AG85">
        <v>3834503376.0299239</v>
      </c>
      <c r="AH85">
        <v>4186411463.8597536</v>
      </c>
      <c r="AI85">
        <v>5952293764.8477697</v>
      </c>
      <c r="AJ85">
        <v>5402919784.5700407</v>
      </c>
      <c r="AK85">
        <v>5592390827.3985415</v>
      </c>
      <c r="AL85">
        <v>4378645081.0176907</v>
      </c>
      <c r="AM85">
        <v>4190819344.2225494</v>
      </c>
      <c r="AN85">
        <v>4958845648.0477819</v>
      </c>
      <c r="AO85">
        <v>5694040002.8986273</v>
      </c>
      <c r="AP85">
        <v>5326817114.5358648</v>
      </c>
      <c r="AQ85">
        <v>4483417309.8301125</v>
      </c>
      <c r="AR85">
        <v>4662992036.2072964</v>
      </c>
      <c r="AS85">
        <v>5080483628.5301256</v>
      </c>
      <c r="AT85">
        <v>5023265413.2622995</v>
      </c>
      <c r="AU85">
        <v>5335451099.8822289</v>
      </c>
      <c r="AV85">
        <v>6511903365.4755354</v>
      </c>
      <c r="AW85">
        <v>7770219008.2129335</v>
      </c>
      <c r="AX85">
        <v>9582783990.8534546</v>
      </c>
      <c r="AY85">
        <v>10327598306.457499</v>
      </c>
      <c r="AZ85">
        <v>12455409587.337097</v>
      </c>
      <c r="BA85">
        <v>15571348344.337933</v>
      </c>
      <c r="BB85">
        <v>12113699068.251694</v>
      </c>
      <c r="BC85">
        <v>14372593020.288502</v>
      </c>
      <c r="BD85">
        <v>18210307743.581623</v>
      </c>
      <c r="BE85">
        <v>17170464016.059284</v>
      </c>
      <c r="BF85">
        <v>17595744798.339832</v>
      </c>
      <c r="BG85">
        <v>18203966895.843349</v>
      </c>
      <c r="BH85">
        <v>14383107762.695183</v>
      </c>
      <c r="BI85">
        <v>14023890265.366455</v>
      </c>
      <c r="BJ85">
        <v>14929487485.162275</v>
      </c>
      <c r="BK85">
        <v>16867326401.962582</v>
      </c>
      <c r="BL85">
        <v>16874405465.391039</v>
      </c>
      <c r="BM85">
        <v>15342236163.986422</v>
      </c>
      <c r="BN85">
        <v>19444935097.239479</v>
      </c>
      <c r="BO85">
        <v>20440655695.180443</v>
      </c>
      <c r="BP85">
        <v>19388372070.977821</v>
      </c>
      <c r="BQ85">
        <v>20895684425.67522</v>
      </c>
    </row>
    <row r="86" spans="1:69" x14ac:dyDescent="0.2">
      <c r="A86" t="s">
        <v>318</v>
      </c>
      <c r="B86" t="s">
        <v>319</v>
      </c>
      <c r="C86" t="s">
        <v>1018</v>
      </c>
      <c r="D86" t="s">
        <v>1017</v>
      </c>
      <c r="E86">
        <v>73233967692.102814</v>
      </c>
      <c r="F86">
        <v>77741965703.354416</v>
      </c>
      <c r="G86">
        <v>81247564156.8246</v>
      </c>
      <c r="H86">
        <v>86561961812.324936</v>
      </c>
      <c r="I86">
        <v>94407558351.16156</v>
      </c>
      <c r="J86">
        <v>101824755078.99106</v>
      </c>
      <c r="K86">
        <v>108572752102.04469</v>
      </c>
      <c r="L86">
        <v>113116888210.78702</v>
      </c>
      <c r="M86">
        <v>107759910067.88947</v>
      </c>
      <c r="N86">
        <v>116464702803.21764</v>
      </c>
      <c r="O86">
        <v>130671946244.30045</v>
      </c>
      <c r="P86">
        <v>148113896325.13995</v>
      </c>
      <c r="Q86">
        <v>169965034965.03497</v>
      </c>
      <c r="R86">
        <v>192537971582.55756</v>
      </c>
      <c r="S86">
        <v>206131369798.97147</v>
      </c>
      <c r="T86">
        <v>241756637168.14157</v>
      </c>
      <c r="U86">
        <v>232614555256.0647</v>
      </c>
      <c r="V86">
        <v>263066457352.17163</v>
      </c>
      <c r="W86">
        <v>335883029721.95593</v>
      </c>
      <c r="X86">
        <v>438994070309.19104</v>
      </c>
      <c r="Y86">
        <v>564947710899.37256</v>
      </c>
      <c r="Z86">
        <v>540765675241.15759</v>
      </c>
      <c r="AA86">
        <v>515048916841.36963</v>
      </c>
      <c r="AB86">
        <v>489618008185.53894</v>
      </c>
      <c r="AC86">
        <v>461487097632.349</v>
      </c>
      <c r="AD86">
        <v>489285164271.04724</v>
      </c>
      <c r="AE86">
        <v>601452653180.88538</v>
      </c>
      <c r="AF86">
        <v>745162608269.32507</v>
      </c>
      <c r="AG86">
        <v>910122732123.79932</v>
      </c>
      <c r="AH86">
        <v>926884816753.92676</v>
      </c>
      <c r="AI86">
        <v>1093169389204.5454</v>
      </c>
      <c r="AJ86">
        <v>1142797178130.5115</v>
      </c>
      <c r="AK86">
        <v>1179659529659.5298</v>
      </c>
      <c r="AL86">
        <v>1061388722255.549</v>
      </c>
      <c r="AM86">
        <v>1140489745944.2915</v>
      </c>
      <c r="AN86">
        <v>1349094208616.0642</v>
      </c>
      <c r="AO86">
        <v>1425287051482.0593</v>
      </c>
      <c r="AP86">
        <v>1569317288801.5718</v>
      </c>
      <c r="AQ86">
        <v>1660821464060.9473</v>
      </c>
      <c r="AR86">
        <v>1693458987218.8967</v>
      </c>
      <c r="AS86">
        <v>1671597821152.9731</v>
      </c>
      <c r="AT86">
        <v>1656171009068.6628</v>
      </c>
      <c r="AU86">
        <v>1790536570743.4053</v>
      </c>
      <c r="AV86">
        <v>2061227755102.0408</v>
      </c>
      <c r="AW86">
        <v>2429774807762.7241</v>
      </c>
      <c r="AX86">
        <v>2551361818181.8179</v>
      </c>
      <c r="AY86">
        <v>2719558417663.2935</v>
      </c>
      <c r="AZ86">
        <v>3104699879951.9805</v>
      </c>
      <c r="BA86">
        <v>2945251838235.2939</v>
      </c>
      <c r="BB86">
        <v>2429358155475.9307</v>
      </c>
      <c r="BC86">
        <v>2496740681057.1392</v>
      </c>
      <c r="BD86">
        <v>2675590034128.6582</v>
      </c>
      <c r="BE86">
        <v>2719715961539.8311</v>
      </c>
      <c r="BF86">
        <v>2796908333283.3892</v>
      </c>
      <c r="BG86">
        <v>3085362169410.2915</v>
      </c>
      <c r="BH86">
        <v>2945579890258.4585</v>
      </c>
      <c r="BI86">
        <v>2706807606538.7305</v>
      </c>
      <c r="BJ86">
        <v>2699118387873.0957</v>
      </c>
      <c r="BK86">
        <v>2897028009916.0503</v>
      </c>
      <c r="BL86">
        <v>2875710080015.3003</v>
      </c>
      <c r="BM86">
        <v>2724001478304.5908</v>
      </c>
      <c r="BN86">
        <v>3194559188925.9272</v>
      </c>
      <c r="BO86">
        <v>3181244350465.4146</v>
      </c>
      <c r="BP86">
        <v>3420796653789.0806</v>
      </c>
      <c r="BQ86">
        <v>3686033044482.1279</v>
      </c>
    </row>
    <row r="87" spans="1:69" x14ac:dyDescent="0.2">
      <c r="A87" t="s">
        <v>320</v>
      </c>
      <c r="B87" t="s">
        <v>321</v>
      </c>
      <c r="C87" t="s">
        <v>1018</v>
      </c>
      <c r="D87" t="s">
        <v>1017</v>
      </c>
      <c r="AF87">
        <v>7321981333.6771965</v>
      </c>
      <c r="AG87">
        <v>8833588173.4002285</v>
      </c>
      <c r="AH87">
        <v>8902632715.2540607</v>
      </c>
      <c r="AI87">
        <v>7735927263.5926142</v>
      </c>
      <c r="AJ87">
        <v>6324503311.2582788</v>
      </c>
      <c r="AK87">
        <v>3690328963.640861</v>
      </c>
      <c r="AL87">
        <v>2701181331.3081622</v>
      </c>
      <c r="AM87">
        <v>2513867645.1331601</v>
      </c>
      <c r="AN87">
        <v>2693732611.8159909</v>
      </c>
      <c r="AO87">
        <v>3094936177.1917963</v>
      </c>
      <c r="AP87">
        <v>3510520231.2138724</v>
      </c>
      <c r="AQ87">
        <v>3613497316.5531864</v>
      </c>
      <c r="AR87">
        <v>2800025882.7167172</v>
      </c>
      <c r="AS87">
        <v>3057475335.1884646</v>
      </c>
      <c r="AT87">
        <v>3219462262.0074992</v>
      </c>
      <c r="AU87">
        <v>3395766677.6731529</v>
      </c>
      <c r="AV87">
        <v>3991377904.1316156</v>
      </c>
      <c r="AW87">
        <v>5125365191.9866438</v>
      </c>
      <c r="AX87">
        <v>6410912049.871047</v>
      </c>
      <c r="AY87">
        <v>7745250733.9506741</v>
      </c>
      <c r="AZ87">
        <v>10172931088.565523</v>
      </c>
      <c r="BA87">
        <v>12795145130.910282</v>
      </c>
      <c r="BB87">
        <v>10766920065.825115</v>
      </c>
      <c r="BC87">
        <v>12426907967.157818</v>
      </c>
      <c r="BD87">
        <v>15475290469.286894</v>
      </c>
      <c r="BE87">
        <v>16894392033.225578</v>
      </c>
      <c r="BF87">
        <v>17517660143.685932</v>
      </c>
      <c r="BG87">
        <v>17966015109.304302</v>
      </c>
      <c r="BH87">
        <v>15223796148.839621</v>
      </c>
      <c r="BI87">
        <v>15444548901.963682</v>
      </c>
      <c r="BJ87">
        <v>16473125375.068438</v>
      </c>
      <c r="BK87">
        <v>17902544880.647072</v>
      </c>
      <c r="BL87">
        <v>17638337116.912601</v>
      </c>
      <c r="BM87">
        <v>16010869215.679968</v>
      </c>
      <c r="BN87">
        <v>18853115588.810581</v>
      </c>
      <c r="BO87">
        <v>24984568959.604965</v>
      </c>
      <c r="BP87">
        <v>30777833600.651455</v>
      </c>
      <c r="BQ87">
        <v>34189423544.995533</v>
      </c>
    </row>
    <row r="88" spans="1:69" x14ac:dyDescent="0.2">
      <c r="A88" t="s">
        <v>322</v>
      </c>
      <c r="B88" t="s">
        <v>323</v>
      </c>
      <c r="C88" t="s">
        <v>1018</v>
      </c>
      <c r="D88" t="s">
        <v>1017</v>
      </c>
      <c r="E88">
        <v>1217230094.9720452</v>
      </c>
      <c r="F88">
        <v>1302674324.8837769</v>
      </c>
      <c r="G88">
        <v>1382515654.4734278</v>
      </c>
      <c r="H88">
        <v>1540797588.5722094</v>
      </c>
      <c r="I88">
        <v>1731296199.5229552</v>
      </c>
      <c r="J88">
        <v>2053462968.042599</v>
      </c>
      <c r="K88">
        <v>2126300672.2296488</v>
      </c>
      <c r="L88">
        <v>1747187644.9030993</v>
      </c>
      <c r="M88">
        <v>1666909517.6520472</v>
      </c>
      <c r="N88">
        <v>1962050555.777498</v>
      </c>
      <c r="O88">
        <v>2215028588.4564557</v>
      </c>
      <c r="P88">
        <v>2417108577.5273857</v>
      </c>
      <c r="Q88">
        <v>2112293279.9850671</v>
      </c>
      <c r="R88">
        <v>3006766758.4397712</v>
      </c>
      <c r="S88">
        <v>2894409937.8881984</v>
      </c>
      <c r="T88">
        <v>2810106382.9787235</v>
      </c>
      <c r="U88">
        <v>2765254237.2881355</v>
      </c>
      <c r="V88">
        <v>3189428571.4285712</v>
      </c>
      <c r="W88">
        <v>3662478184.9912739</v>
      </c>
      <c r="X88">
        <v>4020227920.2279201</v>
      </c>
      <c r="Y88">
        <v>4445228215.7676344</v>
      </c>
      <c r="Z88">
        <v>4222441860.4651165</v>
      </c>
      <c r="AA88">
        <v>4035994397.7591038</v>
      </c>
      <c r="AB88">
        <v>4057275132.2751322</v>
      </c>
      <c r="AC88">
        <v>4412279843.4442272</v>
      </c>
      <c r="AD88">
        <v>4504306722.6890755</v>
      </c>
      <c r="AE88">
        <v>5735677433.826828</v>
      </c>
      <c r="AF88">
        <v>5074829931.9727888</v>
      </c>
      <c r="AG88">
        <v>5197765031.6455698</v>
      </c>
      <c r="AH88">
        <v>5251858439.8740044</v>
      </c>
      <c r="AI88">
        <v>5889106573.4608784</v>
      </c>
      <c r="AJ88">
        <v>6603185267.7964258</v>
      </c>
      <c r="AK88">
        <v>6416103925.8326654</v>
      </c>
      <c r="AL88">
        <v>5968922939.3719845</v>
      </c>
      <c r="AM88">
        <v>5446383726.7704668</v>
      </c>
      <c r="AN88">
        <v>6464382807.6788359</v>
      </c>
      <c r="AO88">
        <v>6932991739.3776712</v>
      </c>
      <c r="AP88">
        <v>6891443192.2498484</v>
      </c>
      <c r="AQ88">
        <v>7482069162.4200783</v>
      </c>
      <c r="AR88">
        <v>7718109982.2609253</v>
      </c>
      <c r="AS88">
        <v>4982850662.2085114</v>
      </c>
      <c r="AT88">
        <v>5314872854.4404974</v>
      </c>
      <c r="AU88">
        <v>6166197847.8503113</v>
      </c>
      <c r="AV88">
        <v>7632723555.6622105</v>
      </c>
      <c r="AW88">
        <v>8881417906.714323</v>
      </c>
      <c r="AX88">
        <v>10744568381.44561</v>
      </c>
      <c r="AY88">
        <v>20885037596.696342</v>
      </c>
      <c r="AZ88">
        <v>24827339138.490639</v>
      </c>
      <c r="BA88">
        <v>28679383241.07291</v>
      </c>
      <c r="BB88">
        <v>26048720005.523258</v>
      </c>
      <c r="BC88">
        <v>32197655566.534706</v>
      </c>
      <c r="BD88">
        <v>39336668080.558983</v>
      </c>
      <c r="BE88">
        <v>41271701060.954033</v>
      </c>
      <c r="BF88">
        <v>62845721959.827026</v>
      </c>
      <c r="BG88">
        <v>54678533805.906425</v>
      </c>
      <c r="BH88">
        <v>49436806230.483948</v>
      </c>
      <c r="BI88">
        <v>56144179397.851646</v>
      </c>
      <c r="BJ88">
        <v>60385409434.856674</v>
      </c>
      <c r="BK88">
        <v>67259353965.608711</v>
      </c>
      <c r="BL88">
        <v>68352629246.155472</v>
      </c>
      <c r="BM88">
        <v>70008243859.866608</v>
      </c>
      <c r="BN88">
        <v>79514204730.397903</v>
      </c>
      <c r="BO88">
        <v>73919003209.986649</v>
      </c>
      <c r="BP88">
        <v>80547146878.384308</v>
      </c>
      <c r="BQ88">
        <v>82308110386.464066</v>
      </c>
    </row>
    <row r="89" spans="1:69" x14ac:dyDescent="0.2">
      <c r="A89" t="s">
        <v>324</v>
      </c>
      <c r="B89" t="s">
        <v>325</v>
      </c>
      <c r="C89" t="s">
        <v>1018</v>
      </c>
      <c r="D89" t="s">
        <v>1017</v>
      </c>
    </row>
    <row r="90" spans="1:69" x14ac:dyDescent="0.2">
      <c r="A90" t="s">
        <v>326</v>
      </c>
      <c r="B90" t="s">
        <v>327</v>
      </c>
      <c r="C90" t="s">
        <v>1018</v>
      </c>
      <c r="D90" t="s">
        <v>1017</v>
      </c>
      <c r="O90">
        <v>3220224607.8185134</v>
      </c>
      <c r="P90">
        <v>3594302908.0616422</v>
      </c>
      <c r="Q90">
        <v>4203069035.0142679</v>
      </c>
      <c r="R90">
        <v>5152080387.5557222</v>
      </c>
      <c r="S90">
        <v>5691417541.3387136</v>
      </c>
      <c r="T90">
        <v>6102769605.4300079</v>
      </c>
      <c r="U90">
        <v>6762781870.6211033</v>
      </c>
      <c r="V90">
        <v>6914381290.5711622</v>
      </c>
      <c r="W90">
        <v>8087305999.0597019</v>
      </c>
      <c r="X90">
        <v>8877094497.449707</v>
      </c>
      <c r="Y90">
        <v>9746524915.0807056</v>
      </c>
      <c r="Z90">
        <v>9646440666.5286427</v>
      </c>
      <c r="AA90">
        <v>11926032493.430103</v>
      </c>
      <c r="AB90">
        <v>15129893722.344883</v>
      </c>
      <c r="AC90">
        <v>18421497251.176674</v>
      </c>
      <c r="AD90">
        <v>22787644565.905888</v>
      </c>
      <c r="AE90">
        <v>2909130355.2380023</v>
      </c>
      <c r="AF90">
        <v>2976714019.0685163</v>
      </c>
      <c r="AG90">
        <v>3476480303.1227303</v>
      </c>
      <c r="AH90">
        <v>3546079262.9498672</v>
      </c>
      <c r="AI90">
        <v>3888320665.522181</v>
      </c>
      <c r="AJ90">
        <v>4396178694.1534986</v>
      </c>
      <c r="AK90">
        <v>4789220416.7064133</v>
      </c>
      <c r="AL90">
        <v>4781166116.5178947</v>
      </c>
      <c r="AM90">
        <v>4932800406.9297361</v>
      </c>
      <c r="AN90">
        <v>5385704166.4334135</v>
      </c>
      <c r="AO90">
        <v>5641243099.7666101</v>
      </c>
      <c r="AP90">
        <v>5516916163.0948982</v>
      </c>
      <c r="AQ90">
        <v>5232118046.3713026</v>
      </c>
      <c r="AR90">
        <v>5046806782.5476131</v>
      </c>
      <c r="AS90">
        <v>4367458866.715374</v>
      </c>
      <c r="AT90">
        <v>4125527603.2290802</v>
      </c>
      <c r="AU90">
        <v>4301608752.513958</v>
      </c>
      <c r="AV90">
        <v>5025167975.2636271</v>
      </c>
      <c r="AW90">
        <v>5300767960.5157242</v>
      </c>
      <c r="AX90">
        <v>4282468636.9050093</v>
      </c>
      <c r="AY90">
        <v>4220019845.2634134</v>
      </c>
      <c r="AZ90">
        <v>6281918226.3440828</v>
      </c>
      <c r="BA90">
        <v>6964179983.1721163</v>
      </c>
      <c r="BB90">
        <v>6716905339.7313557</v>
      </c>
      <c r="BC90">
        <v>6853467145.5308867</v>
      </c>
      <c r="BD90">
        <v>6785137203.3315258</v>
      </c>
      <c r="BE90">
        <v>7638044556.8465586</v>
      </c>
      <c r="BF90">
        <v>8376613539.2827816</v>
      </c>
      <c r="BG90">
        <v>8778473372.8212433</v>
      </c>
      <c r="BH90">
        <v>8794201742.8460922</v>
      </c>
      <c r="BI90">
        <v>8595955222.4971924</v>
      </c>
      <c r="BJ90">
        <v>10324668271.136229</v>
      </c>
      <c r="BK90">
        <v>11857030366.789089</v>
      </c>
      <c r="BL90">
        <v>13442861496.445419</v>
      </c>
      <c r="BM90">
        <v>14088693742.946381</v>
      </c>
      <c r="BN90">
        <v>17069115737.825916</v>
      </c>
      <c r="BO90">
        <v>19910452541.921909</v>
      </c>
      <c r="BP90">
        <v>22407615556.057053</v>
      </c>
      <c r="BQ90">
        <v>25008678293.408432</v>
      </c>
    </row>
    <row r="91" spans="1:69" x14ac:dyDescent="0.2">
      <c r="A91" t="s">
        <v>328</v>
      </c>
      <c r="B91" t="s">
        <v>329</v>
      </c>
      <c r="C91" t="s">
        <v>1018</v>
      </c>
      <c r="D91" t="s">
        <v>1017</v>
      </c>
      <c r="K91">
        <v>44212081.350229681</v>
      </c>
      <c r="L91">
        <v>46695006.957937449</v>
      </c>
      <c r="M91">
        <v>41160065.856105365</v>
      </c>
      <c r="N91">
        <v>45168072.268915631</v>
      </c>
      <c r="O91">
        <v>52296083.673733875</v>
      </c>
      <c r="P91">
        <v>55728663.222683951</v>
      </c>
      <c r="Q91">
        <v>59160569.480441295</v>
      </c>
      <c r="R91">
        <v>75187749.096131653</v>
      </c>
      <c r="S91">
        <v>95796021.688827157</v>
      </c>
      <c r="T91">
        <v>115179719.07763307</v>
      </c>
      <c r="U91">
        <v>112190829.47045679</v>
      </c>
      <c r="V91">
        <v>138093099.0977397</v>
      </c>
      <c r="W91">
        <v>171833086.01962367</v>
      </c>
      <c r="X91">
        <v>207112627.72609425</v>
      </c>
      <c r="Y91">
        <v>241083090.30362299</v>
      </c>
      <c r="Z91">
        <v>218767743.4591015</v>
      </c>
      <c r="AA91">
        <v>216050552.30158418</v>
      </c>
      <c r="AB91">
        <v>213448584.93694514</v>
      </c>
      <c r="AC91">
        <v>177340880.08620396</v>
      </c>
      <c r="AD91">
        <v>225726358.89091429</v>
      </c>
      <c r="AE91">
        <v>185646986.82492676</v>
      </c>
      <c r="AF91">
        <v>220626484.2248106</v>
      </c>
      <c r="AG91">
        <v>266672211.93416098</v>
      </c>
      <c r="AH91">
        <v>284120329.40102321</v>
      </c>
      <c r="AI91">
        <v>317083695.47779715</v>
      </c>
      <c r="AJ91">
        <v>690311080.51501751</v>
      </c>
      <c r="AK91">
        <v>714254256.12218928</v>
      </c>
      <c r="AL91">
        <v>755040974.08732247</v>
      </c>
      <c r="AM91">
        <v>746493951.90095866</v>
      </c>
      <c r="AN91">
        <v>785999864.84029949</v>
      </c>
      <c r="AO91">
        <v>848239446.21576023</v>
      </c>
      <c r="AP91">
        <v>803633342.47370648</v>
      </c>
      <c r="AQ91">
        <v>840285264.63154531</v>
      </c>
      <c r="AR91">
        <v>814724032.06573498</v>
      </c>
      <c r="AS91">
        <v>782913871.80965972</v>
      </c>
      <c r="AT91">
        <v>687410645.06394339</v>
      </c>
      <c r="AU91">
        <v>578235309.32719815</v>
      </c>
      <c r="AV91">
        <v>487038685.04549587</v>
      </c>
      <c r="AW91">
        <v>961900651.42344093</v>
      </c>
      <c r="AX91">
        <v>1027701067.5568765</v>
      </c>
      <c r="AY91">
        <v>1054112487.7408298</v>
      </c>
      <c r="AZ91">
        <v>1279703047.0220978</v>
      </c>
      <c r="BA91">
        <v>1561766955.7302403</v>
      </c>
      <c r="BB91">
        <v>1450142508.5780816</v>
      </c>
      <c r="BC91">
        <v>1543294926.8730059</v>
      </c>
      <c r="BD91">
        <v>1409693596.9359355</v>
      </c>
      <c r="BE91">
        <v>1415004738.2662053</v>
      </c>
      <c r="BF91">
        <v>1375609453.4374623</v>
      </c>
      <c r="BG91">
        <v>1229461721.4086075</v>
      </c>
      <c r="BH91">
        <v>1378176608.9320412</v>
      </c>
      <c r="BI91">
        <v>1484578885.9713225</v>
      </c>
      <c r="BJ91">
        <v>1504909462.6952114</v>
      </c>
      <c r="BK91">
        <v>1670671327.8165143</v>
      </c>
      <c r="BL91">
        <v>1813609692.4999352</v>
      </c>
      <c r="BM91">
        <v>1812170891.1906917</v>
      </c>
      <c r="BN91">
        <v>2014158842.1459632</v>
      </c>
      <c r="BO91">
        <v>2204734527.88096</v>
      </c>
      <c r="BP91">
        <v>2382262184.6827273</v>
      </c>
      <c r="BQ91">
        <v>2404888749.2190695</v>
      </c>
    </row>
    <row r="92" spans="1:69" x14ac:dyDescent="0.2">
      <c r="A92" t="s">
        <v>330</v>
      </c>
      <c r="B92" t="s">
        <v>331</v>
      </c>
      <c r="C92" t="s">
        <v>1018</v>
      </c>
      <c r="D92" t="s">
        <v>1017</v>
      </c>
      <c r="O92">
        <v>204670550.76064011</v>
      </c>
      <c r="P92">
        <v>204167296.8566027</v>
      </c>
      <c r="Q92">
        <v>227986203.29754004</v>
      </c>
      <c r="R92">
        <v>232331281.35593221</v>
      </c>
      <c r="S92">
        <v>256769730.2631579</v>
      </c>
      <c r="T92">
        <v>283311996.82299</v>
      </c>
      <c r="U92">
        <v>292152321.493146</v>
      </c>
      <c r="V92">
        <v>298871674.86004114</v>
      </c>
      <c r="W92">
        <v>318876550.43227667</v>
      </c>
      <c r="X92">
        <v>308143183.31181937</v>
      </c>
      <c r="Y92">
        <v>287648258.25829738</v>
      </c>
      <c r="Z92">
        <v>402230865.15151513</v>
      </c>
      <c r="AA92">
        <v>430284021.88377148</v>
      </c>
      <c r="AB92">
        <v>425225176.8121655</v>
      </c>
      <c r="AC92">
        <v>359980490.72856855</v>
      </c>
      <c r="AD92">
        <v>373959151.14859086</v>
      </c>
      <c r="AE92">
        <v>338524232.5673154</v>
      </c>
      <c r="AF92">
        <v>451893374.95907038</v>
      </c>
      <c r="AG92">
        <v>427514321.52812636</v>
      </c>
      <c r="AH92">
        <v>554072302.82833278</v>
      </c>
      <c r="AI92">
        <v>634187269.23501313</v>
      </c>
      <c r="AJ92">
        <v>668470890.78514671</v>
      </c>
      <c r="AK92">
        <v>588309271.28602982</v>
      </c>
      <c r="AL92">
        <v>615779518.80711412</v>
      </c>
      <c r="AM92">
        <v>612502084.79756546</v>
      </c>
      <c r="AN92">
        <v>660195402.01360166</v>
      </c>
      <c r="AO92">
        <v>702965147.56805384</v>
      </c>
      <c r="AP92">
        <v>698107222.42249167</v>
      </c>
      <c r="AQ92">
        <v>591034143.42638433</v>
      </c>
      <c r="AR92">
        <v>579365780.1351341</v>
      </c>
      <c r="AS92">
        <v>391345597.48826927</v>
      </c>
      <c r="AT92">
        <v>412610871.50912148</v>
      </c>
      <c r="AU92">
        <v>466773711.23557949</v>
      </c>
      <c r="AV92">
        <v>553614800.14570713</v>
      </c>
      <c r="AW92">
        <v>582169841.29830408</v>
      </c>
      <c r="AX92">
        <v>639776040.68842423</v>
      </c>
      <c r="AY92">
        <v>634781901.25149393</v>
      </c>
      <c r="AZ92">
        <v>753162998.01511264</v>
      </c>
      <c r="BA92">
        <v>952667544.03728855</v>
      </c>
      <c r="BB92">
        <v>890167833.36984921</v>
      </c>
      <c r="BC92">
        <v>940112538.93643582</v>
      </c>
      <c r="BD92">
        <v>1157074319.193877</v>
      </c>
      <c r="BE92">
        <v>1049412177.1141346</v>
      </c>
      <c r="BF92">
        <v>1109682824.1359422</v>
      </c>
      <c r="BG92">
        <v>1135250721.0373969</v>
      </c>
      <c r="BH92">
        <v>1152384166.796375</v>
      </c>
      <c r="BI92">
        <v>1245074264.1039608</v>
      </c>
      <c r="BJ92">
        <v>1469978606.1214306</v>
      </c>
      <c r="BK92">
        <v>1554133593.9169855</v>
      </c>
      <c r="BL92">
        <v>1596227316.348464</v>
      </c>
      <c r="BM92">
        <v>1705057581.099457</v>
      </c>
      <c r="BN92">
        <v>1908094558.339807</v>
      </c>
      <c r="BO92">
        <v>1859601384.0592759</v>
      </c>
      <c r="BP92">
        <v>2127688181.1201432</v>
      </c>
      <c r="BQ92">
        <v>2218393804.5479822</v>
      </c>
    </row>
    <row r="93" spans="1:69" x14ac:dyDescent="0.2">
      <c r="A93" t="s">
        <v>332</v>
      </c>
      <c r="B93" t="s">
        <v>333</v>
      </c>
      <c r="C93" t="s">
        <v>1018</v>
      </c>
      <c r="D93" t="s">
        <v>1017</v>
      </c>
      <c r="G93">
        <v>37253333.333333336</v>
      </c>
      <c r="H93">
        <v>44266666.666666664</v>
      </c>
      <c r="I93">
        <v>51915000</v>
      </c>
      <c r="J93">
        <v>64748333.333333336</v>
      </c>
      <c r="K93">
        <v>69110000</v>
      </c>
      <c r="L93">
        <v>72317446.932719275</v>
      </c>
      <c r="M93">
        <v>67514285.714285716</v>
      </c>
      <c r="N93">
        <v>67225714.285714284</v>
      </c>
      <c r="O93">
        <v>66331428.571428575</v>
      </c>
      <c r="P93">
        <v>64946954.756797999</v>
      </c>
      <c r="Q93">
        <v>65429198.238707967</v>
      </c>
      <c r="R93">
        <v>81203226.913834542</v>
      </c>
      <c r="S93">
        <v>94159862.707369089</v>
      </c>
      <c r="T93">
        <v>104295643.38843696</v>
      </c>
      <c r="U93">
        <v>103653049.93796989</v>
      </c>
      <c r="V93">
        <v>103987520.07582739</v>
      </c>
      <c r="Y93">
        <v>50642880.773750342</v>
      </c>
      <c r="Z93">
        <v>36731422.845691383</v>
      </c>
      <c r="AA93">
        <v>44294647.733478971</v>
      </c>
      <c r="AB93">
        <v>44442456.947639965</v>
      </c>
      <c r="AC93">
        <v>50320914.406568803</v>
      </c>
      <c r="AD93">
        <v>62118569.965448052</v>
      </c>
      <c r="AE93">
        <v>76407395.872754171</v>
      </c>
      <c r="AF93">
        <v>93345859.529730022</v>
      </c>
      <c r="AG93">
        <v>100534656.88173211</v>
      </c>
      <c r="AH93">
        <v>88265974.861048982</v>
      </c>
      <c r="AI93">
        <v>112119411.48996468</v>
      </c>
      <c r="AJ93">
        <v>110906028.53686225</v>
      </c>
      <c r="AK93">
        <v>134707183.84662017</v>
      </c>
      <c r="AL93">
        <v>136047906.24540824</v>
      </c>
      <c r="AM93">
        <v>100807002.54019465</v>
      </c>
      <c r="AN93">
        <v>141853360.86785537</v>
      </c>
      <c r="AO93">
        <v>232463022.80296078</v>
      </c>
      <c r="AP93">
        <v>442337870.69436979</v>
      </c>
      <c r="AQ93">
        <v>370687634.42571217</v>
      </c>
      <c r="AR93">
        <v>621117885.66850269</v>
      </c>
      <c r="AS93">
        <v>1045998496.4387157</v>
      </c>
      <c r="AT93">
        <v>1461139022.0295386</v>
      </c>
      <c r="AU93">
        <v>1806742742.2731116</v>
      </c>
      <c r="AV93">
        <v>2484745935.0932889</v>
      </c>
      <c r="AW93">
        <v>4410764338.667325</v>
      </c>
      <c r="AX93">
        <v>8217369092.6522369</v>
      </c>
      <c r="AY93">
        <v>10086528698.86043</v>
      </c>
      <c r="AZ93">
        <v>13071718758.737305</v>
      </c>
      <c r="BA93">
        <v>19749893536.320362</v>
      </c>
      <c r="BB93">
        <v>15027795173.218706</v>
      </c>
      <c r="BC93">
        <v>16314443436.290295</v>
      </c>
      <c r="BD93">
        <v>21357343668.944725</v>
      </c>
      <c r="BE93">
        <v>22388344143.913067</v>
      </c>
      <c r="BF93">
        <v>21948834283.785564</v>
      </c>
      <c r="BG93">
        <v>21765453081.982601</v>
      </c>
      <c r="BH93">
        <v>13185496881.017399</v>
      </c>
      <c r="BI93">
        <v>11240808847.887815</v>
      </c>
      <c r="BJ93">
        <v>12200913878.982721</v>
      </c>
      <c r="BK93">
        <v>13097012133.615946</v>
      </c>
      <c r="BL93">
        <v>11364133549.747766</v>
      </c>
      <c r="BM93">
        <v>9893816007.7397995</v>
      </c>
      <c r="BN93">
        <v>12215878032.716585</v>
      </c>
      <c r="BO93">
        <v>13687643435.624901</v>
      </c>
      <c r="BP93">
        <v>12337550583.753971</v>
      </c>
      <c r="BQ93">
        <v>12765777677.062155</v>
      </c>
    </row>
    <row r="94" spans="1:69" x14ac:dyDescent="0.2">
      <c r="A94" t="s">
        <v>334</v>
      </c>
      <c r="B94" t="s">
        <v>335</v>
      </c>
      <c r="C94" t="s">
        <v>1018</v>
      </c>
      <c r="D94" t="s">
        <v>1017</v>
      </c>
      <c r="E94">
        <v>4274890306.8289499</v>
      </c>
      <c r="F94">
        <v>4892397431.3329239</v>
      </c>
      <c r="G94">
        <v>5140542929.4206686</v>
      </c>
      <c r="H94">
        <v>5813285626.6440411</v>
      </c>
      <c r="I94">
        <v>6576906345.1151848</v>
      </c>
      <c r="J94">
        <v>7582209670.27425</v>
      </c>
      <c r="K94">
        <v>8472021466.8684692</v>
      </c>
      <c r="L94">
        <v>9146592855.6830044</v>
      </c>
      <c r="M94">
        <v>9950331205.8310795</v>
      </c>
      <c r="N94">
        <v>11454106327.07559</v>
      </c>
      <c r="O94">
        <v>12957113636.363638</v>
      </c>
      <c r="P94">
        <v>14388806818.18182</v>
      </c>
      <c r="Q94">
        <v>16650659090.909092</v>
      </c>
      <c r="R94">
        <v>22037019562.715763</v>
      </c>
      <c r="S94">
        <v>24998715909.090912</v>
      </c>
      <c r="T94">
        <v>28129128586.609989</v>
      </c>
      <c r="U94">
        <v>30719552238.805969</v>
      </c>
      <c r="V94">
        <v>35673080481.036079</v>
      </c>
      <c r="W94">
        <v>43654480519.480515</v>
      </c>
      <c r="X94">
        <v>53724121435.142593</v>
      </c>
      <c r="Y94">
        <v>56039256594.724228</v>
      </c>
      <c r="Z94">
        <v>51618456334.563347</v>
      </c>
      <c r="AA94">
        <v>53858346938.775505</v>
      </c>
      <c r="AB94">
        <v>48741397058.823524</v>
      </c>
      <c r="AC94">
        <v>47352146311.970985</v>
      </c>
      <c r="AD94">
        <v>47155741426.104118</v>
      </c>
      <c r="AE94">
        <v>55595445472.249268</v>
      </c>
      <c r="AF94">
        <v>64739630095.621544</v>
      </c>
      <c r="AG94">
        <v>75200610136.920486</v>
      </c>
      <c r="AH94">
        <v>78067933277.381454</v>
      </c>
      <c r="AI94">
        <v>96529587274.290634</v>
      </c>
      <c r="AJ94">
        <v>103680863712.84352</v>
      </c>
      <c r="AK94">
        <v>114608178405.43439</v>
      </c>
      <c r="AL94">
        <v>107295704518.43045</v>
      </c>
      <c r="AM94">
        <v>114980063202.24719</v>
      </c>
      <c r="AN94">
        <v>134974613913.81087</v>
      </c>
      <c r="AO94">
        <v>142502984144.96036</v>
      </c>
      <c r="AP94">
        <v>138766067640.08487</v>
      </c>
      <c r="AQ94">
        <v>139612812175.71774</v>
      </c>
      <c r="AR94">
        <v>137131371955.30725</v>
      </c>
      <c r="AS94">
        <v>125760166224.80498</v>
      </c>
      <c r="AT94">
        <v>132050474720.03008</v>
      </c>
      <c r="AU94">
        <v>150253800085.86459</v>
      </c>
      <c r="AV94">
        <v>196930509813.38431</v>
      </c>
      <c r="AW94">
        <v>234979615898.22455</v>
      </c>
      <c r="AX94">
        <v>242315668619.40533</v>
      </c>
      <c r="AY94">
        <v>269073415333.67609</v>
      </c>
      <c r="AZ94">
        <v>314226996944.10803</v>
      </c>
      <c r="BA94">
        <v>351121399546.48511</v>
      </c>
      <c r="BB94">
        <v>326829054686.30603</v>
      </c>
      <c r="BC94">
        <v>296417644404.03387</v>
      </c>
      <c r="BD94">
        <v>283228079776.04144</v>
      </c>
      <c r="BE94">
        <v>238841140018.23288</v>
      </c>
      <c r="BF94">
        <v>236556279640.70538</v>
      </c>
      <c r="BG94">
        <v>233911581521.06232</v>
      </c>
      <c r="BH94">
        <v>194567373678.09912</v>
      </c>
      <c r="BI94">
        <v>193097239005.87012</v>
      </c>
      <c r="BJ94">
        <v>200381103984.298</v>
      </c>
      <c r="BK94">
        <v>213298873494.39359</v>
      </c>
      <c r="BL94">
        <v>207305649887.01929</v>
      </c>
      <c r="BM94">
        <v>191362985554.86124</v>
      </c>
      <c r="BN94">
        <v>218303801895.32596</v>
      </c>
      <c r="BO94">
        <v>217990189600.68958</v>
      </c>
      <c r="BP94">
        <v>242946187738.26898</v>
      </c>
      <c r="BQ94">
        <v>256238371778.11792</v>
      </c>
    </row>
    <row r="95" spans="1:69" x14ac:dyDescent="0.2">
      <c r="A95" t="s">
        <v>336</v>
      </c>
      <c r="B95" t="s">
        <v>337</v>
      </c>
      <c r="C95" t="s">
        <v>1018</v>
      </c>
      <c r="D95" t="s">
        <v>1017</v>
      </c>
      <c r="V95">
        <v>71494495.185185179</v>
      </c>
      <c r="W95">
        <v>88322386.296296284</v>
      </c>
      <c r="X95">
        <v>102244362.22222221</v>
      </c>
      <c r="Y95">
        <v>110900457.03703703</v>
      </c>
      <c r="Z95">
        <v>115651918.88888888</v>
      </c>
      <c r="AA95">
        <v>125435589.99999999</v>
      </c>
      <c r="AB95">
        <v>131803552.22222221</v>
      </c>
      <c r="AC95">
        <v>145533310.74074072</v>
      </c>
      <c r="AD95">
        <v>167728455.18518516</v>
      </c>
      <c r="AE95">
        <v>187589522.59259257</v>
      </c>
      <c r="AF95">
        <v>215009569.62962961</v>
      </c>
      <c r="AG95">
        <v>236357523.7037037</v>
      </c>
      <c r="AH95">
        <v>267327642.22222221</v>
      </c>
      <c r="AI95">
        <v>278098762.96296293</v>
      </c>
      <c r="AJ95">
        <v>300757888.8888889</v>
      </c>
      <c r="AK95">
        <v>310160444.44444442</v>
      </c>
      <c r="AL95">
        <v>309812185.18518519</v>
      </c>
      <c r="AM95">
        <v>325111814.81481481</v>
      </c>
      <c r="AN95">
        <v>342172518.51851851</v>
      </c>
      <c r="AO95">
        <v>366911444.44444442</v>
      </c>
      <c r="AP95">
        <v>392190592.5925926</v>
      </c>
      <c r="AQ95">
        <v>445903592.59259254</v>
      </c>
      <c r="AR95">
        <v>482009370.37037033</v>
      </c>
      <c r="AS95">
        <v>520044370.37037033</v>
      </c>
      <c r="AT95">
        <v>520444185.18518513</v>
      </c>
      <c r="AU95">
        <v>540336925.92592585</v>
      </c>
      <c r="AV95">
        <v>591018407.4074074</v>
      </c>
      <c r="AW95">
        <v>599118592.5925926</v>
      </c>
      <c r="AX95">
        <v>695555555.55555546</v>
      </c>
      <c r="AY95">
        <v>698700666.66666663</v>
      </c>
      <c r="AZ95">
        <v>758683592.5925926</v>
      </c>
      <c r="BA95">
        <v>825976037.03703701</v>
      </c>
      <c r="BB95">
        <v>771275555.55555546</v>
      </c>
      <c r="BC95">
        <v>771014814.81481469</v>
      </c>
      <c r="BD95">
        <v>778655555.55555546</v>
      </c>
      <c r="BE95">
        <v>799881481.48148143</v>
      </c>
      <c r="BF95">
        <v>842618518.51851845</v>
      </c>
      <c r="BG95">
        <v>911496296.29629624</v>
      </c>
      <c r="BH95">
        <v>997007407.40740728</v>
      </c>
      <c r="BI95">
        <v>1061640740.7407407</v>
      </c>
      <c r="BJ95">
        <v>1125685185.1851852</v>
      </c>
      <c r="BK95">
        <v>1166514814.8148148</v>
      </c>
      <c r="BL95">
        <v>1213485185.1851852</v>
      </c>
      <c r="BM95">
        <v>1043411111.111111</v>
      </c>
      <c r="BN95">
        <v>1122222222.2222221</v>
      </c>
      <c r="BO95">
        <v>1224007407.4074073</v>
      </c>
      <c r="BP95">
        <v>1336418518.5185184</v>
      </c>
      <c r="BQ95">
        <v>1371918518.5185184</v>
      </c>
    </row>
    <row r="96" spans="1:69" x14ac:dyDescent="0.2">
      <c r="A96" t="s">
        <v>338</v>
      </c>
      <c r="B96" t="s">
        <v>339</v>
      </c>
      <c r="C96" t="s">
        <v>1018</v>
      </c>
      <c r="D96" t="s">
        <v>1017</v>
      </c>
      <c r="O96">
        <v>69520026.666666672</v>
      </c>
      <c r="P96">
        <v>88466738.249726847</v>
      </c>
      <c r="Q96">
        <v>106101297.80127242</v>
      </c>
      <c r="R96">
        <v>140153748.24365649</v>
      </c>
      <c r="S96">
        <v>169918948.62918174</v>
      </c>
      <c r="T96">
        <v>211190630.32960913</v>
      </c>
      <c r="U96">
        <v>240779417.78569981</v>
      </c>
      <c r="V96">
        <v>282269749.16011345</v>
      </c>
      <c r="W96">
        <v>355987433.41569012</v>
      </c>
      <c r="X96">
        <v>420645821.54048753</v>
      </c>
      <c r="Y96">
        <v>476051740.7737695</v>
      </c>
      <c r="Z96">
        <v>435748993.41842139</v>
      </c>
      <c r="AA96">
        <v>402403041.0292685</v>
      </c>
      <c r="AB96">
        <v>416184071.01941693</v>
      </c>
      <c r="AC96">
        <v>379371901.49037445</v>
      </c>
      <c r="AD96">
        <v>412876382.82917434</v>
      </c>
      <c r="AE96">
        <v>603016292.68697834</v>
      </c>
      <c r="AF96">
        <v>787390408.95326924</v>
      </c>
      <c r="AG96">
        <v>898607670.62441266</v>
      </c>
      <c r="AH96">
        <v>929799902.19112396</v>
      </c>
      <c r="AI96">
        <v>1018977280.3292787</v>
      </c>
      <c r="AJ96">
        <v>1016500069.2570795</v>
      </c>
      <c r="AK96">
        <v>1037916162.5497649</v>
      </c>
      <c r="AL96">
        <v>927214151.76792991</v>
      </c>
      <c r="AM96">
        <v>1005887539.3204867</v>
      </c>
      <c r="AN96">
        <v>1208953287.0659847</v>
      </c>
      <c r="AO96">
        <v>1197515569.0820243</v>
      </c>
      <c r="AP96">
        <v>1072154433.8453763</v>
      </c>
      <c r="AQ96">
        <v>1149858069.7576582</v>
      </c>
      <c r="AR96">
        <v>1131555107.0490694</v>
      </c>
      <c r="AS96">
        <v>1068025016.0086223</v>
      </c>
      <c r="AT96">
        <v>1086170703.9815965</v>
      </c>
      <c r="AU96">
        <v>1169136716.0355651</v>
      </c>
      <c r="AV96">
        <v>1558759823.081686</v>
      </c>
      <c r="AW96">
        <v>1822499769.2393847</v>
      </c>
      <c r="AX96">
        <v>1849802648.3639076</v>
      </c>
      <c r="AY96">
        <v>2013106929.5003109</v>
      </c>
      <c r="AZ96">
        <v>2249811295.6608014</v>
      </c>
      <c r="BA96">
        <v>2499092314.4187546</v>
      </c>
      <c r="BB96">
        <v>2529963903.2268476</v>
      </c>
      <c r="BC96">
        <v>2503167187.4930544</v>
      </c>
      <c r="BD96">
        <v>2684461375.465847</v>
      </c>
      <c r="BE96">
        <v>2609678486.3674879</v>
      </c>
      <c r="BF96">
        <v>2684946990.1244802</v>
      </c>
      <c r="BG96">
        <v>2842065708.3596215</v>
      </c>
      <c r="BH96">
        <v>2499113022.8167543</v>
      </c>
      <c r="BI96">
        <v>2707139544.4669547</v>
      </c>
      <c r="BJ96">
        <v>2851613679.0343266</v>
      </c>
      <c r="BK96">
        <v>3055782146.1595702</v>
      </c>
      <c r="BL96">
        <v>2997309971.8762293</v>
      </c>
      <c r="BM96">
        <v>3089625554.4047279</v>
      </c>
      <c r="BN96">
        <v>3293578467.5732727</v>
      </c>
      <c r="BO96">
        <v>3152334771.7799163</v>
      </c>
      <c r="BP96">
        <v>3326543974.3919296</v>
      </c>
    </row>
    <row r="97" spans="1:69" x14ac:dyDescent="0.2">
      <c r="A97" t="s">
        <v>340</v>
      </c>
      <c r="B97" t="s">
        <v>341</v>
      </c>
      <c r="C97" t="s">
        <v>1018</v>
      </c>
      <c r="D97" t="s">
        <v>1017</v>
      </c>
      <c r="E97">
        <v>1043599899.9999999</v>
      </c>
      <c r="F97">
        <v>1076699900</v>
      </c>
      <c r="G97">
        <v>1143600000</v>
      </c>
      <c r="H97">
        <v>1262800000</v>
      </c>
      <c r="I97">
        <v>1299099900</v>
      </c>
      <c r="J97">
        <v>1331399900</v>
      </c>
      <c r="K97">
        <v>1390700000</v>
      </c>
      <c r="L97">
        <v>1453500000</v>
      </c>
      <c r="M97">
        <v>1610500000</v>
      </c>
      <c r="N97">
        <v>1715399900</v>
      </c>
      <c r="O97">
        <v>1904000000</v>
      </c>
      <c r="P97">
        <v>1984800000</v>
      </c>
      <c r="Q97">
        <v>2101300000.0000002</v>
      </c>
      <c r="R97">
        <v>2569200100</v>
      </c>
      <c r="S97">
        <v>3161499900</v>
      </c>
      <c r="T97">
        <v>3645900000</v>
      </c>
      <c r="U97">
        <v>4365300200</v>
      </c>
      <c r="V97">
        <v>5480500200</v>
      </c>
      <c r="W97">
        <v>6070600200</v>
      </c>
      <c r="X97">
        <v>6902600200</v>
      </c>
      <c r="Y97">
        <v>7878700000</v>
      </c>
      <c r="Z97">
        <v>8607500300</v>
      </c>
      <c r="AA97">
        <v>8716999700</v>
      </c>
      <c r="AB97">
        <v>9050000400</v>
      </c>
      <c r="AC97">
        <v>9470000100</v>
      </c>
      <c r="AD97">
        <v>9721652086.956522</v>
      </c>
      <c r="AE97">
        <v>7231963515.9817352</v>
      </c>
      <c r="AF97">
        <v>7084399840</v>
      </c>
      <c r="AG97">
        <v>7841602824.4274807</v>
      </c>
      <c r="AH97">
        <v>8410724360.795455</v>
      </c>
      <c r="AI97">
        <v>7650196845.2154579</v>
      </c>
      <c r="AJ97">
        <v>9406135143.4116535</v>
      </c>
      <c r="AK97">
        <v>10440781587.543491</v>
      </c>
      <c r="AL97">
        <v>11400017301.458664</v>
      </c>
      <c r="AM97">
        <v>12983233310.746746</v>
      </c>
      <c r="AN97">
        <v>14655404433.277115</v>
      </c>
      <c r="AO97">
        <v>15674835615.313896</v>
      </c>
      <c r="AP97">
        <v>17790026221.613865</v>
      </c>
      <c r="AQ97">
        <v>19395491992.99387</v>
      </c>
      <c r="AR97">
        <v>18318412251.364197</v>
      </c>
      <c r="AS97">
        <v>19288929030.050781</v>
      </c>
      <c r="AT97">
        <v>18405220247.441242</v>
      </c>
      <c r="AU97">
        <v>20444205991.024971</v>
      </c>
      <c r="AV97">
        <v>21576351798.914482</v>
      </c>
      <c r="AW97">
        <v>23577298094.657066</v>
      </c>
      <c r="AX97">
        <v>26783389293.921989</v>
      </c>
      <c r="AY97">
        <v>29744246827.183907</v>
      </c>
      <c r="AZ97">
        <v>33567850824.103931</v>
      </c>
      <c r="BA97">
        <v>38503720224.316628</v>
      </c>
      <c r="BB97">
        <v>37126148264.638298</v>
      </c>
      <c r="BC97">
        <v>40676578423.487091</v>
      </c>
      <c r="BD97">
        <v>46876006272.238693</v>
      </c>
      <c r="BE97">
        <v>49593929487.126297</v>
      </c>
      <c r="BF97">
        <v>52996420177.44088</v>
      </c>
      <c r="BG97">
        <v>57852159007.624321</v>
      </c>
      <c r="BH97">
        <v>62186066547.656601</v>
      </c>
      <c r="BI97">
        <v>66053408205.883812</v>
      </c>
      <c r="BJ97">
        <v>71653780740.422577</v>
      </c>
      <c r="BK97">
        <v>73328356007.615204</v>
      </c>
      <c r="BL97">
        <v>77172331693.409302</v>
      </c>
      <c r="BM97">
        <v>77719468248.366608</v>
      </c>
      <c r="BN97">
        <v>86455522272.738327</v>
      </c>
      <c r="BO97">
        <v>95641446500.652283</v>
      </c>
      <c r="BP97">
        <v>104368755054.60054</v>
      </c>
      <c r="BQ97">
        <v>113199581158.20274</v>
      </c>
    </row>
    <row r="98" spans="1:69" x14ac:dyDescent="0.2">
      <c r="A98" t="s">
        <v>342</v>
      </c>
      <c r="B98" t="s">
        <v>343</v>
      </c>
      <c r="C98" t="s">
        <v>1018</v>
      </c>
      <c r="D98" t="s">
        <v>1017</v>
      </c>
      <c r="AU98">
        <v>3394000000</v>
      </c>
      <c r="AV98">
        <v>3569000000</v>
      </c>
      <c r="AW98">
        <v>3869000000</v>
      </c>
      <c r="AX98">
        <v>4213000000</v>
      </c>
      <c r="AY98">
        <v>4238000000</v>
      </c>
      <c r="AZ98">
        <v>4397000000</v>
      </c>
      <c r="BA98">
        <v>4658000000</v>
      </c>
      <c r="BB98">
        <v>4828000000</v>
      </c>
      <c r="BC98">
        <v>4949000000</v>
      </c>
      <c r="BD98">
        <v>4984000000</v>
      </c>
      <c r="BE98">
        <v>5265000000</v>
      </c>
      <c r="BF98">
        <v>5399000000</v>
      </c>
      <c r="BG98">
        <v>5610000000</v>
      </c>
      <c r="BH98">
        <v>5799000000</v>
      </c>
      <c r="BI98">
        <v>5901000000</v>
      </c>
      <c r="BJ98">
        <v>6013000000</v>
      </c>
      <c r="BK98">
        <v>6051000000</v>
      </c>
      <c r="BL98">
        <v>6355000000</v>
      </c>
      <c r="BM98">
        <v>5916000000</v>
      </c>
      <c r="BN98">
        <v>6234000000</v>
      </c>
      <c r="BO98">
        <v>6910000000</v>
      </c>
    </row>
    <row r="99" spans="1:69" x14ac:dyDescent="0.2">
      <c r="A99" t="s">
        <v>344</v>
      </c>
      <c r="B99" t="s">
        <v>345</v>
      </c>
      <c r="C99" t="s">
        <v>1018</v>
      </c>
      <c r="D99" t="s">
        <v>1017</v>
      </c>
      <c r="E99">
        <v>170216241.12606385</v>
      </c>
      <c r="F99">
        <v>185849535.37616155</v>
      </c>
      <c r="G99">
        <v>194949512.62621844</v>
      </c>
      <c r="H99">
        <v>175757893.93859848</v>
      </c>
      <c r="I99">
        <v>194774513.06371734</v>
      </c>
      <c r="J99">
        <v>213235294.11764705</v>
      </c>
      <c r="K99">
        <v>228705882.35294119</v>
      </c>
      <c r="L99">
        <v>250176470.58823529</v>
      </c>
      <c r="M99">
        <v>229750000</v>
      </c>
      <c r="N99">
        <v>249300000</v>
      </c>
      <c r="O99">
        <v>267800000</v>
      </c>
      <c r="P99">
        <v>282050000</v>
      </c>
      <c r="Q99">
        <v>285380952.38095236</v>
      </c>
      <c r="R99">
        <v>307047619.04761904</v>
      </c>
      <c r="S99">
        <v>433954545.45454544</v>
      </c>
      <c r="T99">
        <v>494791666.66666669</v>
      </c>
      <c r="U99">
        <v>454440000</v>
      </c>
      <c r="V99">
        <v>449880000</v>
      </c>
      <c r="W99">
        <v>507080000</v>
      </c>
      <c r="X99">
        <v>530440000</v>
      </c>
      <c r="Y99">
        <v>603200000</v>
      </c>
      <c r="Z99">
        <v>570357107.14285719</v>
      </c>
      <c r="AA99">
        <v>482000000</v>
      </c>
      <c r="AB99">
        <v>489333333.33333331</v>
      </c>
      <c r="AC99">
        <v>437631605.2631579</v>
      </c>
      <c r="AD99">
        <v>453488372.0930233</v>
      </c>
      <c r="AE99">
        <v>504651139.53488374</v>
      </c>
      <c r="AF99">
        <v>354591846.93877548</v>
      </c>
      <c r="AG99">
        <v>413799990</v>
      </c>
      <c r="AH99">
        <v>379779389.70588237</v>
      </c>
      <c r="AI99">
        <v>396582263.29113925</v>
      </c>
      <c r="AJ99">
        <v>348533094.8121646</v>
      </c>
      <c r="AK99">
        <v>373573141.48681056</v>
      </c>
      <c r="AL99">
        <v>454101382.48847932</v>
      </c>
      <c r="AM99">
        <v>540874934.20101225</v>
      </c>
      <c r="AN99">
        <v>621626785.91549301</v>
      </c>
      <c r="AO99">
        <v>705406001.42450142</v>
      </c>
      <c r="AP99">
        <v>749138009.56453955</v>
      </c>
      <c r="AQ99">
        <v>717530683.16956663</v>
      </c>
      <c r="AR99">
        <v>694754988.25829506</v>
      </c>
      <c r="AS99">
        <v>712667896.72751188</v>
      </c>
      <c r="AT99">
        <v>712167450.16289771</v>
      </c>
      <c r="AU99">
        <v>726131434.71533847</v>
      </c>
      <c r="AV99">
        <v>743063950.31774902</v>
      </c>
      <c r="AW99">
        <v>787814379.18384326</v>
      </c>
      <c r="AX99">
        <v>824880550.34396493</v>
      </c>
      <c r="AY99">
        <v>2379817990.6917953</v>
      </c>
      <c r="AZ99">
        <v>2730971595.3957372</v>
      </c>
      <c r="BA99">
        <v>3025187433.3363686</v>
      </c>
      <c r="BB99">
        <v>3165663152.7335134</v>
      </c>
      <c r="BC99">
        <v>3432912516.9242687</v>
      </c>
      <c r="BD99">
        <v>3691384317.521781</v>
      </c>
      <c r="BE99">
        <v>4063088535.7633057</v>
      </c>
      <c r="BF99">
        <v>4167800928.8355298</v>
      </c>
      <c r="BG99">
        <v>4127660151.808702</v>
      </c>
      <c r="BH99">
        <v>4279840193.7046003</v>
      </c>
      <c r="BI99">
        <v>4482697336.5617437</v>
      </c>
      <c r="BJ99">
        <v>4748174334.1404362</v>
      </c>
      <c r="BK99">
        <v>4787636997.8534269</v>
      </c>
      <c r="BL99">
        <v>5173760191.8465223</v>
      </c>
      <c r="BM99">
        <v>5471256594.7242203</v>
      </c>
      <c r="BN99">
        <v>8041362110.3117504</v>
      </c>
      <c r="BO99">
        <v>14718388489.208633</v>
      </c>
      <c r="BP99">
        <v>16918503597.122303</v>
      </c>
      <c r="BQ99">
        <v>24662709832.134293</v>
      </c>
    </row>
    <row r="100" spans="1:69" x14ac:dyDescent="0.2">
      <c r="A100" t="s">
        <v>346</v>
      </c>
      <c r="B100" t="s">
        <v>347</v>
      </c>
      <c r="C100" t="s">
        <v>1018</v>
      </c>
      <c r="D100" t="s">
        <v>1017</v>
      </c>
      <c r="E100">
        <v>1093432780325.207</v>
      </c>
      <c r="F100">
        <v>1166232450158.1184</v>
      </c>
      <c r="G100">
        <v>1261142948234.9248</v>
      </c>
      <c r="H100">
        <v>1356475376143.0681</v>
      </c>
      <c r="I100">
        <v>1482593892873.1926</v>
      </c>
      <c r="J100">
        <v>1611497243980.6401</v>
      </c>
      <c r="K100">
        <v>1763379068928.3713</v>
      </c>
      <c r="L100">
        <v>1883767863914.3701</v>
      </c>
      <c r="M100">
        <v>2043305595056.5283</v>
      </c>
      <c r="N100">
        <v>2252164756856.394</v>
      </c>
      <c r="O100">
        <v>2472351752906.2129</v>
      </c>
      <c r="P100">
        <v>2746785744349.6816</v>
      </c>
      <c r="Q100">
        <v>3190539759998.5972</v>
      </c>
      <c r="R100">
        <v>3870418015726.9907</v>
      </c>
      <c r="S100">
        <v>4377486307751.1733</v>
      </c>
      <c r="T100">
        <v>4884197559212.6084</v>
      </c>
      <c r="U100">
        <v>5319434063684.1875</v>
      </c>
      <c r="V100">
        <v>6022080072395.292</v>
      </c>
      <c r="W100">
        <v>7229254173813.5586</v>
      </c>
      <c r="X100">
        <v>8355728642468.6289</v>
      </c>
      <c r="Y100">
        <v>9328366481069.832</v>
      </c>
      <c r="Z100">
        <v>9469804750495.832</v>
      </c>
      <c r="AA100">
        <v>9376036390679.1289</v>
      </c>
      <c r="AB100">
        <v>9686285915250.1523</v>
      </c>
      <c r="AC100">
        <v>10098746534234.049</v>
      </c>
      <c r="AD100">
        <v>10596810326464.398</v>
      </c>
      <c r="AE100">
        <v>12871282221512.215</v>
      </c>
      <c r="AF100">
        <v>14923330650922.697</v>
      </c>
      <c r="AG100">
        <v>16796441297838.57</v>
      </c>
      <c r="AH100">
        <v>17494368252472.002</v>
      </c>
      <c r="AI100">
        <v>19592605087712.863</v>
      </c>
      <c r="AJ100">
        <v>20676762469983.848</v>
      </c>
      <c r="AK100">
        <v>22141754501799.387</v>
      </c>
      <c r="AL100">
        <v>22299634718529.332</v>
      </c>
      <c r="AM100">
        <v>23852769860430.34</v>
      </c>
      <c r="AN100">
        <v>26474870169753.191</v>
      </c>
      <c r="AO100">
        <v>26689298657110.516</v>
      </c>
      <c r="AP100">
        <v>26256013657064.441</v>
      </c>
      <c r="AQ100">
        <v>26213249677353.07</v>
      </c>
      <c r="AR100">
        <v>27456861030445.672</v>
      </c>
      <c r="AS100">
        <v>28095358385203.242</v>
      </c>
      <c r="AT100">
        <v>27871346372991.938</v>
      </c>
      <c r="AU100">
        <v>29087762156088.129</v>
      </c>
      <c r="AV100">
        <v>32653648831585.871</v>
      </c>
      <c r="AW100">
        <v>36479616795556.844</v>
      </c>
      <c r="AX100">
        <v>38739967108318.781</v>
      </c>
      <c r="AY100">
        <v>41125462538928.414</v>
      </c>
      <c r="AZ100">
        <v>45259229716492.945</v>
      </c>
      <c r="BA100">
        <v>48511546178932.68</v>
      </c>
      <c r="BB100">
        <v>45121580672151.594</v>
      </c>
      <c r="BC100">
        <v>47537047603466</v>
      </c>
      <c r="BD100">
        <v>51761995686417.383</v>
      </c>
      <c r="BE100">
        <v>51943717152963.758</v>
      </c>
      <c r="BF100">
        <v>52667085148262.93</v>
      </c>
      <c r="BG100">
        <v>53550117992137.336</v>
      </c>
      <c r="BH100">
        <v>49977567874625.5</v>
      </c>
      <c r="BI100">
        <v>50927970256186.055</v>
      </c>
      <c r="BJ100">
        <v>53524059312874.891</v>
      </c>
      <c r="BK100">
        <v>56920619917132.125</v>
      </c>
      <c r="BL100">
        <v>57456170925405.289</v>
      </c>
      <c r="BM100">
        <v>55889737341875.422</v>
      </c>
      <c r="BN100">
        <v>62745314846357.281</v>
      </c>
      <c r="BO100">
        <v>65081334214971.5</v>
      </c>
      <c r="BP100">
        <v>68449582732271.438</v>
      </c>
      <c r="BQ100">
        <v>71321142708251.141</v>
      </c>
    </row>
    <row r="101" spans="1:69" x14ac:dyDescent="0.2">
      <c r="A101" t="s">
        <v>348</v>
      </c>
      <c r="B101" t="s">
        <v>349</v>
      </c>
      <c r="C101" t="s">
        <v>1018</v>
      </c>
      <c r="D101" t="s">
        <v>1017</v>
      </c>
      <c r="E101">
        <v>1320796651.6945691</v>
      </c>
      <c r="F101">
        <v>1383681651.1377556</v>
      </c>
      <c r="G101">
        <v>1612346412.2647462</v>
      </c>
      <c r="H101">
        <v>1935298266.45384</v>
      </c>
      <c r="I101">
        <v>2206466461.264338</v>
      </c>
      <c r="J101">
        <v>2435078534.0314136</v>
      </c>
      <c r="K101">
        <v>2489845016.6489425</v>
      </c>
      <c r="L101">
        <v>2692474989.1257071</v>
      </c>
      <c r="M101">
        <v>2716964388.4241838</v>
      </c>
      <c r="N101">
        <v>3189740055.1398187</v>
      </c>
      <c r="O101">
        <v>3800766535.6208773</v>
      </c>
      <c r="P101">
        <v>4476001946.014864</v>
      </c>
      <c r="Q101">
        <v>5710090213.1503487</v>
      </c>
      <c r="R101">
        <v>8030117555.6203251</v>
      </c>
      <c r="S101">
        <v>9388695366.8457813</v>
      </c>
      <c r="T101">
        <v>10048089558.063587</v>
      </c>
      <c r="U101">
        <v>12876366008.807699</v>
      </c>
      <c r="V101">
        <v>15719433719.43372</v>
      </c>
      <c r="W101">
        <v>18315136409.142666</v>
      </c>
      <c r="X101">
        <v>22526184533.17001</v>
      </c>
      <c r="Y101">
        <v>28861857810.65147</v>
      </c>
      <c r="Z101">
        <v>31055226088.694305</v>
      </c>
      <c r="AA101">
        <v>32291215843.64333</v>
      </c>
      <c r="AB101">
        <v>29907227184.178974</v>
      </c>
      <c r="AC101">
        <v>33511383985.674088</v>
      </c>
      <c r="AD101">
        <v>35699772165.709335</v>
      </c>
      <c r="AE101">
        <v>41075396884.89521</v>
      </c>
      <c r="AF101">
        <v>50622896162.600578</v>
      </c>
      <c r="AG101">
        <v>59707404560.594414</v>
      </c>
      <c r="AH101">
        <v>68790219177.973312</v>
      </c>
      <c r="AI101">
        <v>76928784620.815811</v>
      </c>
      <c r="AJ101">
        <v>88959997899.929321</v>
      </c>
      <c r="AK101">
        <v>104272507639.28247</v>
      </c>
      <c r="AL101">
        <v>120354212475.00026</v>
      </c>
      <c r="AM101">
        <v>135811771026.33049</v>
      </c>
      <c r="AN101">
        <v>144652295363.66672</v>
      </c>
      <c r="AO101">
        <v>159718183550.73416</v>
      </c>
      <c r="AP101">
        <v>177353174849.7142</v>
      </c>
      <c r="AQ101">
        <v>168885443660.07248</v>
      </c>
      <c r="AR101">
        <v>165768095391.55655</v>
      </c>
      <c r="AS101">
        <v>171668891194.34869</v>
      </c>
      <c r="AT101">
        <v>169404327616.60522</v>
      </c>
      <c r="AU101">
        <v>166348866131.0282</v>
      </c>
      <c r="AV101">
        <v>161385558801.81079</v>
      </c>
      <c r="AW101">
        <v>169099768875.1926</v>
      </c>
      <c r="AX101">
        <v>181569311742.21292</v>
      </c>
      <c r="AY101">
        <v>193535442896.36505</v>
      </c>
      <c r="AZ101">
        <v>211596944503.79977</v>
      </c>
      <c r="BA101">
        <v>219278749139.7337</v>
      </c>
      <c r="BB101">
        <v>214047795659.04471</v>
      </c>
      <c r="BC101">
        <v>228638668727.29083</v>
      </c>
      <c r="BD101">
        <v>248513617677.28674</v>
      </c>
      <c r="BE101">
        <v>262628865879.69678</v>
      </c>
      <c r="BF101">
        <v>275696879834.96649</v>
      </c>
      <c r="BG101">
        <v>291459995978.8927</v>
      </c>
      <c r="BH101">
        <v>309385622601.34808</v>
      </c>
      <c r="BI101">
        <v>320860317562.56238</v>
      </c>
      <c r="BJ101">
        <v>341273289534.46594</v>
      </c>
      <c r="BK101">
        <v>361731070995.72626</v>
      </c>
      <c r="BL101">
        <v>363074545072.3891</v>
      </c>
      <c r="BM101">
        <v>344943149590.05829</v>
      </c>
      <c r="BN101">
        <v>368954169748.81805</v>
      </c>
      <c r="BO101">
        <v>358679533984.7182</v>
      </c>
      <c r="BP101">
        <v>381043026173.93542</v>
      </c>
      <c r="BQ101">
        <v>406863396487.34155</v>
      </c>
    </row>
    <row r="102" spans="1:69" x14ac:dyDescent="0.2">
      <c r="A102" t="s">
        <v>350</v>
      </c>
      <c r="B102" t="s">
        <v>351</v>
      </c>
      <c r="C102" t="s">
        <v>1018</v>
      </c>
      <c r="D102" t="s">
        <v>1017</v>
      </c>
      <c r="E102">
        <v>475650000</v>
      </c>
      <c r="F102">
        <v>503300000</v>
      </c>
      <c r="G102">
        <v>532450000.00000006</v>
      </c>
      <c r="H102">
        <v>553500000</v>
      </c>
      <c r="I102">
        <v>591100000</v>
      </c>
      <c r="J102">
        <v>651050000</v>
      </c>
      <c r="K102">
        <v>692150000</v>
      </c>
      <c r="L102">
        <v>750950000</v>
      </c>
      <c r="M102">
        <v>815450000</v>
      </c>
      <c r="N102">
        <v>844400000</v>
      </c>
      <c r="O102">
        <v>904400000</v>
      </c>
      <c r="P102">
        <v>958450000</v>
      </c>
      <c r="Q102">
        <v>1030645362.0958707</v>
      </c>
      <c r="R102">
        <v>1128299435.850282</v>
      </c>
      <c r="S102">
        <v>1243000000</v>
      </c>
      <c r="T102">
        <v>1330050000</v>
      </c>
      <c r="U102">
        <v>1589300000</v>
      </c>
      <c r="V102">
        <v>1900700000</v>
      </c>
      <c r="W102">
        <v>2393650000</v>
      </c>
      <c r="X102">
        <v>2778900000</v>
      </c>
      <c r="Y102">
        <v>3184400000</v>
      </c>
      <c r="Z102">
        <v>3501800000</v>
      </c>
      <c r="AA102">
        <v>3619500000</v>
      </c>
      <c r="AB102">
        <v>3840550000</v>
      </c>
      <c r="AC102">
        <v>4029900000</v>
      </c>
      <c r="AD102">
        <v>4328300000</v>
      </c>
      <c r="AE102">
        <v>4706100000</v>
      </c>
      <c r="AF102">
        <v>5024800000</v>
      </c>
      <c r="AG102">
        <v>4892660944.2060089</v>
      </c>
      <c r="AH102">
        <v>4375896551.7241383</v>
      </c>
      <c r="AI102">
        <v>3734460116.7315173</v>
      </c>
      <c r="AJ102">
        <v>3699381195.1022253</v>
      </c>
      <c r="AK102">
        <v>4122846905.1819787</v>
      </c>
      <c r="AL102">
        <v>4190773622.2587132</v>
      </c>
      <c r="AM102">
        <v>4105686899.4386835</v>
      </c>
      <c r="AN102">
        <v>4672346193.952033</v>
      </c>
      <c r="AO102">
        <v>4798834459.4594593</v>
      </c>
      <c r="AP102">
        <v>5569178707.2243347</v>
      </c>
      <c r="AQ102">
        <v>6163707533.2348604</v>
      </c>
      <c r="AR102">
        <v>6394090592.3344946</v>
      </c>
      <c r="AS102">
        <v>7186638029.0587492</v>
      </c>
      <c r="AT102">
        <v>7651162302.3456039</v>
      </c>
      <c r="AU102">
        <v>7858255412.8603792</v>
      </c>
      <c r="AV102">
        <v>8230391346.6722813</v>
      </c>
      <c r="AW102">
        <v>8869299234.3376961</v>
      </c>
      <c r="AX102">
        <v>9757012696.5621166</v>
      </c>
      <c r="AY102">
        <v>10917477066.142908</v>
      </c>
      <c r="AZ102">
        <v>12361257680.562687</v>
      </c>
      <c r="BA102">
        <v>13881731875.746613</v>
      </c>
      <c r="BB102">
        <v>14587496229.18111</v>
      </c>
      <c r="BC102">
        <v>15839344591.984165</v>
      </c>
      <c r="BD102">
        <v>17710275685.407448</v>
      </c>
      <c r="BE102">
        <v>18528554397.569511</v>
      </c>
      <c r="BF102">
        <v>18499729214.904022</v>
      </c>
      <c r="BG102">
        <v>19756533971.869846</v>
      </c>
      <c r="BH102">
        <v>20979791685.416042</v>
      </c>
      <c r="BI102">
        <v>21717604952.183525</v>
      </c>
      <c r="BJ102">
        <v>23136247990.597725</v>
      </c>
      <c r="BK102">
        <v>24067750760.49897</v>
      </c>
      <c r="BL102">
        <v>24882225741.811867</v>
      </c>
      <c r="BM102">
        <v>23352232483.755009</v>
      </c>
      <c r="BN102">
        <v>28144331506.614887</v>
      </c>
      <c r="BO102">
        <v>31426041806.798485</v>
      </c>
      <c r="BP102">
        <v>34355805527.979488</v>
      </c>
      <c r="BQ102">
        <v>37093565854.043678</v>
      </c>
    </row>
    <row r="103" spans="1:69" x14ac:dyDescent="0.2">
      <c r="A103" t="s">
        <v>352</v>
      </c>
      <c r="B103" t="s">
        <v>353</v>
      </c>
      <c r="C103" t="s">
        <v>1018</v>
      </c>
      <c r="D103" t="s">
        <v>1017</v>
      </c>
      <c r="E103">
        <v>21923722127.742054</v>
      </c>
      <c r="F103">
        <v>22627709232.396656</v>
      </c>
      <c r="G103">
        <v>24599541748.703224</v>
      </c>
      <c r="H103">
        <v>28893534515.887817</v>
      </c>
      <c r="I103">
        <v>26878565172.483601</v>
      </c>
      <c r="J103">
        <v>30407034659.823124</v>
      </c>
      <c r="K103">
        <v>32971073893.335377</v>
      </c>
      <c r="L103">
        <v>32488675063.871914</v>
      </c>
      <c r="M103">
        <v>34994461970.317558</v>
      </c>
      <c r="N103">
        <v>38503260469.205025</v>
      </c>
      <c r="O103">
        <v>37181536760.130096</v>
      </c>
      <c r="P103">
        <v>40099504488.517197</v>
      </c>
      <c r="Q103">
        <v>44564788726.175446</v>
      </c>
      <c r="R103">
        <v>54553562932.058868</v>
      </c>
      <c r="S103">
        <v>64257354956.931107</v>
      </c>
      <c r="T103">
        <v>72350863415.60498</v>
      </c>
      <c r="U103">
        <v>77585497906.309998</v>
      </c>
      <c r="V103">
        <v>89885368488.993668</v>
      </c>
      <c r="W103">
        <v>104622112017.9263</v>
      </c>
      <c r="X103">
        <v>114929806433.13153</v>
      </c>
      <c r="Y103">
        <v>127259629229.98122</v>
      </c>
      <c r="Z103">
        <v>127910339912.96037</v>
      </c>
      <c r="AA103">
        <v>129278372851.55013</v>
      </c>
      <c r="AB103">
        <v>128221978068.5435</v>
      </c>
      <c r="AC103">
        <v>130635964994.73528</v>
      </c>
      <c r="AD103">
        <v>137196640367.63657</v>
      </c>
      <c r="AE103">
        <v>126219299823.02916</v>
      </c>
      <c r="AF103">
        <v>134509036368.90686</v>
      </c>
      <c r="AG103">
        <v>141558264239.36783</v>
      </c>
      <c r="AH103">
        <v>144132297739.58249</v>
      </c>
      <c r="AI103">
        <v>165447183504.80463</v>
      </c>
      <c r="AJ103">
        <v>180013449210.46854</v>
      </c>
      <c r="AK103">
        <v>136844691209.85518</v>
      </c>
      <c r="AL103">
        <v>142051421908.72507</v>
      </c>
      <c r="AM103">
        <v>121514084285.89598</v>
      </c>
      <c r="AN103">
        <v>141395905527.67712</v>
      </c>
      <c r="AO103">
        <v>154688747451.04538</v>
      </c>
      <c r="AP103">
        <v>161933433655.46439</v>
      </c>
      <c r="AQ103">
        <v>167620980707.49881</v>
      </c>
      <c r="AR103">
        <v>168431404824.19699</v>
      </c>
      <c r="AS103">
        <v>181929508086.70932</v>
      </c>
      <c r="AT103">
        <v>175879852361.52243</v>
      </c>
      <c r="AU103">
        <v>190891346466.39948</v>
      </c>
      <c r="AV103">
        <v>216610034974.42456</v>
      </c>
      <c r="AW103">
        <v>249571115303.19647</v>
      </c>
      <c r="AX103">
        <v>288591119560.46954</v>
      </c>
      <c r="AY103">
        <v>338993250532.89044</v>
      </c>
      <c r="AZ103">
        <v>404372280163.21423</v>
      </c>
      <c r="BA103">
        <v>481623936903.30206</v>
      </c>
      <c r="BB103">
        <v>475213799056.47394</v>
      </c>
      <c r="BC103">
        <v>518754130151.74554</v>
      </c>
      <c r="BD103">
        <v>573517854715.36609</v>
      </c>
      <c r="BE103">
        <v>595155344078.42371</v>
      </c>
      <c r="BF103">
        <v>667314194885.70435</v>
      </c>
      <c r="BG103">
        <v>705465847008.07959</v>
      </c>
      <c r="BH103">
        <v>674606540074.89697</v>
      </c>
      <c r="BI103">
        <v>677200621773.18835</v>
      </c>
      <c r="BJ103">
        <v>735068264238.84351</v>
      </c>
      <c r="BK103">
        <v>790373898773.38062</v>
      </c>
      <c r="BL103">
        <v>811372254522.34265</v>
      </c>
      <c r="BM103">
        <v>816029422839.44604</v>
      </c>
      <c r="BN103">
        <v>924417463438.69983</v>
      </c>
      <c r="BO103">
        <v>1002501492801.3016</v>
      </c>
      <c r="BP103">
        <v>1060316071770.2886</v>
      </c>
      <c r="BQ103">
        <v>1145111349262.5747</v>
      </c>
    </row>
    <row r="104" spans="1:69" x14ac:dyDescent="0.2">
      <c r="A104" t="s">
        <v>354</v>
      </c>
      <c r="B104" t="s">
        <v>355</v>
      </c>
      <c r="C104" t="s">
        <v>1018</v>
      </c>
      <c r="D104" t="s">
        <v>1017</v>
      </c>
      <c r="AI104">
        <v>25650213279.67807</v>
      </c>
      <c r="AJ104">
        <v>18760386774.797256</v>
      </c>
      <c r="AK104">
        <v>10621169290.99859</v>
      </c>
      <c r="AL104">
        <v>11259647874.498642</v>
      </c>
      <c r="AM104">
        <v>15062911616.822159</v>
      </c>
      <c r="AN104">
        <v>22772394546.605831</v>
      </c>
      <c r="AO104">
        <v>24150978346.52533</v>
      </c>
      <c r="AP104">
        <v>24175764812.121838</v>
      </c>
      <c r="AQ104">
        <v>25890228429.721352</v>
      </c>
      <c r="AR104">
        <v>23777026779.300449</v>
      </c>
      <c r="AS104">
        <v>22134411297.473034</v>
      </c>
      <c r="AT104">
        <v>23066883849.646683</v>
      </c>
      <c r="AU104">
        <v>26757722428.678143</v>
      </c>
      <c r="AV104">
        <v>35245317001.822365</v>
      </c>
      <c r="AW104">
        <v>41836292157.333473</v>
      </c>
      <c r="AX104">
        <v>45013119281.806038</v>
      </c>
      <c r="AY104">
        <v>49583544860.075935</v>
      </c>
      <c r="AZ104">
        <v>59290621398.156128</v>
      </c>
      <c r="BA104">
        <v>68472854617.283081</v>
      </c>
      <c r="BB104">
        <v>62315996674.798355</v>
      </c>
      <c r="BC104">
        <v>58975205417.343872</v>
      </c>
      <c r="BD104">
        <v>62889007657.389915</v>
      </c>
      <c r="BE104">
        <v>57548115904.415985</v>
      </c>
      <c r="BF104">
        <v>59846265181.850174</v>
      </c>
      <c r="BG104">
        <v>59606934500.995712</v>
      </c>
      <c r="BH104">
        <v>50998893384.828926</v>
      </c>
      <c r="BI104">
        <v>52650714171.861717</v>
      </c>
      <c r="BJ104">
        <v>56182782585.90519</v>
      </c>
      <c r="BK104">
        <v>61667925219.075508</v>
      </c>
      <c r="BL104">
        <v>61466721186.311646</v>
      </c>
      <c r="BM104">
        <v>57959843541.369934</v>
      </c>
      <c r="BN104">
        <v>69002365163.336777</v>
      </c>
      <c r="BO104">
        <v>71196498671.114548</v>
      </c>
      <c r="BP104">
        <v>85624153964.098694</v>
      </c>
      <c r="BQ104">
        <v>92983810328.908844</v>
      </c>
    </row>
    <row r="105" spans="1:69" x14ac:dyDescent="0.2">
      <c r="A105" t="s">
        <v>356</v>
      </c>
      <c r="B105" t="s">
        <v>357</v>
      </c>
      <c r="C105" t="s">
        <v>1018</v>
      </c>
      <c r="D105" t="s">
        <v>1017</v>
      </c>
      <c r="E105">
        <v>273187200</v>
      </c>
      <c r="F105">
        <v>271066000</v>
      </c>
      <c r="G105">
        <v>281896800</v>
      </c>
      <c r="H105">
        <v>294883400</v>
      </c>
      <c r="I105">
        <v>325281200</v>
      </c>
      <c r="J105">
        <v>353251800</v>
      </c>
      <c r="K105">
        <v>368948600</v>
      </c>
      <c r="L105">
        <v>369124200</v>
      </c>
      <c r="M105">
        <v>367968800</v>
      </c>
      <c r="N105">
        <v>391820400</v>
      </c>
      <c r="O105">
        <v>331200000</v>
      </c>
      <c r="P105">
        <v>362800000</v>
      </c>
      <c r="Q105">
        <v>371998958.40291643</v>
      </c>
      <c r="R105">
        <v>466798973.04225934</v>
      </c>
      <c r="S105">
        <v>565399321.52081418</v>
      </c>
      <c r="T105">
        <v>681400000</v>
      </c>
      <c r="U105">
        <v>879000000</v>
      </c>
      <c r="V105">
        <v>947000000</v>
      </c>
      <c r="W105">
        <v>974200000</v>
      </c>
      <c r="X105">
        <v>1080600000</v>
      </c>
      <c r="Y105">
        <v>1383800000</v>
      </c>
      <c r="Z105">
        <v>1479400000</v>
      </c>
      <c r="AA105">
        <v>1474200000</v>
      </c>
      <c r="AB105">
        <v>1623600000</v>
      </c>
      <c r="AC105">
        <v>1816200000</v>
      </c>
      <c r="AD105">
        <v>2009400000</v>
      </c>
      <c r="AE105">
        <v>2318000000</v>
      </c>
      <c r="AF105">
        <v>2047200000</v>
      </c>
      <c r="AG105">
        <v>2613926800</v>
      </c>
      <c r="AH105">
        <v>2736243800</v>
      </c>
      <c r="AI105">
        <v>3096289800</v>
      </c>
      <c r="AJ105">
        <v>3473562627.7942271</v>
      </c>
      <c r="AK105">
        <v>2257129791.6157489</v>
      </c>
      <c r="AL105">
        <v>1878253767.3130486</v>
      </c>
      <c r="AM105">
        <v>2167569046.1183734</v>
      </c>
      <c r="AN105">
        <v>2813313278.8108196</v>
      </c>
      <c r="AO105">
        <v>2907517603.7671881</v>
      </c>
      <c r="AP105">
        <v>3338949151.5992718</v>
      </c>
      <c r="AQ105">
        <v>3723903723.6377182</v>
      </c>
      <c r="AR105">
        <v>4153725883.8408227</v>
      </c>
      <c r="AS105">
        <v>6813566098.8674984</v>
      </c>
      <c r="AT105">
        <v>6331970324.3102217</v>
      </c>
      <c r="AU105">
        <v>6205847213.6351013</v>
      </c>
      <c r="AV105">
        <v>5071947798.2726316</v>
      </c>
      <c r="AW105">
        <v>6087360684.2968998</v>
      </c>
      <c r="AX105">
        <v>7030149730.3369226</v>
      </c>
      <c r="AY105">
        <v>7638739122.6724186</v>
      </c>
      <c r="AZ105">
        <v>9228637767.6900902</v>
      </c>
      <c r="BA105">
        <v>10432962634.874826</v>
      </c>
      <c r="BB105">
        <v>11597002834.778614</v>
      </c>
      <c r="BC105">
        <v>11859312725.144835</v>
      </c>
      <c r="BD105">
        <v>13008746038.8867</v>
      </c>
      <c r="BE105">
        <v>13708925477.130407</v>
      </c>
      <c r="BF105">
        <v>14902488604.242088</v>
      </c>
      <c r="BG105">
        <v>15146883497.633091</v>
      </c>
      <c r="BH105">
        <v>14849629308.602478</v>
      </c>
      <c r="BI105">
        <v>14069277526.227812</v>
      </c>
      <c r="BJ105">
        <v>15093357161.149847</v>
      </c>
      <c r="BK105">
        <v>16403864617.84576</v>
      </c>
      <c r="BL105">
        <v>15016090929.512514</v>
      </c>
      <c r="BM105">
        <v>14508222518.301786</v>
      </c>
      <c r="BN105">
        <v>20944387975.705139</v>
      </c>
      <c r="BO105">
        <v>20253551920.551617</v>
      </c>
      <c r="BP105">
        <v>19850585722.324139</v>
      </c>
      <c r="BQ105">
        <v>25224154990.794556</v>
      </c>
    </row>
    <row r="106" spans="1:69" x14ac:dyDescent="0.2">
      <c r="A106" t="s">
        <v>358</v>
      </c>
      <c r="B106" t="s">
        <v>359</v>
      </c>
      <c r="C106" t="s">
        <v>1018</v>
      </c>
      <c r="D106" t="s">
        <v>1017</v>
      </c>
      <c r="M106">
        <v>4886222554.6635494</v>
      </c>
      <c r="N106">
        <v>5429812386.53195</v>
      </c>
      <c r="O106">
        <v>5780929202.6033335</v>
      </c>
      <c r="P106">
        <v>6291568220.7939253</v>
      </c>
      <c r="Q106">
        <v>7379313742.1368446</v>
      </c>
      <c r="R106">
        <v>9138292402.1882</v>
      </c>
      <c r="S106">
        <v>10016338178.999273</v>
      </c>
      <c r="T106">
        <v>11420392514.61721</v>
      </c>
      <c r="U106">
        <v>13235612078.839613</v>
      </c>
      <c r="V106">
        <v>14783674054.829048</v>
      </c>
      <c r="W106">
        <v>17286744153.707031</v>
      </c>
      <c r="X106">
        <v>19959731324.801041</v>
      </c>
      <c r="Y106">
        <v>23116977148.021641</v>
      </c>
      <c r="Z106">
        <v>23705883891.944458</v>
      </c>
      <c r="AA106">
        <v>24141667188.051685</v>
      </c>
      <c r="AB106">
        <v>21910365258.251404</v>
      </c>
      <c r="AC106">
        <v>21242726264.485405</v>
      </c>
      <c r="AD106">
        <v>21510643750.176971</v>
      </c>
      <c r="AE106">
        <v>24778163812.013092</v>
      </c>
      <c r="AF106">
        <v>27232016527.423748</v>
      </c>
      <c r="AG106">
        <v>29799838597.407871</v>
      </c>
      <c r="AH106">
        <v>30422508937.567024</v>
      </c>
      <c r="AI106">
        <v>34478360678.755951</v>
      </c>
      <c r="AJ106">
        <v>34867307352.646019</v>
      </c>
      <c r="AK106">
        <v>38857339124.908379</v>
      </c>
      <c r="AL106">
        <v>40256233360.38166</v>
      </c>
      <c r="AM106">
        <v>43307949890.460297</v>
      </c>
      <c r="AN106">
        <v>46577614588.992554</v>
      </c>
      <c r="AO106">
        <v>46833767123.691505</v>
      </c>
      <c r="AP106">
        <v>47398564799.249634</v>
      </c>
      <c r="AQ106">
        <v>48784412623.593933</v>
      </c>
      <c r="AR106">
        <v>49160204397.463501</v>
      </c>
      <c r="AS106">
        <v>47275954428.958626</v>
      </c>
      <c r="AT106">
        <v>53800068065.796936</v>
      </c>
      <c r="AU106">
        <v>67636468625.042809</v>
      </c>
      <c r="AV106">
        <v>85190469121.073959</v>
      </c>
      <c r="AW106">
        <v>104015363080.27097</v>
      </c>
      <c r="AX106">
        <v>113098237570.92931</v>
      </c>
      <c r="AY106">
        <v>115604111412.13937</v>
      </c>
      <c r="AZ106">
        <v>140123326896.32938</v>
      </c>
      <c r="BA106">
        <v>158228265915.53354</v>
      </c>
      <c r="BB106">
        <v>130807441076.15977</v>
      </c>
      <c r="BC106">
        <v>131898737241.16629</v>
      </c>
      <c r="BD106">
        <v>141712804953.86835</v>
      </c>
      <c r="BE106">
        <v>128470269689.95816</v>
      </c>
      <c r="BF106">
        <v>135646053778.58244</v>
      </c>
      <c r="BG106">
        <v>141128696412.32129</v>
      </c>
      <c r="BH106">
        <v>125244126623.28946</v>
      </c>
      <c r="BI106">
        <v>128983560865.29254</v>
      </c>
      <c r="BJ106">
        <v>143335098991.86218</v>
      </c>
      <c r="BK106">
        <v>161184691013.83466</v>
      </c>
      <c r="BL106">
        <v>164936682033.99158</v>
      </c>
      <c r="BM106">
        <v>158468487754.19629</v>
      </c>
      <c r="BN106">
        <v>183282685440.48581</v>
      </c>
      <c r="BO106">
        <v>177002580544.15546</v>
      </c>
      <c r="BP106">
        <v>213240316634.6478</v>
      </c>
      <c r="BQ106">
        <v>222722738925.64096</v>
      </c>
    </row>
    <row r="107" spans="1:69" x14ac:dyDescent="0.2">
      <c r="A107" t="s">
        <v>360</v>
      </c>
      <c r="B107" t="s">
        <v>361</v>
      </c>
      <c r="C107" t="s">
        <v>1018</v>
      </c>
      <c r="D107" t="s">
        <v>1017</v>
      </c>
      <c r="E107">
        <v>306260916224.71179</v>
      </c>
      <c r="F107">
        <v>310008507775.54816</v>
      </c>
      <c r="G107">
        <v>313911312589.73236</v>
      </c>
      <c r="H107">
        <v>346365706999.34528</v>
      </c>
      <c r="I107">
        <v>392563890164.36688</v>
      </c>
      <c r="J107">
        <v>430308877039.06995</v>
      </c>
      <c r="K107">
        <v>444621188183.63025</v>
      </c>
      <c r="L107">
        <v>457223530082.16925</v>
      </c>
      <c r="M107">
        <v>484483207487.71844</v>
      </c>
      <c r="N107">
        <v>540875486626.98065</v>
      </c>
      <c r="O107">
        <v>588894280439.54688</v>
      </c>
      <c r="P107">
        <v>641994176451.047</v>
      </c>
      <c r="Q107">
        <v>723737238264.99219</v>
      </c>
      <c r="R107">
        <v>938397748328.34009</v>
      </c>
      <c r="S107">
        <v>1187466392277.1602</v>
      </c>
      <c r="T107">
        <v>1282306066097.5747</v>
      </c>
      <c r="U107">
        <v>1391936145591.3516</v>
      </c>
      <c r="V107">
        <v>1577372875197.408</v>
      </c>
      <c r="W107">
        <v>1743913597446.9146</v>
      </c>
      <c r="X107">
        <v>2037399467560.4116</v>
      </c>
      <c r="Y107">
        <v>2418911812099.9062</v>
      </c>
      <c r="Z107">
        <v>2598578073247.167</v>
      </c>
      <c r="AA107">
        <v>2560513941781.9155</v>
      </c>
      <c r="AB107">
        <v>2529265948626.5059</v>
      </c>
      <c r="AC107">
        <v>2619007608002.4932</v>
      </c>
      <c r="AD107">
        <v>2719865250358.7676</v>
      </c>
      <c r="AE107">
        <v>2823853100366.4307</v>
      </c>
      <c r="AF107">
        <v>2909861543470.5083</v>
      </c>
      <c r="AG107">
        <v>3110722136868.0581</v>
      </c>
      <c r="AH107">
        <v>3241152169495.248</v>
      </c>
      <c r="AI107">
        <v>3645927216629.9229</v>
      </c>
      <c r="AJ107">
        <v>3533597986123.4312</v>
      </c>
      <c r="AK107">
        <v>3691700835593.4624</v>
      </c>
      <c r="AL107">
        <v>3930672941449.4731</v>
      </c>
      <c r="AM107">
        <v>4336867904120.8257</v>
      </c>
      <c r="AN107">
        <v>4987838644607.9795</v>
      </c>
      <c r="AO107">
        <v>5443873901964.1436</v>
      </c>
      <c r="AP107">
        <v>5775060777836.6494</v>
      </c>
      <c r="AQ107">
        <v>5550058275544.0752</v>
      </c>
      <c r="AR107">
        <v>5408483629655.999</v>
      </c>
      <c r="AS107">
        <v>5886134597366.623</v>
      </c>
      <c r="AT107">
        <v>5971610298683.8887</v>
      </c>
      <c r="AU107">
        <v>6065783594228.7295</v>
      </c>
      <c r="AV107">
        <v>6814152968102.5928</v>
      </c>
      <c r="AW107">
        <v>8117388576252.8301</v>
      </c>
      <c r="AX107">
        <v>9694745482584.873</v>
      </c>
      <c r="AY107">
        <v>11501210367684.299</v>
      </c>
      <c r="AZ107">
        <v>14287515549914.373</v>
      </c>
      <c r="BA107">
        <v>17144385222961.736</v>
      </c>
      <c r="BB107">
        <v>16643733351017.535</v>
      </c>
      <c r="BC107">
        <v>20236974559592.855</v>
      </c>
      <c r="BD107">
        <v>23952863037040.855</v>
      </c>
      <c r="BE107">
        <v>25459767024749.59</v>
      </c>
      <c r="BF107">
        <v>26784320183315.672</v>
      </c>
      <c r="BG107">
        <v>27548963986382.656</v>
      </c>
      <c r="BH107">
        <v>25937609442668.812</v>
      </c>
      <c r="BI107">
        <v>26133021093477.324</v>
      </c>
      <c r="BJ107">
        <v>28848700119388.953</v>
      </c>
      <c r="BK107">
        <v>30736778363828.605</v>
      </c>
      <c r="BL107">
        <v>31377057597389.828</v>
      </c>
      <c r="BM107">
        <v>30204027280204.469</v>
      </c>
      <c r="BN107">
        <v>35879316080995.148</v>
      </c>
      <c r="BO107">
        <v>37943329554311.516</v>
      </c>
      <c r="BP107">
        <v>39248258733753.539</v>
      </c>
      <c r="BQ107">
        <v>40930410371533.391</v>
      </c>
    </row>
    <row r="108" spans="1:69" x14ac:dyDescent="0.2">
      <c r="A108" t="s">
        <v>362</v>
      </c>
      <c r="B108" t="s">
        <v>363</v>
      </c>
      <c r="C108" t="s">
        <v>1018</v>
      </c>
      <c r="D108" t="s">
        <v>1017</v>
      </c>
      <c r="E108">
        <v>351708158290.60608</v>
      </c>
      <c r="F108">
        <v>358253053925.79651</v>
      </c>
      <c r="G108">
        <v>366133037974.69635</v>
      </c>
      <c r="H108">
        <v>404104501315.20752</v>
      </c>
      <c r="I108">
        <v>448836478412.07434</v>
      </c>
      <c r="J108">
        <v>493478093673.73828</v>
      </c>
      <c r="K108">
        <v>513160475036.63055</v>
      </c>
      <c r="L108">
        <v>526613635749.55426</v>
      </c>
      <c r="M108">
        <v>558019700222.48633</v>
      </c>
      <c r="N108">
        <v>623469617380.31274</v>
      </c>
      <c r="O108">
        <v>680890196523.97888</v>
      </c>
      <c r="P108">
        <v>734108845764.42102</v>
      </c>
      <c r="Q108">
        <v>821457008938.03967</v>
      </c>
      <c r="R108">
        <v>1049797281267.4303</v>
      </c>
      <c r="S108">
        <v>1334586899751.0374</v>
      </c>
      <c r="T108">
        <v>1457921892242.4941</v>
      </c>
      <c r="U108">
        <v>1574304877596.8945</v>
      </c>
      <c r="V108">
        <v>1774626528580.6094</v>
      </c>
      <c r="W108">
        <v>1967805991725.0105</v>
      </c>
      <c r="X108">
        <v>2293033708911.6226</v>
      </c>
      <c r="Y108">
        <v>2724029176548.0679</v>
      </c>
      <c r="Z108">
        <v>3048463181129.2832</v>
      </c>
      <c r="AA108">
        <v>2987463443945.9976</v>
      </c>
      <c r="AB108">
        <v>2891343906447.4863</v>
      </c>
      <c r="AC108">
        <v>2954421504962.8652</v>
      </c>
      <c r="AD108">
        <v>3065625561562.2754</v>
      </c>
      <c r="AE108">
        <v>3129827307260.3955</v>
      </c>
      <c r="AF108">
        <v>3226370262089.0562</v>
      </c>
      <c r="AG108">
        <v>3443662446583.458</v>
      </c>
      <c r="AH108">
        <v>3575944874123.2686</v>
      </c>
      <c r="AI108">
        <v>4023618951995.4702</v>
      </c>
      <c r="AJ108">
        <v>3940581945912.374</v>
      </c>
      <c r="AK108">
        <v>4055225988619.002</v>
      </c>
      <c r="AL108">
        <v>4312830690301.8662</v>
      </c>
      <c r="AM108">
        <v>4732703784532.0098</v>
      </c>
      <c r="AN108">
        <v>5468651089214.2627</v>
      </c>
      <c r="AO108">
        <v>5998025558914.0889</v>
      </c>
      <c r="AP108">
        <v>6355345864750.1191</v>
      </c>
      <c r="AQ108">
        <v>6153791476491.8975</v>
      </c>
      <c r="AR108">
        <v>5860973878548.4287</v>
      </c>
      <c r="AS108">
        <v>6405155340977.7432</v>
      </c>
      <c r="AT108">
        <v>6484814497363.3652</v>
      </c>
      <c r="AU108">
        <v>6618829141640.9404</v>
      </c>
      <c r="AV108">
        <v>7438042806499.1016</v>
      </c>
      <c r="AW108">
        <v>8846940320931.5605</v>
      </c>
      <c r="AX108">
        <v>10543932972658.887</v>
      </c>
      <c r="AY108">
        <v>12515819352845.875</v>
      </c>
      <c r="AZ108">
        <v>15478384977817.896</v>
      </c>
      <c r="BA108">
        <v>18563872439706.426</v>
      </c>
      <c r="BB108">
        <v>18027421083675.258</v>
      </c>
      <c r="BC108">
        <v>21835069166669.488</v>
      </c>
      <c r="BD108">
        <v>25757259583860.578</v>
      </c>
      <c r="BE108">
        <v>27363548308329.91</v>
      </c>
      <c r="BF108">
        <v>28855638007106.641</v>
      </c>
      <c r="BG108">
        <v>29778753140210.465</v>
      </c>
      <c r="BH108">
        <v>28103757036547.969</v>
      </c>
      <c r="BI108">
        <v>28286257999424.719</v>
      </c>
      <c r="BJ108">
        <v>31117686702333.758</v>
      </c>
      <c r="BK108">
        <v>33147599934551.504</v>
      </c>
      <c r="BL108">
        <v>34078219798939.109</v>
      </c>
      <c r="BM108">
        <v>32822847991827.266</v>
      </c>
      <c r="BN108">
        <v>38741335342414.797</v>
      </c>
      <c r="BO108">
        <v>41018485584725.719</v>
      </c>
      <c r="BP108">
        <v>42176516066439.07</v>
      </c>
      <c r="BQ108">
        <v>43823204664493.875</v>
      </c>
    </row>
    <row r="109" spans="1:69" x14ac:dyDescent="0.2">
      <c r="A109" t="s">
        <v>364</v>
      </c>
      <c r="B109" t="s">
        <v>365</v>
      </c>
      <c r="C109" t="s">
        <v>1018</v>
      </c>
      <c r="D109" t="s">
        <v>1017</v>
      </c>
      <c r="E109">
        <v>43419063136.196609</v>
      </c>
      <c r="F109">
        <v>45877820663.805702</v>
      </c>
      <c r="G109">
        <v>49352987755.178909</v>
      </c>
      <c r="H109">
        <v>54556943164.690796</v>
      </c>
      <c r="I109">
        <v>53949854635.343521</v>
      </c>
      <c r="J109">
        <v>60415096598.934402</v>
      </c>
      <c r="K109">
        <v>65247708355.241165</v>
      </c>
      <c r="L109">
        <v>66154805083.078354</v>
      </c>
      <c r="M109">
        <v>70107106201.293839</v>
      </c>
      <c r="N109">
        <v>78701759386.485947</v>
      </c>
      <c r="O109">
        <v>87493635541.947693</v>
      </c>
      <c r="P109">
        <v>88539617604.346283</v>
      </c>
      <c r="Q109">
        <v>94690827263.556961</v>
      </c>
      <c r="R109">
        <v>109974660345.75644</v>
      </c>
      <c r="S109">
        <v>144311257153.77454</v>
      </c>
      <c r="T109">
        <v>169844078911.04102</v>
      </c>
      <c r="U109">
        <v>177485554718.22845</v>
      </c>
      <c r="V109">
        <v>193294226206.53232</v>
      </c>
      <c r="W109">
        <v>218539555256.63605</v>
      </c>
      <c r="X109">
        <v>250376887783.22522</v>
      </c>
      <c r="Y109">
        <v>298604001457.11945</v>
      </c>
      <c r="Z109">
        <v>423178214761.93964</v>
      </c>
      <c r="AA109">
        <v>403272271570.13544</v>
      </c>
      <c r="AB109">
        <v>348319967701.64581</v>
      </c>
      <c r="AC109">
        <v>327545489759.25085</v>
      </c>
      <c r="AD109">
        <v>338015025891.06415</v>
      </c>
      <c r="AE109">
        <v>306447561121.80328</v>
      </c>
      <c r="AF109">
        <v>316801281131.62476</v>
      </c>
      <c r="AG109">
        <v>334041718237.1958</v>
      </c>
      <c r="AH109">
        <v>335572228828.56213</v>
      </c>
      <c r="AI109">
        <v>378601687959.44348</v>
      </c>
      <c r="AJ109">
        <v>408935889526.72217</v>
      </c>
      <c r="AK109">
        <v>364500462510.17554</v>
      </c>
      <c r="AL109">
        <v>383117739730.70056</v>
      </c>
      <c r="AM109">
        <v>396481708931.75732</v>
      </c>
      <c r="AN109">
        <v>481964529219.02386</v>
      </c>
      <c r="AO109">
        <v>555977844458.20557</v>
      </c>
      <c r="AP109">
        <v>582075639918.49158</v>
      </c>
      <c r="AQ109">
        <v>606351843937.96411</v>
      </c>
      <c r="AR109">
        <v>452393909716.81427</v>
      </c>
      <c r="AS109">
        <v>519433841269.80566</v>
      </c>
      <c r="AT109">
        <v>513449125832.41626</v>
      </c>
      <c r="AU109">
        <v>553708425098.70215</v>
      </c>
      <c r="AV109">
        <v>624668567081.95581</v>
      </c>
      <c r="AW109">
        <v>730301246172.36255</v>
      </c>
      <c r="AX109">
        <v>849793999607.05066</v>
      </c>
      <c r="AY109">
        <v>1015422269205.8523</v>
      </c>
      <c r="AZ109">
        <v>1190972724268.375</v>
      </c>
      <c r="BA109">
        <v>1419487216744.6843</v>
      </c>
      <c r="BB109">
        <v>1383687732657.7236</v>
      </c>
      <c r="BC109">
        <v>1598094607076.6306</v>
      </c>
      <c r="BD109">
        <v>1804396546819.7131</v>
      </c>
      <c r="BE109">
        <v>1903781283580.3325</v>
      </c>
      <c r="BF109">
        <v>2071317823790.9541</v>
      </c>
      <c r="BG109">
        <v>2229789153827.8149</v>
      </c>
      <c r="BH109">
        <v>2166147593879.165</v>
      </c>
      <c r="BI109">
        <v>2153236905947.3906</v>
      </c>
      <c r="BJ109">
        <v>2268986582944.8081</v>
      </c>
      <c r="BK109">
        <v>2410821570722.8921</v>
      </c>
      <c r="BL109">
        <v>2701162201549.2671</v>
      </c>
      <c r="BM109">
        <v>2618820711622.8057</v>
      </c>
      <c r="BN109">
        <v>2862019261419.6729</v>
      </c>
      <c r="BO109">
        <v>3075156030414.1846</v>
      </c>
      <c r="BP109">
        <v>2928257332685.5264</v>
      </c>
      <c r="BQ109">
        <v>2892794292960.5029</v>
      </c>
    </row>
    <row r="110" spans="1:69" x14ac:dyDescent="0.2">
      <c r="A110" t="s">
        <v>366</v>
      </c>
      <c r="B110" t="s">
        <v>367</v>
      </c>
      <c r="C110" t="s">
        <v>1018</v>
      </c>
      <c r="D110" t="s">
        <v>1017</v>
      </c>
      <c r="E110">
        <v>12401501561.785378</v>
      </c>
      <c r="F110">
        <v>13314688264.577467</v>
      </c>
      <c r="G110">
        <v>14222416055.510235</v>
      </c>
      <c r="H110">
        <v>15145197244.781578</v>
      </c>
      <c r="I110">
        <v>16626632979.221058</v>
      </c>
      <c r="J110">
        <v>17977186457.612938</v>
      </c>
      <c r="K110">
        <v>19605545864.4967</v>
      </c>
      <c r="L110">
        <v>19795254777.982857</v>
      </c>
      <c r="M110">
        <v>21047483665.486614</v>
      </c>
      <c r="N110">
        <v>23960732153.678043</v>
      </c>
      <c r="O110">
        <v>32356563895.339798</v>
      </c>
      <c r="P110">
        <v>30392833455.94199</v>
      </c>
      <c r="Q110">
        <v>34167082608.54784</v>
      </c>
      <c r="R110">
        <v>37107988872.555687</v>
      </c>
      <c r="S110">
        <v>52754115653.564201</v>
      </c>
      <c r="T110">
        <v>61046682874.997406</v>
      </c>
      <c r="U110">
        <v>73441255542.519958</v>
      </c>
      <c r="V110">
        <v>79020486261.132507</v>
      </c>
      <c r="W110">
        <v>87129172584.732574</v>
      </c>
      <c r="X110">
        <v>106209035625.90291</v>
      </c>
      <c r="Y110">
        <v>134446628565.26186</v>
      </c>
      <c r="Z110">
        <v>245479636362.86795</v>
      </c>
      <c r="AA110">
        <v>224352153458.53076</v>
      </c>
      <c r="AB110">
        <v>171851407628.7244</v>
      </c>
      <c r="AC110">
        <v>148714761041.17902</v>
      </c>
      <c r="AD110">
        <v>149360272178.40521</v>
      </c>
      <c r="AE110">
        <v>138015634707.14771</v>
      </c>
      <c r="AF110">
        <v>142226241236.74173</v>
      </c>
      <c r="AG110">
        <v>148184197593.88089</v>
      </c>
      <c r="AH110">
        <v>143853282362.36563</v>
      </c>
      <c r="AI110">
        <v>159019516930.14325</v>
      </c>
      <c r="AJ110">
        <v>170036291239.4931</v>
      </c>
      <c r="AK110">
        <v>165355540081.89465</v>
      </c>
      <c r="AL110">
        <v>175244559141.65134</v>
      </c>
      <c r="AM110">
        <v>190983317299.20203</v>
      </c>
      <c r="AN110">
        <v>267309715975.13467</v>
      </c>
      <c r="AO110">
        <v>328495025650.40558</v>
      </c>
      <c r="AP110">
        <v>344040187982.75989</v>
      </c>
      <c r="AQ110">
        <v>360890034244.65576</v>
      </c>
      <c r="AR110">
        <v>203538006166.57019</v>
      </c>
      <c r="AS110">
        <v>244290144682.41187</v>
      </c>
      <c r="AT110">
        <v>243968067343.09723</v>
      </c>
      <c r="AU110">
        <v>267621509349.00568</v>
      </c>
      <c r="AV110">
        <v>302939673645.11609</v>
      </c>
      <c r="AW110">
        <v>365116376580.7558</v>
      </c>
      <c r="AX110">
        <v>428328538081.22772</v>
      </c>
      <c r="AY110">
        <v>526645636948.48822</v>
      </c>
      <c r="AZ110">
        <v>609839841078.27942</v>
      </c>
      <c r="BA110">
        <v>714771797908.91846</v>
      </c>
      <c r="BB110">
        <v>669157586112.91235</v>
      </c>
      <c r="BC110">
        <v>780580681565.0741</v>
      </c>
      <c r="BD110">
        <v>888614216908.75354</v>
      </c>
      <c r="BE110">
        <v>982900021354.995</v>
      </c>
      <c r="BF110">
        <v>1071507625598.4301</v>
      </c>
      <c r="BG110">
        <v>1164584937017.8428</v>
      </c>
      <c r="BH110">
        <v>1104888256132.4402</v>
      </c>
      <c r="BI110">
        <v>1035761112332.6013</v>
      </c>
      <c r="BJ110">
        <v>1064701742324.6508</v>
      </c>
      <c r="BK110">
        <v>1125278097800.2668</v>
      </c>
      <c r="BL110">
        <v>1354444605559.251</v>
      </c>
      <c r="BM110">
        <v>1258453633593.2456</v>
      </c>
      <c r="BN110">
        <v>1369357769886.5835</v>
      </c>
      <c r="BO110">
        <v>1456880573683.6831</v>
      </c>
      <c r="BP110">
        <v>1272526278004.6812</v>
      </c>
      <c r="BQ110">
        <v>1117411942661.7153</v>
      </c>
    </row>
    <row r="111" spans="1:69" x14ac:dyDescent="0.2">
      <c r="A111" t="s">
        <v>368</v>
      </c>
      <c r="B111" t="s">
        <v>369</v>
      </c>
      <c r="C111" t="s">
        <v>1018</v>
      </c>
      <c r="D111" t="s">
        <v>1017</v>
      </c>
      <c r="L111">
        <v>5667756627.9209299</v>
      </c>
      <c r="M111">
        <v>7076465299.8114109</v>
      </c>
      <c r="N111">
        <v>8337423312.8834352</v>
      </c>
      <c r="O111">
        <v>9150684931.5068493</v>
      </c>
      <c r="P111">
        <v>9333536369.9456749</v>
      </c>
      <c r="Q111">
        <v>10997590361.445784</v>
      </c>
      <c r="R111">
        <v>16273253012.048193</v>
      </c>
      <c r="S111">
        <v>25802409638.554218</v>
      </c>
      <c r="T111">
        <v>30463855421.686749</v>
      </c>
      <c r="U111">
        <v>37269156626.506027</v>
      </c>
      <c r="V111">
        <v>45808915662.650604</v>
      </c>
      <c r="W111">
        <v>51455719075.825424</v>
      </c>
      <c r="X111">
        <v>51400186342.888931</v>
      </c>
      <c r="Y111">
        <v>72482337397.443939</v>
      </c>
      <c r="Z111">
        <v>85518233419.047852</v>
      </c>
      <c r="AA111">
        <v>90158449294.99205</v>
      </c>
      <c r="AB111">
        <v>81052283383.715515</v>
      </c>
      <c r="AC111">
        <v>84853700027.651031</v>
      </c>
      <c r="AD111">
        <v>85289488375.443466</v>
      </c>
      <c r="AE111">
        <v>79954072544.527924</v>
      </c>
      <c r="AF111">
        <v>75929617557.752121</v>
      </c>
      <c r="AG111">
        <v>84300174485.797318</v>
      </c>
      <c r="AH111">
        <v>94451427876.662811</v>
      </c>
      <c r="AI111">
        <v>106140727333.63564</v>
      </c>
      <c r="AJ111">
        <v>116621996217.13341</v>
      </c>
      <c r="AK111">
        <v>128026966579.96375</v>
      </c>
      <c r="AL111">
        <v>158006700301.5332</v>
      </c>
      <c r="AM111">
        <v>176892143931.50528</v>
      </c>
      <c r="AN111">
        <v>202132028723.11533</v>
      </c>
      <c r="AO111">
        <v>227369679374.9733</v>
      </c>
      <c r="AP111">
        <v>215748998609.63501</v>
      </c>
      <c r="AQ111">
        <v>95445547872.715027</v>
      </c>
      <c r="AR111">
        <v>140001351215.46185</v>
      </c>
      <c r="AS111">
        <v>165021012077.80963</v>
      </c>
      <c r="AT111">
        <v>160446947784.90857</v>
      </c>
      <c r="AU111">
        <v>195660611165.18344</v>
      </c>
      <c r="AV111">
        <v>234772463823.80835</v>
      </c>
      <c r="AW111">
        <v>256836875295.4519</v>
      </c>
      <c r="AX111">
        <v>285868619196.08478</v>
      </c>
      <c r="AY111">
        <v>364570515618.35693</v>
      </c>
      <c r="AZ111">
        <v>432216737774.86053</v>
      </c>
      <c r="BA111">
        <v>510228634992.25824</v>
      </c>
      <c r="BB111">
        <v>539580085612.40143</v>
      </c>
      <c r="BC111">
        <v>755094157621.93555</v>
      </c>
      <c r="BD111">
        <v>892969104563.17126</v>
      </c>
      <c r="BE111">
        <v>917869913332.64856</v>
      </c>
      <c r="BF111">
        <v>912524136718.01819</v>
      </c>
      <c r="BG111">
        <v>890814755533.53687</v>
      </c>
      <c r="BH111">
        <v>860854232686.21387</v>
      </c>
      <c r="BI111">
        <v>931877364037.69751</v>
      </c>
      <c r="BJ111">
        <v>1015618744159.7339</v>
      </c>
      <c r="BK111">
        <v>1042271532988.6317</v>
      </c>
      <c r="BL111">
        <v>1119099871350.1992</v>
      </c>
      <c r="BM111">
        <v>1059054842698.4821</v>
      </c>
      <c r="BN111">
        <v>1186509691086.7307</v>
      </c>
      <c r="BO111">
        <v>1319101183380.1516</v>
      </c>
      <c r="BP111">
        <v>1371169301563.6216</v>
      </c>
      <c r="BQ111">
        <v>1396300098190.9734</v>
      </c>
    </row>
    <row r="112" spans="1:69" x14ac:dyDescent="0.2">
      <c r="A112" t="s">
        <v>370</v>
      </c>
      <c r="B112" t="s">
        <v>371</v>
      </c>
      <c r="C112" t="s">
        <v>1018</v>
      </c>
      <c r="D112" t="s">
        <v>1017</v>
      </c>
      <c r="E112">
        <v>32210089126.069321</v>
      </c>
      <c r="F112">
        <v>33770973573.542709</v>
      </c>
      <c r="G112">
        <v>36454084443.514534</v>
      </c>
      <c r="H112">
        <v>41013144249.144676</v>
      </c>
      <c r="I112">
        <v>38511156900.686989</v>
      </c>
      <c r="J112">
        <v>43922137299.266533</v>
      </c>
      <c r="K112">
        <v>47199466537.810249</v>
      </c>
      <c r="L112">
        <v>47958244720.319817</v>
      </c>
      <c r="M112">
        <v>50737955947.691177</v>
      </c>
      <c r="N112">
        <v>56549175848.440804</v>
      </c>
      <c r="O112">
        <v>55838238708.584129</v>
      </c>
      <c r="P112">
        <v>59166992867.468979</v>
      </c>
      <c r="Q112">
        <v>61397002690.643814</v>
      </c>
      <c r="R112">
        <v>74218080663.545349</v>
      </c>
      <c r="S112">
        <v>92798583948.944687</v>
      </c>
      <c r="T112">
        <v>110394883561.53427</v>
      </c>
      <c r="U112">
        <v>104542327193.17625</v>
      </c>
      <c r="V112">
        <v>114932944280.87666</v>
      </c>
      <c r="W112">
        <v>132428153010.60439</v>
      </c>
      <c r="X112">
        <v>144547135821.0285</v>
      </c>
      <c r="Y112">
        <v>163659974895.72244</v>
      </c>
      <c r="Z112">
        <v>171044356297.86987</v>
      </c>
      <c r="AA112">
        <v>173616270817.37558</v>
      </c>
      <c r="AB112">
        <v>174261955496.06168</v>
      </c>
      <c r="AC112">
        <v>178151155469.1723</v>
      </c>
      <c r="AD112">
        <v>188345895349.36603</v>
      </c>
      <c r="AE112">
        <v>167903128340.33249</v>
      </c>
      <c r="AF112">
        <v>174071596503.77905</v>
      </c>
      <c r="AG112">
        <v>185616296523.49356</v>
      </c>
      <c r="AH112">
        <v>192290816880.60355</v>
      </c>
      <c r="AI112">
        <v>220760378325.59424</v>
      </c>
      <c r="AJ112">
        <v>240280810057.85529</v>
      </c>
      <c r="AK112">
        <v>199752948696.26468</v>
      </c>
      <c r="AL112">
        <v>208450829814.7489</v>
      </c>
      <c r="AM112">
        <v>205686474260.33252</v>
      </c>
      <c r="AN112">
        <v>213387328223.74216</v>
      </c>
      <c r="AO112">
        <v>225163634247.4859</v>
      </c>
      <c r="AP112">
        <v>235602062646.08035</v>
      </c>
      <c r="AQ112">
        <v>242820470787.96771</v>
      </c>
      <c r="AR112">
        <v>249682494926.96204</v>
      </c>
      <c r="AS112">
        <v>275642026139.6554</v>
      </c>
      <c r="AT112">
        <v>269901710172.5976</v>
      </c>
      <c r="AU112">
        <v>286409984261.39362</v>
      </c>
      <c r="AV112">
        <v>322063889070.29688</v>
      </c>
      <c r="AW112">
        <v>365260518035.35956</v>
      </c>
      <c r="AX112">
        <v>421453301119.75677</v>
      </c>
      <c r="AY112">
        <v>488333978645.60193</v>
      </c>
      <c r="AZ112">
        <v>580840387765.95764</v>
      </c>
      <c r="BA112">
        <v>704715418835.76648</v>
      </c>
      <c r="BB112">
        <v>714530146544.81116</v>
      </c>
      <c r="BC112">
        <v>817513925511.55701</v>
      </c>
      <c r="BD112">
        <v>915782329910.95935</v>
      </c>
      <c r="BE112">
        <v>920881262225.33752</v>
      </c>
      <c r="BF112">
        <v>999810198192.5238</v>
      </c>
      <c r="BG112">
        <v>1065204216809.972</v>
      </c>
      <c r="BH112">
        <v>1061259337746.725</v>
      </c>
      <c r="BI112">
        <v>1117475793614.79</v>
      </c>
      <c r="BJ112">
        <v>1204284840620.1562</v>
      </c>
      <c r="BK112">
        <v>1285543472922.6248</v>
      </c>
      <c r="BL112">
        <v>1346717595990.0159</v>
      </c>
      <c r="BM112">
        <v>1360367078029.561</v>
      </c>
      <c r="BN112">
        <v>1492661491533.0908</v>
      </c>
      <c r="BO112">
        <v>1618275456730.5027</v>
      </c>
      <c r="BP112">
        <v>1655731054680.8459</v>
      </c>
      <c r="BQ112">
        <v>1775382350298.7874</v>
      </c>
    </row>
    <row r="113" spans="1:69" x14ac:dyDescent="0.2">
      <c r="A113" t="s">
        <v>372</v>
      </c>
      <c r="B113" t="s">
        <v>373</v>
      </c>
      <c r="C113" t="s">
        <v>1018</v>
      </c>
      <c r="D113" t="s">
        <v>1017</v>
      </c>
      <c r="AC113">
        <v>251195796.75445595</v>
      </c>
      <c r="AD113">
        <v>256330852.15605751</v>
      </c>
      <c r="AE113">
        <v>356287012.60627383</v>
      </c>
      <c r="AF113">
        <v>459975486.19055402</v>
      </c>
      <c r="AG113">
        <v>584702952.68587685</v>
      </c>
      <c r="AH113">
        <v>617619437.17277491</v>
      </c>
      <c r="AI113">
        <v>761514559.65909088</v>
      </c>
      <c r="AJ113">
        <v>821507936.5079366</v>
      </c>
      <c r="AK113">
        <v>854849069.84906983</v>
      </c>
      <c r="AL113">
        <v>765647870.42591488</v>
      </c>
      <c r="AM113">
        <v>833255280.07346189</v>
      </c>
      <c r="AN113">
        <v>922269212.56114876</v>
      </c>
      <c r="AO113">
        <v>1007205928.2371294</v>
      </c>
      <c r="AP113">
        <v>1178261296.6601179</v>
      </c>
      <c r="AQ113">
        <v>1385124213.3156674</v>
      </c>
      <c r="AR113">
        <v>1573742112.9267108</v>
      </c>
      <c r="AS113">
        <v>1601050083.2198517</v>
      </c>
      <c r="AT113">
        <v>1668684324.1687059</v>
      </c>
      <c r="AU113">
        <v>1891002697.8417265</v>
      </c>
      <c r="AV113">
        <v>2252620408.1632652</v>
      </c>
      <c r="AW113">
        <v>2802206151.592823</v>
      </c>
      <c r="AX113">
        <v>3032411026.9491892</v>
      </c>
      <c r="AY113">
        <v>3422733202.4501042</v>
      </c>
      <c r="AZ113">
        <v>4466350655.8990898</v>
      </c>
      <c r="BA113">
        <v>5928791505.3514376</v>
      </c>
      <c r="BB113">
        <v>5486921247.0732288</v>
      </c>
      <c r="BC113">
        <v>5920369789.5018234</v>
      </c>
      <c r="BD113">
        <v>6565667052.7973652</v>
      </c>
      <c r="BE113">
        <v>6690228371.6690855</v>
      </c>
      <c r="BF113">
        <v>7001175622.7126551</v>
      </c>
      <c r="BG113">
        <v>7708454412.3212614</v>
      </c>
      <c r="BH113">
        <v>7084800892.2228413</v>
      </c>
      <c r="BI113">
        <v>6846377563.0068293</v>
      </c>
      <c r="BJ113">
        <v>6979788333.5027933</v>
      </c>
      <c r="BK113">
        <v>7491649455.927165</v>
      </c>
      <c r="BL113">
        <v>7314967866.2828922</v>
      </c>
      <c r="BM113">
        <v>6684225641.0256405</v>
      </c>
      <c r="BN113">
        <v>7931193222.0640526</v>
      </c>
      <c r="BO113">
        <v>7431257410.9271269</v>
      </c>
    </row>
    <row r="114" spans="1:69" x14ac:dyDescent="0.2">
      <c r="A114" t="s">
        <v>374</v>
      </c>
      <c r="B114" t="s">
        <v>375</v>
      </c>
      <c r="C114" t="s">
        <v>1018</v>
      </c>
      <c r="D114" t="s">
        <v>1017</v>
      </c>
      <c r="E114">
        <v>37029883876.183876</v>
      </c>
      <c r="F114">
        <v>39232435784.035789</v>
      </c>
      <c r="G114">
        <v>42161481858.081863</v>
      </c>
      <c r="H114">
        <v>48421923459.123459</v>
      </c>
      <c r="I114">
        <v>56480289940.989944</v>
      </c>
      <c r="J114">
        <v>59556105229.005234</v>
      </c>
      <c r="K114">
        <v>45581230504.071037</v>
      </c>
      <c r="L114">
        <v>50134942204</v>
      </c>
      <c r="M114">
        <v>53085455870.666664</v>
      </c>
      <c r="N114">
        <v>58447995017.333336</v>
      </c>
      <c r="O114">
        <v>62422483054.666664</v>
      </c>
      <c r="P114">
        <v>67351404351.832962</v>
      </c>
      <c r="Q114">
        <v>71464700666.986877</v>
      </c>
      <c r="R114">
        <v>85517673172.551331</v>
      </c>
      <c r="S114">
        <v>99526597933.633118</v>
      </c>
      <c r="T114">
        <v>98473832017.324234</v>
      </c>
      <c r="U114">
        <v>102716451979.68039</v>
      </c>
      <c r="V114">
        <v>121486641441.3093</v>
      </c>
      <c r="W114">
        <v>137302319828.99506</v>
      </c>
      <c r="X114">
        <v>152995442497.70932</v>
      </c>
      <c r="Y114">
        <v>186328579302.06827</v>
      </c>
      <c r="Z114">
        <v>193491368445.57254</v>
      </c>
      <c r="AA114">
        <v>200715624830.9017</v>
      </c>
      <c r="AB114">
        <v>218262146413.1575</v>
      </c>
      <c r="AC114">
        <v>212157645177.65161</v>
      </c>
      <c r="AD114">
        <v>232511554840.37195</v>
      </c>
      <c r="AE114">
        <v>248985994040.58969</v>
      </c>
      <c r="AF114">
        <v>279033584092.22345</v>
      </c>
      <c r="AG114">
        <v>296589670895.93201</v>
      </c>
      <c r="AH114">
        <v>296042052944.65979</v>
      </c>
      <c r="AI114">
        <v>320979026420.0351</v>
      </c>
      <c r="AJ114">
        <v>270105341879.22638</v>
      </c>
      <c r="AK114">
        <v>288208070278.01288</v>
      </c>
      <c r="AL114">
        <v>279295648982.52924</v>
      </c>
      <c r="AM114">
        <v>327274843459.42902</v>
      </c>
      <c r="AN114">
        <v>360281909643.48914</v>
      </c>
      <c r="AO114">
        <v>392896866204.51581</v>
      </c>
      <c r="AP114">
        <v>415867563592.82904</v>
      </c>
      <c r="AQ114">
        <v>421351317224.94128</v>
      </c>
      <c r="AR114">
        <v>458821052615.78979</v>
      </c>
      <c r="AS114">
        <v>468395521654.45789</v>
      </c>
      <c r="AT114">
        <v>485440139204.17053</v>
      </c>
      <c r="AU114">
        <v>514939140318.75562</v>
      </c>
      <c r="AV114">
        <v>607700687237.31787</v>
      </c>
      <c r="AW114">
        <v>709152728830.77454</v>
      </c>
      <c r="AX114">
        <v>820383763511.44543</v>
      </c>
      <c r="AY114">
        <v>940259888787.72144</v>
      </c>
      <c r="AZ114">
        <v>1216736438834.9553</v>
      </c>
      <c r="BA114">
        <v>1198895139005.9189</v>
      </c>
      <c r="BB114">
        <v>1341888016994.8982</v>
      </c>
      <c r="BC114">
        <v>1675615519484.959</v>
      </c>
      <c r="BD114">
        <v>1823051829894.5461</v>
      </c>
      <c r="BE114">
        <v>1827637590410.4143</v>
      </c>
      <c r="BF114">
        <v>1856721507621.5764</v>
      </c>
      <c r="BG114">
        <v>2039126479154.5168</v>
      </c>
      <c r="BH114">
        <v>2103588360044.9392</v>
      </c>
      <c r="BI114">
        <v>2294796885663.1631</v>
      </c>
      <c r="BJ114">
        <v>2651474262755.4521</v>
      </c>
      <c r="BK114">
        <v>2702929641648.7407</v>
      </c>
      <c r="BL114">
        <v>2835606256558.1948</v>
      </c>
      <c r="BM114">
        <v>2674851578587.2686</v>
      </c>
      <c r="BN114">
        <v>3167270623260.4688</v>
      </c>
      <c r="BO114">
        <v>3346107287730.9272</v>
      </c>
      <c r="BP114">
        <v>3638489096033.8589</v>
      </c>
      <c r="BQ114">
        <v>3909891533858.0835</v>
      </c>
    </row>
    <row r="115" spans="1:69" x14ac:dyDescent="0.2">
      <c r="A115" t="s">
        <v>376</v>
      </c>
      <c r="B115" t="s">
        <v>377</v>
      </c>
      <c r="C115" t="s">
        <v>1018</v>
      </c>
      <c r="D115" t="s">
        <v>1017</v>
      </c>
    </row>
    <row r="116" spans="1:69" x14ac:dyDescent="0.2">
      <c r="A116" t="s">
        <v>378</v>
      </c>
      <c r="B116" t="s">
        <v>379</v>
      </c>
      <c r="C116" t="s">
        <v>1018</v>
      </c>
      <c r="D116" t="s">
        <v>1017</v>
      </c>
      <c r="E116">
        <v>1998550221.8055434</v>
      </c>
      <c r="F116">
        <v>2151772979.9695601</v>
      </c>
      <c r="G116">
        <v>2329372971.891706</v>
      </c>
      <c r="H116">
        <v>2505073357.8850775</v>
      </c>
      <c r="I116">
        <v>2851091646.4316511</v>
      </c>
      <c r="J116">
        <v>3035655793.5247006</v>
      </c>
      <c r="K116">
        <v>3198820903.82796</v>
      </c>
      <c r="L116">
        <v>3445739914.7310104</v>
      </c>
      <c r="M116">
        <v>3378701146.8419738</v>
      </c>
      <c r="N116">
        <v>3902721631.5466347</v>
      </c>
      <c r="O116">
        <v>4395995085.9950857</v>
      </c>
      <c r="P116">
        <v>5098250287.4664621</v>
      </c>
      <c r="Q116">
        <v>6318060582.2187262</v>
      </c>
      <c r="R116">
        <v>7481173065.7920122</v>
      </c>
      <c r="S116">
        <v>7896860614.9880314</v>
      </c>
      <c r="T116">
        <v>9483808362.369339</v>
      </c>
      <c r="U116">
        <v>9453756014.7183704</v>
      </c>
      <c r="V116">
        <v>11248340431.377937</v>
      </c>
      <c r="W116">
        <v>14647996073.693748</v>
      </c>
      <c r="X116">
        <v>18319334300.451324</v>
      </c>
      <c r="Y116">
        <v>21747855640.071209</v>
      </c>
      <c r="Z116">
        <v>20670190138.167068</v>
      </c>
      <c r="AA116">
        <v>21474752962.217751</v>
      </c>
      <c r="AB116">
        <v>20766047763.531368</v>
      </c>
      <c r="AC116">
        <v>20106648454.840363</v>
      </c>
      <c r="AD116">
        <v>21270013325.560089</v>
      </c>
      <c r="AE116">
        <v>28714571852.479866</v>
      </c>
      <c r="AF116">
        <v>33920518492.509361</v>
      </c>
      <c r="AG116">
        <v>37772896220.755852</v>
      </c>
      <c r="AH116">
        <v>39238392677.754211</v>
      </c>
      <c r="AI116">
        <v>49305632408.492897</v>
      </c>
      <c r="AJ116">
        <v>49787501584.484726</v>
      </c>
      <c r="AK116">
        <v>55918538121.398903</v>
      </c>
      <c r="AL116">
        <v>52417477613.67601</v>
      </c>
      <c r="AM116">
        <v>57097656065.959953</v>
      </c>
      <c r="AN116">
        <v>69139823232.323227</v>
      </c>
      <c r="AO116">
        <v>75790786290.322586</v>
      </c>
      <c r="AP116">
        <v>82856648758.357208</v>
      </c>
      <c r="AQ116">
        <v>90199410115.509689</v>
      </c>
      <c r="AR116">
        <v>98893958262.643845</v>
      </c>
      <c r="AS116">
        <v>100207610429.90924</v>
      </c>
      <c r="AT116">
        <v>109346669229.6954</v>
      </c>
      <c r="AU116">
        <v>128596035288.40102</v>
      </c>
      <c r="AV116">
        <v>164670771259.60202</v>
      </c>
      <c r="AW116">
        <v>194372115041.06497</v>
      </c>
      <c r="AX116">
        <v>211876989655.90652</v>
      </c>
      <c r="AY116">
        <v>232180617162.2785</v>
      </c>
      <c r="AZ116">
        <v>270079279419.50046</v>
      </c>
      <c r="BA116">
        <v>275447471451.06323</v>
      </c>
      <c r="BB116">
        <v>236443115853.69476</v>
      </c>
      <c r="BC116">
        <v>221732824603.48376</v>
      </c>
      <c r="BD116">
        <v>240975871046.64444</v>
      </c>
      <c r="BE116">
        <v>226921827888.13715</v>
      </c>
      <c r="BF116">
        <v>242924245718.75598</v>
      </c>
      <c r="BG116">
        <v>266490442124.30887</v>
      </c>
      <c r="BH116">
        <v>302101388556.27057</v>
      </c>
      <c r="BI116">
        <v>305431252708.74823</v>
      </c>
      <c r="BJ116">
        <v>348355212568.51471</v>
      </c>
      <c r="BK116">
        <v>395780319816.60284</v>
      </c>
      <c r="BL116">
        <v>407211793800.71307</v>
      </c>
      <c r="BM116">
        <v>436009027818.94751</v>
      </c>
      <c r="BN116">
        <v>530394123829.76282</v>
      </c>
      <c r="BO116">
        <v>548341794599.08966</v>
      </c>
      <c r="BP116">
        <v>567372737459.11584</v>
      </c>
      <c r="BQ116">
        <v>609157459747.20532</v>
      </c>
    </row>
    <row r="117" spans="1:69" x14ac:dyDescent="0.2">
      <c r="A117" t="s">
        <v>380</v>
      </c>
      <c r="B117" t="s">
        <v>381</v>
      </c>
      <c r="C117" t="s">
        <v>1018</v>
      </c>
      <c r="D117" t="s">
        <v>1017</v>
      </c>
      <c r="E117">
        <v>4199134389.9036956</v>
      </c>
      <c r="F117">
        <v>4426949094.8403034</v>
      </c>
      <c r="G117">
        <v>4693566416.4834585</v>
      </c>
      <c r="H117">
        <v>4928628018.3875914</v>
      </c>
      <c r="I117">
        <v>5379845647.7013855</v>
      </c>
      <c r="J117">
        <v>6197319929.0403833</v>
      </c>
      <c r="K117">
        <v>6789938671.7509441</v>
      </c>
      <c r="L117">
        <v>7555383690.1599998</v>
      </c>
      <c r="M117">
        <v>8623172959.8980331</v>
      </c>
      <c r="N117">
        <v>9743089607.4958687</v>
      </c>
      <c r="O117">
        <v>10976245153.589386</v>
      </c>
      <c r="P117">
        <v>13731802833.036301</v>
      </c>
      <c r="Q117">
        <v>17153463263.108646</v>
      </c>
      <c r="R117">
        <v>27081698249.508286</v>
      </c>
      <c r="S117">
        <v>46209092072.138268</v>
      </c>
      <c r="T117">
        <v>51776222349.886902</v>
      </c>
      <c r="U117">
        <v>68055295080.753807</v>
      </c>
      <c r="V117">
        <v>80600122701.963196</v>
      </c>
      <c r="W117">
        <v>77994316621.481384</v>
      </c>
      <c r="X117">
        <v>90391877325.928497</v>
      </c>
      <c r="Y117">
        <v>94362275580.022903</v>
      </c>
      <c r="Z117">
        <v>100499312749.92252</v>
      </c>
      <c r="AA117">
        <v>125948756439.48515</v>
      </c>
      <c r="AB117">
        <v>156365156618.24072</v>
      </c>
      <c r="AC117">
        <v>162276728619.51862</v>
      </c>
      <c r="AD117">
        <v>180183629599.68427</v>
      </c>
      <c r="AE117">
        <v>209094561833.48007</v>
      </c>
      <c r="AF117">
        <v>134009995923.16888</v>
      </c>
      <c r="AG117">
        <v>123057861333.90797</v>
      </c>
      <c r="AH117">
        <v>120496362916.27124</v>
      </c>
      <c r="AI117">
        <v>124813263926.22499</v>
      </c>
      <c r="AJ117">
        <v>131637664958.01384</v>
      </c>
      <c r="AK117">
        <v>119768691216.66667</v>
      </c>
      <c r="AL117">
        <v>63743623232.012009</v>
      </c>
      <c r="AM117">
        <v>71841461172.59639</v>
      </c>
      <c r="AN117">
        <v>96419225743.673676</v>
      </c>
      <c r="AO117">
        <v>120403931885.44078</v>
      </c>
      <c r="AP117">
        <v>113919163421.15488</v>
      </c>
      <c r="AQ117">
        <v>110276913362.5078</v>
      </c>
      <c r="AR117">
        <v>113848450088.35091</v>
      </c>
      <c r="AS117">
        <v>109591707802.21602</v>
      </c>
      <c r="AT117">
        <v>126878750295.94432</v>
      </c>
      <c r="AU117">
        <v>128626917503.71953</v>
      </c>
      <c r="AV117">
        <v>151911222119.48804</v>
      </c>
      <c r="AW117">
        <v>187754571247.66602</v>
      </c>
      <c r="AX117">
        <v>224970371324.67029</v>
      </c>
      <c r="AY117">
        <v>265602187403.64328</v>
      </c>
      <c r="AZ117">
        <v>349736591832.41791</v>
      </c>
      <c r="BA117">
        <v>406070949553.87506</v>
      </c>
      <c r="BB117">
        <v>414059094949.0625</v>
      </c>
      <c r="BC117">
        <v>487069570463.76825</v>
      </c>
      <c r="BD117">
        <v>629082257472.36816</v>
      </c>
      <c r="BE117">
        <v>644019315003.53992</v>
      </c>
      <c r="BF117">
        <v>500399839839.87671</v>
      </c>
      <c r="BG117">
        <v>462284793280.82538</v>
      </c>
      <c r="BH117">
        <v>409191686496.67682</v>
      </c>
      <c r="BI117">
        <v>478618064870.99939</v>
      </c>
      <c r="BJ117">
        <v>510239893417.64484</v>
      </c>
      <c r="BK117">
        <v>411903303606.04413</v>
      </c>
      <c r="BL117">
        <v>347988400957.99915</v>
      </c>
      <c r="BM117">
        <v>280934329279.72278</v>
      </c>
      <c r="BN117">
        <v>407350685583.33545</v>
      </c>
      <c r="BO117">
        <v>422662261525.66516</v>
      </c>
      <c r="BP117">
        <v>457510482317.48322</v>
      </c>
      <c r="BQ117">
        <v>475252089215.41577</v>
      </c>
    </row>
    <row r="118" spans="1:69" x14ac:dyDescent="0.2">
      <c r="A118" t="s">
        <v>382</v>
      </c>
      <c r="B118" t="s">
        <v>383</v>
      </c>
      <c r="C118" t="s">
        <v>1018</v>
      </c>
      <c r="D118" t="s">
        <v>1017</v>
      </c>
      <c r="E118">
        <v>1537252193.0991228</v>
      </c>
      <c r="F118">
        <v>1671960965.2156141</v>
      </c>
      <c r="G118">
        <v>1784174540.7301838</v>
      </c>
      <c r="H118">
        <v>1805901510.039396</v>
      </c>
      <c r="I118">
        <v>2136408197.8367209</v>
      </c>
      <c r="J118">
        <v>2335785506.0857978</v>
      </c>
      <c r="K118">
        <v>2530306095.8775616</v>
      </c>
      <c r="L118">
        <v>2551522656.1909375</v>
      </c>
      <c r="M118">
        <v>2896598841.3604636</v>
      </c>
      <c r="N118">
        <v>3007758796.8964815</v>
      </c>
      <c r="O118">
        <v>3281318687.4725251</v>
      </c>
      <c r="P118">
        <v>3865346534.6534657</v>
      </c>
      <c r="Q118">
        <v>4113848002.4031243</v>
      </c>
      <c r="R118">
        <v>5134367778.1446018</v>
      </c>
      <c r="S118">
        <v>11516762614.290552</v>
      </c>
      <c r="T118">
        <v>13458516762.61429</v>
      </c>
      <c r="U118">
        <v>17754825601.083645</v>
      </c>
      <c r="V118">
        <v>19838130714.527599</v>
      </c>
      <c r="W118">
        <v>23762275651.879444</v>
      </c>
      <c r="X118">
        <v>37816457839.485268</v>
      </c>
      <c r="Y118">
        <v>52569000000</v>
      </c>
      <c r="Z118">
        <v>37823000000</v>
      </c>
      <c r="AA118">
        <v>42382333333.333336</v>
      </c>
      <c r="AB118">
        <v>40712903225.80645</v>
      </c>
      <c r="AC118">
        <v>46938387096.774193</v>
      </c>
      <c r="AD118">
        <v>48425161290.322578</v>
      </c>
      <c r="AE118">
        <v>47264516129.032257</v>
      </c>
      <c r="AF118">
        <v>56774193548.3871</v>
      </c>
      <c r="AG118">
        <v>62684516129.032257</v>
      </c>
      <c r="AH118">
        <v>65831935483.870972</v>
      </c>
      <c r="AI118">
        <v>180408064516.12903</v>
      </c>
      <c r="AJ118">
        <v>407796349.66378486</v>
      </c>
      <c r="AK118">
        <v>553671957.67195761</v>
      </c>
      <c r="AL118">
        <v>1031944881.1318939</v>
      </c>
      <c r="AM118">
        <v>3991349282.7572927</v>
      </c>
      <c r="AN118">
        <v>12894029888.112158</v>
      </c>
      <c r="AO118">
        <v>10433698621.342705</v>
      </c>
      <c r="AP118">
        <v>20764857056.379494</v>
      </c>
      <c r="AQ118">
        <v>20617405044.242462</v>
      </c>
      <c r="AR118">
        <v>36881601583.819359</v>
      </c>
      <c r="AS118">
        <v>48364250943.905067</v>
      </c>
      <c r="AT118">
        <v>36176430128.805725</v>
      </c>
      <c r="AU118">
        <v>32928454672.424591</v>
      </c>
      <c r="AV118">
        <v>21921569478.816261</v>
      </c>
      <c r="AW118">
        <v>36633669269.398102</v>
      </c>
      <c r="AX118">
        <v>50065104667.815903</v>
      </c>
      <c r="AY118">
        <v>65147051918.021873</v>
      </c>
      <c r="AZ118">
        <v>88837057319.517914</v>
      </c>
      <c r="BA118">
        <v>131614434153.50531</v>
      </c>
      <c r="BB118">
        <v>111657580326.31511</v>
      </c>
      <c r="BC118">
        <v>138516722649.57266</v>
      </c>
      <c r="BD118">
        <v>185749664444.44446</v>
      </c>
      <c r="BE118">
        <v>218002476129.47165</v>
      </c>
      <c r="BF118">
        <v>234637675128.64493</v>
      </c>
      <c r="BG118">
        <v>228415656174.95712</v>
      </c>
      <c r="BH118">
        <v>166774104959.10168</v>
      </c>
      <c r="BI118">
        <v>166743557747.67148</v>
      </c>
      <c r="BJ118">
        <v>187217660050.67569</v>
      </c>
      <c r="BK118">
        <v>227367469034.03085</v>
      </c>
      <c r="BL118">
        <v>233636097800.33844</v>
      </c>
      <c r="BM118">
        <v>180898797516.87439</v>
      </c>
      <c r="BN118">
        <v>209691945713.10345</v>
      </c>
      <c r="BO118">
        <v>287372232137.93103</v>
      </c>
      <c r="BP118">
        <v>268881051643.54932</v>
      </c>
      <c r="BQ118">
        <v>279641257615.38464</v>
      </c>
    </row>
    <row r="119" spans="1:69" x14ac:dyDescent="0.2">
      <c r="A119" t="s">
        <v>384</v>
      </c>
      <c r="B119" t="s">
        <v>385</v>
      </c>
      <c r="C119" t="s">
        <v>1018</v>
      </c>
      <c r="D119" t="s">
        <v>1017</v>
      </c>
      <c r="E119">
        <v>260984498.82638925</v>
      </c>
      <c r="F119">
        <v>266711460.2414656</v>
      </c>
      <c r="G119">
        <v>299309938.06626385</v>
      </c>
      <c r="H119">
        <v>357240895.71243155</v>
      </c>
      <c r="I119">
        <v>456206298.79275268</v>
      </c>
      <c r="J119">
        <v>550150987.99673235</v>
      </c>
      <c r="K119">
        <v>660663763.27825558</v>
      </c>
      <c r="L119">
        <v>652609075.68294609</v>
      </c>
      <c r="M119">
        <v>498365199.68694574</v>
      </c>
      <c r="N119">
        <v>435659609.94361484</v>
      </c>
      <c r="O119">
        <v>545115909.09090912</v>
      </c>
      <c r="P119">
        <v>693679545.4545455</v>
      </c>
      <c r="Q119">
        <v>869002945.84183085</v>
      </c>
      <c r="R119">
        <v>1194794186.1755242</v>
      </c>
      <c r="S119">
        <v>1568154077.0385191</v>
      </c>
      <c r="T119">
        <v>1456052700.0650618</v>
      </c>
      <c r="U119">
        <v>1727845419.1140144</v>
      </c>
      <c r="V119">
        <v>2285707748.7806106</v>
      </c>
      <c r="W119">
        <v>2599627088.6356091</v>
      </c>
      <c r="X119">
        <v>2953176971.0720363</v>
      </c>
      <c r="Y119">
        <v>3499616683.3416705</v>
      </c>
      <c r="Z119">
        <v>3615094820.1877027</v>
      </c>
      <c r="AA119">
        <v>3318714326.195199</v>
      </c>
      <c r="AB119">
        <v>2862634163.6208477</v>
      </c>
      <c r="AC119">
        <v>2964568005.6288791</v>
      </c>
      <c r="AD119">
        <v>3088359966.9458919</v>
      </c>
      <c r="AE119">
        <v>4129080094.0049925</v>
      </c>
      <c r="AF119">
        <v>5713281235.4565477</v>
      </c>
      <c r="AG119">
        <v>6320093411.4474363</v>
      </c>
      <c r="AH119">
        <v>5870854233.2114344</v>
      </c>
      <c r="AI119">
        <v>6694851159.3272915</v>
      </c>
      <c r="AJ119">
        <v>7151260062.0716896</v>
      </c>
      <c r="AK119">
        <v>7328497599.307683</v>
      </c>
      <c r="AL119">
        <v>6435952173.8615923</v>
      </c>
      <c r="AM119">
        <v>6612804055.7928867</v>
      </c>
      <c r="AN119">
        <v>7372640168.6769714</v>
      </c>
      <c r="AO119">
        <v>7686566105.2631578</v>
      </c>
      <c r="AP119">
        <v>7716781803.0782328</v>
      </c>
      <c r="AQ119">
        <v>8637732541.506773</v>
      </c>
      <c r="AR119">
        <v>9107644690.7664719</v>
      </c>
      <c r="AS119">
        <v>9140168922.3567715</v>
      </c>
      <c r="AT119">
        <v>8323401820.4847651</v>
      </c>
      <c r="AU119">
        <v>9416199699.5473576</v>
      </c>
      <c r="AV119">
        <v>11564687741.985947</v>
      </c>
      <c r="AW119">
        <v>13963943244.001783</v>
      </c>
      <c r="AX119">
        <v>17146410560.527899</v>
      </c>
      <c r="AY119">
        <v>17671649843.260185</v>
      </c>
      <c r="AZ119">
        <v>21960110030.442585</v>
      </c>
      <c r="BA119">
        <v>18247921360.25988</v>
      </c>
      <c r="BB119">
        <v>13212543837.513264</v>
      </c>
      <c r="BC119">
        <v>13922711576.512449</v>
      </c>
      <c r="BD119">
        <v>15394005872.149014</v>
      </c>
      <c r="BE119">
        <v>14943757823.322559</v>
      </c>
      <c r="BF119">
        <v>16244319958.680811</v>
      </c>
      <c r="BG119">
        <v>18052183514.869518</v>
      </c>
      <c r="BH119">
        <v>17700486957.190662</v>
      </c>
      <c r="BI119">
        <v>21083713310.457043</v>
      </c>
      <c r="BJ119">
        <v>25060086487.890076</v>
      </c>
      <c r="BK119">
        <v>26677652544.349865</v>
      </c>
      <c r="BL119">
        <v>24985687022.045185</v>
      </c>
      <c r="BM119">
        <v>22034665040.790089</v>
      </c>
      <c r="BN119">
        <v>26234872402.456982</v>
      </c>
      <c r="BO119">
        <v>29166102877.27552</v>
      </c>
      <c r="BP119">
        <v>31677891896.786083</v>
      </c>
      <c r="BQ119">
        <v>33255181468.938187</v>
      </c>
    </row>
    <row r="120" spans="1:69" x14ac:dyDescent="0.2">
      <c r="A120" t="s">
        <v>386</v>
      </c>
      <c r="B120" t="s">
        <v>387</v>
      </c>
      <c r="C120" t="s">
        <v>1018</v>
      </c>
      <c r="D120" t="s">
        <v>1017</v>
      </c>
      <c r="E120">
        <v>3070585807.3362451</v>
      </c>
      <c r="F120">
        <v>3708586471.46387</v>
      </c>
      <c r="G120">
        <v>2966154031.3312268</v>
      </c>
      <c r="H120">
        <v>3535949088.9094672</v>
      </c>
      <c r="I120">
        <v>4024344852.5479674</v>
      </c>
      <c r="J120">
        <v>4329084428.6258335</v>
      </c>
      <c r="K120">
        <v>4703300098.0703001</v>
      </c>
      <c r="L120">
        <v>4762386782.7194004</v>
      </c>
      <c r="M120">
        <v>5458427927.8861008</v>
      </c>
      <c r="N120">
        <v>6297852761.134634</v>
      </c>
      <c r="O120">
        <v>7406712876.3832006</v>
      </c>
      <c r="P120">
        <v>7052544000.0935249</v>
      </c>
      <c r="Q120">
        <v>9222557538.5838242</v>
      </c>
      <c r="R120">
        <v>11902574258.931299</v>
      </c>
      <c r="S120">
        <v>17172607138.122049</v>
      </c>
      <c r="T120">
        <v>16141767373.485918</v>
      </c>
      <c r="U120">
        <v>15956349550.016624</v>
      </c>
      <c r="V120">
        <v>18257113904.247803</v>
      </c>
      <c r="W120">
        <v>17701286907.088768</v>
      </c>
      <c r="X120">
        <v>22609741059.838959</v>
      </c>
      <c r="Y120">
        <v>25395256477.597645</v>
      </c>
      <c r="Z120">
        <v>26882009819.345615</v>
      </c>
      <c r="AA120">
        <v>29255285401.362099</v>
      </c>
      <c r="AB120">
        <v>32675755462.086475</v>
      </c>
      <c r="AC120">
        <v>30645607293.004772</v>
      </c>
      <c r="AD120">
        <v>28905736366.707947</v>
      </c>
      <c r="AE120">
        <v>35834154873.562241</v>
      </c>
      <c r="AF120">
        <v>43049543634.960747</v>
      </c>
      <c r="AG120">
        <v>52650948910.374817</v>
      </c>
      <c r="AH120">
        <v>52443479454.11396</v>
      </c>
      <c r="AI120">
        <v>62016729540.709251</v>
      </c>
      <c r="AJ120">
        <v>70998755006.901855</v>
      </c>
      <c r="AK120">
        <v>79457685757.166031</v>
      </c>
      <c r="AL120">
        <v>79855877174.442947</v>
      </c>
      <c r="AM120">
        <v>90740103828.605835</v>
      </c>
      <c r="AN120">
        <v>105497418058.64577</v>
      </c>
      <c r="AO120">
        <v>115116595544.69405</v>
      </c>
      <c r="AP120">
        <v>119459826346.61101</v>
      </c>
      <c r="AQ120">
        <v>120547409278.70319</v>
      </c>
      <c r="AR120">
        <v>121417185061.71944</v>
      </c>
      <c r="AS120">
        <v>136512300542.02536</v>
      </c>
      <c r="AT120">
        <v>135002039612.90628</v>
      </c>
      <c r="AU120">
        <v>125332331883.9968</v>
      </c>
      <c r="AV120">
        <v>131408914824.00475</v>
      </c>
      <c r="AW120">
        <v>140047984605.08701</v>
      </c>
      <c r="AX120">
        <v>147519922009.04694</v>
      </c>
      <c r="AY120">
        <v>158900547825.30634</v>
      </c>
      <c r="AZ120">
        <v>184681214673.45001</v>
      </c>
      <c r="BA120">
        <v>221231658862.87625</v>
      </c>
      <c r="BB120">
        <v>213403181852.85965</v>
      </c>
      <c r="BC120">
        <v>239679036634.37173</v>
      </c>
      <c r="BD120">
        <v>268094998225.02844</v>
      </c>
      <c r="BE120">
        <v>263589172712.3909</v>
      </c>
      <c r="BF120">
        <v>298478070673.05835</v>
      </c>
      <c r="BG120">
        <v>315017088116.7157</v>
      </c>
      <c r="BH120">
        <v>303469434072.29559</v>
      </c>
      <c r="BI120">
        <v>321940971558.01636</v>
      </c>
      <c r="BJ120">
        <v>358451839052.99084</v>
      </c>
      <c r="BK120">
        <v>376299083108.49725</v>
      </c>
      <c r="BL120">
        <v>400645216358.85742</v>
      </c>
      <c r="BM120">
        <v>410768352657.61163</v>
      </c>
      <c r="BN120">
        <v>489851549972.34686</v>
      </c>
      <c r="BO120">
        <v>525181008025.57025</v>
      </c>
      <c r="BP120">
        <v>512184638998.97394</v>
      </c>
      <c r="BQ120">
        <v>540379921261.68097</v>
      </c>
    </row>
    <row r="121" spans="1:69" x14ac:dyDescent="0.2">
      <c r="A121" t="s">
        <v>388</v>
      </c>
      <c r="B121" t="s">
        <v>389</v>
      </c>
      <c r="C121" t="s">
        <v>1018</v>
      </c>
      <c r="D121" t="s">
        <v>1017</v>
      </c>
      <c r="E121">
        <v>42012422612.395531</v>
      </c>
      <c r="F121">
        <v>46649487320.422485</v>
      </c>
      <c r="G121">
        <v>52413872628.004478</v>
      </c>
      <c r="H121">
        <v>60035924617.927681</v>
      </c>
      <c r="I121">
        <v>65720771779.476791</v>
      </c>
      <c r="J121">
        <v>70717012186.177353</v>
      </c>
      <c r="K121">
        <v>76622444787.369598</v>
      </c>
      <c r="L121">
        <v>84401995573.245636</v>
      </c>
      <c r="M121">
        <v>91485448147.839981</v>
      </c>
      <c r="N121">
        <v>100996667239.33514</v>
      </c>
      <c r="O121">
        <v>113656669764.5601</v>
      </c>
      <c r="P121">
        <v>124959712858.92633</v>
      </c>
      <c r="Q121">
        <v>145594833997.34393</v>
      </c>
      <c r="R121">
        <v>175896529392.22852</v>
      </c>
      <c r="S121">
        <v>200024444775.23071</v>
      </c>
      <c r="T121">
        <v>228220643534.99408</v>
      </c>
      <c r="U121">
        <v>225235205861.82834</v>
      </c>
      <c r="V121">
        <v>258190019749.83542</v>
      </c>
      <c r="W121">
        <v>315784469541.40997</v>
      </c>
      <c r="X121">
        <v>394584507107.90027</v>
      </c>
      <c r="Y121">
        <v>478356755595.74945</v>
      </c>
      <c r="Z121">
        <v>431695533980.58258</v>
      </c>
      <c r="AA121">
        <v>428257421617.75232</v>
      </c>
      <c r="AB121">
        <v>444063496940.33655</v>
      </c>
      <c r="AC121">
        <v>438896930791.27179</v>
      </c>
      <c r="AD121">
        <v>453259761687.45563</v>
      </c>
      <c r="AE121">
        <v>641862313287.43994</v>
      </c>
      <c r="AF121">
        <v>807570134448.76013</v>
      </c>
      <c r="AG121">
        <v>893663934840.82117</v>
      </c>
      <c r="AH121">
        <v>930801709003.66919</v>
      </c>
      <c r="AI121">
        <v>1183945130898.5132</v>
      </c>
      <c r="AJ121">
        <v>1249092439519.2756</v>
      </c>
      <c r="AK121">
        <v>1323204350353.4958</v>
      </c>
      <c r="AL121">
        <v>1067412587670.7273</v>
      </c>
      <c r="AM121">
        <v>1101750159702.2095</v>
      </c>
      <c r="AN121">
        <v>1177369428265.7791</v>
      </c>
      <c r="AO121">
        <v>1314776508972.2673</v>
      </c>
      <c r="AP121">
        <v>1244988176443.8381</v>
      </c>
      <c r="AQ121">
        <v>1272729786996.7659</v>
      </c>
      <c r="AR121">
        <v>1255004736463.9795</v>
      </c>
      <c r="AS121">
        <v>1149661363439.375</v>
      </c>
      <c r="AT121">
        <v>1172041488805.8677</v>
      </c>
      <c r="AU121">
        <v>1281746271196.0415</v>
      </c>
      <c r="AV121">
        <v>1582930016538.8203</v>
      </c>
      <c r="AW121">
        <v>1812808753294.7537</v>
      </c>
      <c r="AX121">
        <v>1864982261286.8474</v>
      </c>
      <c r="AY121">
        <v>1958563654385.6443</v>
      </c>
      <c r="AZ121">
        <v>2222524108127.6543</v>
      </c>
      <c r="BA121">
        <v>2417508414187.187</v>
      </c>
      <c r="BB121">
        <v>2209484319012.6548</v>
      </c>
      <c r="BC121">
        <v>2144936254535.0042</v>
      </c>
      <c r="BD121">
        <v>2306974020278.2148</v>
      </c>
      <c r="BE121">
        <v>2097929495121.6802</v>
      </c>
      <c r="BF121">
        <v>2153225581941.457</v>
      </c>
      <c r="BG121">
        <v>2173255507985.8354</v>
      </c>
      <c r="BH121">
        <v>1845428048839.1006</v>
      </c>
      <c r="BI121">
        <v>1887111188176.9307</v>
      </c>
      <c r="BJ121">
        <v>1970720904584.7092</v>
      </c>
      <c r="BK121">
        <v>2099435266458.665</v>
      </c>
      <c r="BL121">
        <v>2019606796583.5261</v>
      </c>
      <c r="BM121">
        <v>1907481094079.2271</v>
      </c>
      <c r="BN121">
        <v>2179207773596.0891</v>
      </c>
      <c r="BO121">
        <v>2104067630319.4634</v>
      </c>
      <c r="BP121">
        <v>2316727999333.1782</v>
      </c>
      <c r="BQ121">
        <v>2380825077243.5933</v>
      </c>
    </row>
    <row r="122" spans="1:69" x14ac:dyDescent="0.2">
      <c r="A122" t="s">
        <v>390</v>
      </c>
      <c r="B122" t="s">
        <v>391</v>
      </c>
      <c r="C122" t="s">
        <v>1018</v>
      </c>
      <c r="D122" t="s">
        <v>1017</v>
      </c>
      <c r="E122">
        <v>699064380.37424791</v>
      </c>
      <c r="F122">
        <v>748043500.78259969</v>
      </c>
      <c r="G122">
        <v>777727688.90892446</v>
      </c>
      <c r="H122">
        <v>826706669.31733227</v>
      </c>
      <c r="I122">
        <v>897949000.82039964</v>
      </c>
      <c r="J122">
        <v>972159611.13615561</v>
      </c>
      <c r="K122">
        <v>1096759561.2961755</v>
      </c>
      <c r="L122">
        <v>1148014310.825496</v>
      </c>
      <c r="M122">
        <v>1083839132.9286935</v>
      </c>
      <c r="N122">
        <v>1191239047.0087624</v>
      </c>
      <c r="O122">
        <v>1404720441.8881767</v>
      </c>
      <c r="P122">
        <v>1539861815.8938138</v>
      </c>
      <c r="Q122">
        <v>1875146587.4442966</v>
      </c>
      <c r="R122">
        <v>1905917553.1914895</v>
      </c>
      <c r="S122">
        <v>2375122375.122375</v>
      </c>
      <c r="T122">
        <v>2860442750.4427505</v>
      </c>
      <c r="U122">
        <v>2966042856.0428562</v>
      </c>
      <c r="V122">
        <v>3249733139.73314</v>
      </c>
      <c r="W122">
        <v>2644527821.5301099</v>
      </c>
      <c r="X122">
        <v>2425064229.0418401</v>
      </c>
      <c r="Y122">
        <v>2679379371.5126133</v>
      </c>
      <c r="Z122">
        <v>2979027966.4537277</v>
      </c>
      <c r="AA122">
        <v>3293496311.9309316</v>
      </c>
      <c r="AB122">
        <v>3619262277.4771156</v>
      </c>
      <c r="AC122">
        <v>2373564549.4932032</v>
      </c>
      <c r="AD122">
        <v>2100239018.8246665</v>
      </c>
      <c r="AE122">
        <v>2754549581.9240928</v>
      </c>
      <c r="AF122">
        <v>3287007321.5669913</v>
      </c>
      <c r="AG122">
        <v>3828342820.3494039</v>
      </c>
      <c r="AH122">
        <v>4404937853.3945198</v>
      </c>
      <c r="AI122">
        <v>4592208086.6923485</v>
      </c>
      <c r="AJ122">
        <v>4106207649.0554743</v>
      </c>
      <c r="AK122">
        <v>3535460089.807189</v>
      </c>
      <c r="AL122">
        <v>5440075675.740674</v>
      </c>
      <c r="AM122">
        <v>5452558947.0304499</v>
      </c>
      <c r="AN122">
        <v>6577520642.8229694</v>
      </c>
      <c r="AO122">
        <v>7393891920.8035831</v>
      </c>
      <c r="AP122">
        <v>8400041723.5486135</v>
      </c>
      <c r="AQ122">
        <v>8787195622.4350204</v>
      </c>
      <c r="AR122">
        <v>8887057997.3622761</v>
      </c>
      <c r="AS122">
        <v>9005064474.9300346</v>
      </c>
      <c r="AT122">
        <v>9194727831.073185</v>
      </c>
      <c r="AU122">
        <v>9719009494.8477917</v>
      </c>
      <c r="AV122">
        <v>9430234810.7858562</v>
      </c>
      <c r="AW122">
        <v>10174664853.947565</v>
      </c>
      <c r="AX122">
        <v>11243865777.713053</v>
      </c>
      <c r="AY122">
        <v>11930179089.885475</v>
      </c>
      <c r="AZ122">
        <v>12799600047.184536</v>
      </c>
      <c r="BA122">
        <v>13709401520.032595</v>
      </c>
      <c r="BB122">
        <v>12120458114.8318</v>
      </c>
      <c r="BC122">
        <v>13220549908.249386</v>
      </c>
      <c r="BD122">
        <v>14444661522.146338</v>
      </c>
      <c r="BE122">
        <v>14807086555.528315</v>
      </c>
      <c r="BF122">
        <v>14264205152.612631</v>
      </c>
      <c r="BG122">
        <v>13899217679.92193</v>
      </c>
      <c r="BH122">
        <v>14963589915.591198</v>
      </c>
      <c r="BI122">
        <v>14898999754.122948</v>
      </c>
      <c r="BJ122">
        <v>15783583236.675047</v>
      </c>
      <c r="BK122">
        <v>16855447986.222059</v>
      </c>
      <c r="BL122">
        <v>17026269262.530727</v>
      </c>
      <c r="BM122">
        <v>15000214216.24386</v>
      </c>
      <c r="BN122">
        <v>15963885376.353733</v>
      </c>
      <c r="BO122">
        <v>18813516805.214046</v>
      </c>
      <c r="BP122">
        <v>21418804319.639454</v>
      </c>
      <c r="BQ122">
        <v>22014397089.76886</v>
      </c>
    </row>
    <row r="123" spans="1:69" x14ac:dyDescent="0.2">
      <c r="A123" t="s">
        <v>392</v>
      </c>
      <c r="B123" t="s">
        <v>393</v>
      </c>
      <c r="C123" t="s">
        <v>1018</v>
      </c>
      <c r="D123" t="s">
        <v>1017</v>
      </c>
      <c r="J123">
        <v>599759760.09609604</v>
      </c>
      <c r="K123">
        <v>657999736.80010533</v>
      </c>
      <c r="L123">
        <v>631679747.32810104</v>
      </c>
      <c r="M123">
        <v>561119775.55208981</v>
      </c>
      <c r="N123">
        <v>698879720.44811189</v>
      </c>
      <c r="O123">
        <v>639519744.19210231</v>
      </c>
      <c r="P123">
        <v>678159728.73610854</v>
      </c>
      <c r="Q123">
        <v>788479684.60812616</v>
      </c>
      <c r="R123">
        <v>943783839.71805179</v>
      </c>
      <c r="S123">
        <v>1197483948.6854687</v>
      </c>
      <c r="T123">
        <v>1363073497.7735527</v>
      </c>
      <c r="U123">
        <v>1708521219.4600327</v>
      </c>
      <c r="V123">
        <v>2096778602.1678457</v>
      </c>
      <c r="W123">
        <v>2602208588.9570556</v>
      </c>
      <c r="X123">
        <v>3271368780.6534743</v>
      </c>
      <c r="Y123">
        <v>3910044474.2804399</v>
      </c>
      <c r="Z123">
        <v>4383944702.8595819</v>
      </c>
      <c r="AA123">
        <v>4681240992.7033806</v>
      </c>
      <c r="AB123">
        <v>4920692190.9556875</v>
      </c>
      <c r="AC123">
        <v>4967162160.4047184</v>
      </c>
      <c r="AD123">
        <v>4993601520.430789</v>
      </c>
      <c r="AE123">
        <v>6402050484.9042482</v>
      </c>
      <c r="AF123">
        <v>6756209762.4823093</v>
      </c>
      <c r="AG123">
        <v>6277451829.0532522</v>
      </c>
      <c r="AH123">
        <v>4221373673.8046842</v>
      </c>
      <c r="AI123">
        <v>4160087507.8347235</v>
      </c>
      <c r="AJ123">
        <v>4344467193.250948</v>
      </c>
      <c r="AK123">
        <v>5310833193.5900488</v>
      </c>
      <c r="AL123">
        <v>5606400221.692687</v>
      </c>
      <c r="AM123">
        <v>6236295978.2453127</v>
      </c>
      <c r="AN123">
        <v>6727597031.9634705</v>
      </c>
      <c r="AO123">
        <v>6927503526.0930891</v>
      </c>
      <c r="AP123">
        <v>7245839210.1551485</v>
      </c>
      <c r="AQ123">
        <v>7912270803.9492245</v>
      </c>
      <c r="AR123">
        <v>8149929478.1382236</v>
      </c>
      <c r="AS123">
        <v>8460789844.8519049</v>
      </c>
      <c r="AT123">
        <v>8975814652.8196011</v>
      </c>
      <c r="AU123">
        <v>9582510578.2792664</v>
      </c>
      <c r="AV123">
        <v>10195627644.569817</v>
      </c>
      <c r="AW123">
        <v>11411706629.055008</v>
      </c>
      <c r="AX123">
        <v>12588998589.562765</v>
      </c>
      <c r="AY123">
        <v>15056981664.315939</v>
      </c>
      <c r="AZ123">
        <v>17110437235.543018</v>
      </c>
      <c r="BA123">
        <v>22658715989.330204</v>
      </c>
      <c r="BB123">
        <v>24537876056.338028</v>
      </c>
      <c r="BC123">
        <v>27133804225.352116</v>
      </c>
      <c r="BD123">
        <v>29524149154.929581</v>
      </c>
      <c r="BE123">
        <v>31634561690.140846</v>
      </c>
      <c r="BF123">
        <v>34454440140.84507</v>
      </c>
      <c r="BG123">
        <v>36847643521.126762</v>
      </c>
      <c r="BH123">
        <v>38587017887.323944</v>
      </c>
      <c r="BI123">
        <v>39892551126.760567</v>
      </c>
      <c r="BJ123">
        <v>41608435915.492958</v>
      </c>
      <c r="BK123">
        <v>43370860704.225357</v>
      </c>
      <c r="BL123">
        <v>44503006338.028168</v>
      </c>
      <c r="BM123">
        <v>43700383098.591553</v>
      </c>
      <c r="BN123">
        <v>46296100140.84507</v>
      </c>
      <c r="BO123">
        <v>48764963380.281693</v>
      </c>
      <c r="BP123">
        <v>51088476338.028175</v>
      </c>
      <c r="BQ123">
        <v>53352289577.46479</v>
      </c>
    </row>
    <row r="124" spans="1:69" x14ac:dyDescent="0.2">
      <c r="A124" t="s">
        <v>394</v>
      </c>
      <c r="B124" t="s">
        <v>395</v>
      </c>
      <c r="C124" t="s">
        <v>1018</v>
      </c>
      <c r="D124" t="s">
        <v>1017</v>
      </c>
      <c r="E124">
        <v>47419238274.461945</v>
      </c>
      <c r="F124">
        <v>57266758179.588333</v>
      </c>
      <c r="G124">
        <v>64987857541.625557</v>
      </c>
      <c r="H124">
        <v>74379284603.387497</v>
      </c>
      <c r="I124">
        <v>87490590817.98027</v>
      </c>
      <c r="J124">
        <v>97338107605.823608</v>
      </c>
      <c r="K124">
        <v>113046784179.28889</v>
      </c>
      <c r="L124">
        <v>132475614226.51888</v>
      </c>
      <c r="M124">
        <v>156897496759.12778</v>
      </c>
      <c r="N124">
        <v>184298841304.66696</v>
      </c>
      <c r="O124">
        <v>217223652719.44446</v>
      </c>
      <c r="P124">
        <v>245364056622.36292</v>
      </c>
      <c r="Q124">
        <v>324933841268.58472</v>
      </c>
      <c r="R124">
        <v>441460582535.92078</v>
      </c>
      <c r="S124">
        <v>490035789970.2995</v>
      </c>
      <c r="T124">
        <v>532861438884.72388</v>
      </c>
      <c r="U124">
        <v>598883902155.60486</v>
      </c>
      <c r="V124">
        <v>737069290927.71216</v>
      </c>
      <c r="W124">
        <v>1035611588216.594</v>
      </c>
      <c r="X124">
        <v>1077910077676.3713</v>
      </c>
      <c r="Y124">
        <v>1129377244854.0359</v>
      </c>
      <c r="Z124">
        <v>1245221410764.1482</v>
      </c>
      <c r="AA124">
        <v>1158731426905.8486</v>
      </c>
      <c r="AB124">
        <v>1270859919742.9011</v>
      </c>
      <c r="AC124">
        <v>1345824500836.7627</v>
      </c>
      <c r="AD124">
        <v>1427019759717.4094</v>
      </c>
      <c r="AE124">
        <v>2120083812109.9124</v>
      </c>
      <c r="AF124">
        <v>2580748422781.0908</v>
      </c>
      <c r="AG124">
        <v>3125724434400.792</v>
      </c>
      <c r="AH124">
        <v>3109455047823.9312</v>
      </c>
      <c r="AI124">
        <v>3185904656663.8467</v>
      </c>
      <c r="AJ124">
        <v>3648065760648.876</v>
      </c>
      <c r="AK124">
        <v>3980702922117.6567</v>
      </c>
      <c r="AL124">
        <v>4536940479038.2539</v>
      </c>
      <c r="AM124">
        <v>4998797547740.9746</v>
      </c>
      <c r="AN124">
        <v>5545563663889.7041</v>
      </c>
      <c r="AO124">
        <v>4923391533851.6318</v>
      </c>
      <c r="AP124">
        <v>4492448605638.9365</v>
      </c>
      <c r="AQ124">
        <v>4098362709531.2407</v>
      </c>
      <c r="AR124">
        <v>4635982224063.8838</v>
      </c>
      <c r="AS124">
        <v>4968359075956.5908</v>
      </c>
      <c r="AT124">
        <v>4374711694090.8706</v>
      </c>
      <c r="AU124">
        <v>4182846045873.6079</v>
      </c>
      <c r="AV124">
        <v>4519561645253.5293</v>
      </c>
      <c r="AW124">
        <v>4893116005656.5586</v>
      </c>
      <c r="AX124">
        <v>4831467035389.7998</v>
      </c>
      <c r="AY124">
        <v>4601663122649.9209</v>
      </c>
      <c r="AZ124">
        <v>4579750920354.8086</v>
      </c>
      <c r="BA124">
        <v>5106679115127.2988</v>
      </c>
      <c r="BB124">
        <v>5289493117993.8896</v>
      </c>
      <c r="BC124">
        <v>5759071769013.1133</v>
      </c>
      <c r="BD124">
        <v>6233147172341.3486</v>
      </c>
      <c r="BE124">
        <v>6272362996105.0342</v>
      </c>
      <c r="BF124">
        <v>5212328181166.1846</v>
      </c>
      <c r="BG124">
        <v>4896994405353.292</v>
      </c>
      <c r="BH124">
        <v>4444930651964.1797</v>
      </c>
      <c r="BI124">
        <v>5003677627544.2402</v>
      </c>
      <c r="BJ124">
        <v>4930837369151.4219</v>
      </c>
      <c r="BK124">
        <v>5040880939324.8594</v>
      </c>
      <c r="BL124">
        <v>5117993853016.5078</v>
      </c>
      <c r="BM124">
        <v>5054068005376.2754</v>
      </c>
      <c r="BN124">
        <v>5039148168861.2246</v>
      </c>
      <c r="BO124">
        <v>4262463317796.5278</v>
      </c>
      <c r="BP124">
        <v>4213167237905.8257</v>
      </c>
      <c r="BQ124">
        <v>4027597523550.5825</v>
      </c>
    </row>
    <row r="125" spans="1:69" x14ac:dyDescent="0.2">
      <c r="A125" t="s">
        <v>396</v>
      </c>
      <c r="B125" t="s">
        <v>397</v>
      </c>
      <c r="C125" t="s">
        <v>1018</v>
      </c>
      <c r="D125" t="s">
        <v>1017</v>
      </c>
      <c r="AI125">
        <v>26932016269.610691</v>
      </c>
      <c r="AJ125">
        <v>24923076923.076923</v>
      </c>
      <c r="AK125">
        <v>24917355371.900826</v>
      </c>
      <c r="AL125">
        <v>23409260879.942719</v>
      </c>
      <c r="AM125">
        <v>21250792886.105423</v>
      </c>
      <c r="AN125">
        <v>20374302652.381878</v>
      </c>
      <c r="AO125">
        <v>21035357936.879593</v>
      </c>
      <c r="AP125">
        <v>22165932062.96603</v>
      </c>
      <c r="AQ125">
        <v>22135245507.36557</v>
      </c>
      <c r="AR125">
        <v>16870817181.779896</v>
      </c>
      <c r="AS125">
        <v>18291990662.035625</v>
      </c>
      <c r="AT125">
        <v>22152689179.881508</v>
      </c>
      <c r="AU125">
        <v>24636598527.443718</v>
      </c>
      <c r="AV125">
        <v>30833692900.109074</v>
      </c>
      <c r="AW125">
        <v>43151647002.609627</v>
      </c>
      <c r="AX125">
        <v>57123671733.895248</v>
      </c>
      <c r="AY125">
        <v>81003864630.018036</v>
      </c>
      <c r="AZ125">
        <v>104849915058.37578</v>
      </c>
      <c r="BA125">
        <v>133441648851.9825</v>
      </c>
      <c r="BB125">
        <v>115308686941.38017</v>
      </c>
      <c r="BC125">
        <v>148047348240.64334</v>
      </c>
      <c r="BD125">
        <v>192626464617.07117</v>
      </c>
      <c r="BE125">
        <v>207998568865.78925</v>
      </c>
      <c r="BF125">
        <v>236634603409.08856</v>
      </c>
      <c r="BG125">
        <v>221415613595.46927</v>
      </c>
      <c r="BH125">
        <v>184388404706.04178</v>
      </c>
      <c r="BI125">
        <v>137278320084.17114</v>
      </c>
      <c r="BJ125">
        <v>166805788827.23325</v>
      </c>
      <c r="BK125">
        <v>179339977690.48486</v>
      </c>
      <c r="BL125">
        <v>181667184854.50052</v>
      </c>
      <c r="BM125">
        <v>171082365861.42291</v>
      </c>
      <c r="BN125">
        <v>197112255360.61234</v>
      </c>
      <c r="BO125">
        <v>225496328925.49411</v>
      </c>
      <c r="BP125">
        <v>261840101059.92349</v>
      </c>
      <c r="BQ125">
        <v>291480274648.82593</v>
      </c>
    </row>
    <row r="126" spans="1:69" x14ac:dyDescent="0.2">
      <c r="A126" t="s">
        <v>398</v>
      </c>
      <c r="B126" t="s">
        <v>399</v>
      </c>
      <c r="C126" t="s">
        <v>1018</v>
      </c>
      <c r="D126" t="s">
        <v>1017</v>
      </c>
      <c r="E126">
        <v>791265459.49381626</v>
      </c>
      <c r="F126">
        <v>792959472.81621087</v>
      </c>
      <c r="G126">
        <v>868111400.75543976</v>
      </c>
      <c r="H126">
        <v>926589349.36426032</v>
      </c>
      <c r="I126">
        <v>998759334.49626625</v>
      </c>
      <c r="J126">
        <v>997919320.8322717</v>
      </c>
      <c r="K126">
        <v>1164519674.1921303</v>
      </c>
      <c r="L126">
        <v>1232559506.9761972</v>
      </c>
      <c r="M126">
        <v>1353295458.6818166</v>
      </c>
      <c r="N126">
        <v>1458379416.6482334</v>
      </c>
      <c r="O126">
        <v>1603447358.6210566</v>
      </c>
      <c r="P126">
        <v>1778391288.6434846</v>
      </c>
      <c r="Q126">
        <v>2107279157.0883372</v>
      </c>
      <c r="R126">
        <v>2509001324.3459115</v>
      </c>
      <c r="S126">
        <v>2969958812.0164752</v>
      </c>
      <c r="T126">
        <v>3259345083.2628255</v>
      </c>
      <c r="U126">
        <v>3474542391.6999164</v>
      </c>
      <c r="V126">
        <v>4494378764.3201084</v>
      </c>
      <c r="W126">
        <v>5303735110.5515146</v>
      </c>
      <c r="X126">
        <v>6234391113.4643393</v>
      </c>
      <c r="Y126">
        <v>7265315820.2077656</v>
      </c>
      <c r="Z126">
        <v>6854491705.8837709</v>
      </c>
      <c r="AA126">
        <v>6431579356.9592552</v>
      </c>
      <c r="AB126">
        <v>5979198313.7609329</v>
      </c>
      <c r="AC126">
        <v>6191437070.1841106</v>
      </c>
      <c r="AD126">
        <v>6135034213.7899818</v>
      </c>
      <c r="AE126">
        <v>7239126568.1409206</v>
      </c>
      <c r="AF126">
        <v>7970820369.2949009</v>
      </c>
      <c r="AG126">
        <v>8355380879.1295481</v>
      </c>
      <c r="AH126">
        <v>8283114514.1708088</v>
      </c>
      <c r="AI126">
        <v>8572359038.1695786</v>
      </c>
      <c r="AJ126">
        <v>8151488783.1906414</v>
      </c>
      <c r="AK126">
        <v>8209120763.049552</v>
      </c>
      <c r="AL126">
        <v>5751786642.5587149</v>
      </c>
      <c r="AM126">
        <v>7148148564.0423851</v>
      </c>
      <c r="AN126">
        <v>9046320255.4050674</v>
      </c>
      <c r="AO126">
        <v>12045865396.132324</v>
      </c>
      <c r="AP126">
        <v>13115764358.284557</v>
      </c>
      <c r="AQ126">
        <v>14093998843.733383</v>
      </c>
      <c r="AR126">
        <v>12896010459.371077</v>
      </c>
      <c r="AS126">
        <v>12705350097.804359</v>
      </c>
      <c r="AT126">
        <v>12986007425.878052</v>
      </c>
      <c r="AU126">
        <v>13147736898.517572</v>
      </c>
      <c r="AV126">
        <v>14904517649.847567</v>
      </c>
      <c r="AW126">
        <v>16095337093.836597</v>
      </c>
      <c r="AX126">
        <v>18737895512.737766</v>
      </c>
      <c r="AY126">
        <v>25825512284.289078</v>
      </c>
      <c r="AZ126">
        <v>31958195182.240604</v>
      </c>
      <c r="BA126">
        <v>35895153327.849686</v>
      </c>
      <c r="BB126">
        <v>42347217912.917572</v>
      </c>
      <c r="BC126">
        <v>45405615063.755127</v>
      </c>
      <c r="BD126">
        <v>46869473150.609993</v>
      </c>
      <c r="BE126">
        <v>56396704671.57766</v>
      </c>
      <c r="BF126">
        <v>61671440407.838669</v>
      </c>
      <c r="BG126">
        <v>68285796514.289619</v>
      </c>
      <c r="BH126">
        <v>70120446896.835907</v>
      </c>
      <c r="BI126">
        <v>74815144163.893082</v>
      </c>
      <c r="BJ126">
        <v>82036510877.259888</v>
      </c>
      <c r="BK126">
        <v>92202979985.286301</v>
      </c>
      <c r="BL126">
        <v>100378436207.37134</v>
      </c>
      <c r="BM126">
        <v>100657505750.545</v>
      </c>
      <c r="BN126">
        <v>109703658904.99373</v>
      </c>
      <c r="BO126">
        <v>114448978152.63741</v>
      </c>
      <c r="BP126">
        <v>107500884685.01266</v>
      </c>
      <c r="BQ126">
        <v>120339557905.93175</v>
      </c>
    </row>
    <row r="127" spans="1:69" x14ac:dyDescent="0.2">
      <c r="A127" t="s">
        <v>400</v>
      </c>
      <c r="B127" t="s">
        <v>401</v>
      </c>
      <c r="C127" t="s">
        <v>1018</v>
      </c>
      <c r="D127" t="s">
        <v>1017</v>
      </c>
      <c r="AI127">
        <v>2660202622.9100628</v>
      </c>
      <c r="AJ127">
        <v>2542256424.3506937</v>
      </c>
      <c r="AK127">
        <v>2315346942.855001</v>
      </c>
      <c r="AL127">
        <v>2026019252.612406</v>
      </c>
      <c r="AM127">
        <v>1681780847.4109066</v>
      </c>
      <c r="AN127">
        <v>1661147035.2438788</v>
      </c>
      <c r="AO127">
        <v>1827570586.1678448</v>
      </c>
      <c r="AP127">
        <v>1767864035.7194295</v>
      </c>
      <c r="AQ127">
        <v>1645963749.8314617</v>
      </c>
      <c r="AR127">
        <v>1249061487.0145676</v>
      </c>
      <c r="AS127">
        <v>1369688498.0677826</v>
      </c>
      <c r="AT127">
        <v>1525116370.279392</v>
      </c>
      <c r="AU127">
        <v>1605643104.730212</v>
      </c>
      <c r="AV127">
        <v>1919008090.4964125</v>
      </c>
      <c r="AW127">
        <v>2211534585.0033989</v>
      </c>
      <c r="AX127">
        <v>2460246766.4140053</v>
      </c>
      <c r="AY127">
        <v>2834168889.4201913</v>
      </c>
      <c r="AZ127">
        <v>3802570552.5610461</v>
      </c>
      <c r="BA127">
        <v>5139958909.1793556</v>
      </c>
      <c r="BB127">
        <v>4690061380.6025286</v>
      </c>
      <c r="BC127">
        <v>4794361863.0135269</v>
      </c>
      <c r="BD127">
        <v>6197765984.2846842</v>
      </c>
      <c r="BE127">
        <v>6605142884.3621473</v>
      </c>
      <c r="BF127">
        <v>7335033800.5905638</v>
      </c>
      <c r="BG127">
        <v>7468102412.682374</v>
      </c>
      <c r="BH127">
        <v>6678177511.6631308</v>
      </c>
      <c r="BI127">
        <v>6813095379.1187019</v>
      </c>
      <c r="BJ127">
        <v>7702938379.4203596</v>
      </c>
      <c r="BK127">
        <v>8271106235.4155235</v>
      </c>
      <c r="BL127">
        <v>9371275264.3673458</v>
      </c>
      <c r="BM127">
        <v>8270468614.2405109</v>
      </c>
      <c r="BN127">
        <v>9249133946.2653141</v>
      </c>
      <c r="BO127">
        <v>12134931017.946526</v>
      </c>
      <c r="BP127">
        <v>15180842369.489408</v>
      </c>
      <c r="BQ127">
        <v>17478259659.262497</v>
      </c>
    </row>
    <row r="128" spans="1:69" x14ac:dyDescent="0.2">
      <c r="A128" t="s">
        <v>402</v>
      </c>
      <c r="B128" t="s">
        <v>403</v>
      </c>
      <c r="C128" t="s">
        <v>1018</v>
      </c>
      <c r="D128" t="s">
        <v>1017</v>
      </c>
      <c r="T128">
        <v>749129748.15063334</v>
      </c>
      <c r="U128">
        <v>790357254.54030871</v>
      </c>
      <c r="V128">
        <v>716261764.49809265</v>
      </c>
      <c r="W128">
        <v>766642356.13813496</v>
      </c>
      <c r="X128">
        <v>723738502.67822969</v>
      </c>
      <c r="Y128">
        <v>744384129.70756257</v>
      </c>
      <c r="Z128">
        <v>815153652.41559637</v>
      </c>
      <c r="AA128">
        <v>865516039.80055773</v>
      </c>
      <c r="AB128">
        <v>939291262.10005462</v>
      </c>
      <c r="AC128">
        <v>1021176058.6332673</v>
      </c>
      <c r="AD128">
        <v>1102669184.4381227</v>
      </c>
      <c r="AE128">
        <v>1167630317.8411</v>
      </c>
      <c r="AF128">
        <v>1036974910.45</v>
      </c>
      <c r="AG128">
        <v>1662877859.2229729</v>
      </c>
      <c r="AH128">
        <v>1353137647.6830356</v>
      </c>
      <c r="AI128">
        <v>1402541176.5121043</v>
      </c>
      <c r="AJ128">
        <v>2054974089.3643031</v>
      </c>
      <c r="AK128">
        <v>2491486594.189168</v>
      </c>
      <c r="AL128">
        <v>2533727592.0416512</v>
      </c>
      <c r="AM128">
        <v>2791435272.26653</v>
      </c>
      <c r="AN128">
        <v>3441205692.9165983</v>
      </c>
      <c r="AO128">
        <v>3506695719.572588</v>
      </c>
      <c r="AP128">
        <v>3443413388.6569595</v>
      </c>
      <c r="AQ128">
        <v>3120425502.6624069</v>
      </c>
      <c r="AR128">
        <v>3517242477.2547989</v>
      </c>
      <c r="AS128">
        <v>3694168979.3201866</v>
      </c>
      <c r="AT128">
        <v>4145665969.9286442</v>
      </c>
      <c r="AU128">
        <v>4501227626.6275215</v>
      </c>
      <c r="AV128">
        <v>5046693484.317668</v>
      </c>
      <c r="AW128">
        <v>5883297159.8735151</v>
      </c>
      <c r="AX128">
        <v>7066296463.3598042</v>
      </c>
      <c r="AY128">
        <v>8350531016.6575289</v>
      </c>
      <c r="AZ128">
        <v>10127916459.89827</v>
      </c>
      <c r="BA128">
        <v>12174303999.081249</v>
      </c>
      <c r="BB128">
        <v>12502901169.737713</v>
      </c>
      <c r="BC128">
        <v>13808673288.069561</v>
      </c>
      <c r="BD128">
        <v>16032622023.826536</v>
      </c>
      <c r="BE128">
        <v>17826536699.801636</v>
      </c>
      <c r="BF128">
        <v>19807135252.864857</v>
      </c>
      <c r="BG128">
        <v>22041463967.900928</v>
      </c>
      <c r="BH128">
        <v>24174170369.073811</v>
      </c>
      <c r="BI128">
        <v>26556545153.3573</v>
      </c>
      <c r="BJ128">
        <v>29355665909.790527</v>
      </c>
      <c r="BK128">
        <v>33145892168.895828</v>
      </c>
      <c r="BL128">
        <v>36685356407.720619</v>
      </c>
      <c r="BM128">
        <v>34818073901.485085</v>
      </c>
      <c r="BN128">
        <v>36790163687.442055</v>
      </c>
      <c r="BO128">
        <v>39994532959.607384</v>
      </c>
      <c r="BP128">
        <v>42335646895.798386</v>
      </c>
      <c r="BQ128">
        <v>46352647037.240562</v>
      </c>
    </row>
    <row r="129" spans="1:69" x14ac:dyDescent="0.2">
      <c r="A129" t="s">
        <v>404</v>
      </c>
      <c r="B129" t="s">
        <v>405</v>
      </c>
      <c r="C129" t="s">
        <v>1018</v>
      </c>
      <c r="D129" t="s">
        <v>1017</v>
      </c>
      <c r="O129">
        <v>11560877.281145072</v>
      </c>
      <c r="P129">
        <v>12356134.38386758</v>
      </c>
      <c r="Q129">
        <v>15314346.492532335</v>
      </c>
      <c r="R129">
        <v>25645040.47129548</v>
      </c>
      <c r="S129">
        <v>69256488.516076282</v>
      </c>
      <c r="T129">
        <v>44547453.602426462</v>
      </c>
      <c r="U129">
        <v>33246816.501841415</v>
      </c>
      <c r="V129">
        <v>31335458.703985143</v>
      </c>
      <c r="W129">
        <v>36563964.551001363</v>
      </c>
      <c r="X129">
        <v>34466197.03332331</v>
      </c>
      <c r="Y129">
        <v>33157723.109411735</v>
      </c>
      <c r="Z129">
        <v>35267489.242544204</v>
      </c>
      <c r="AA129">
        <v>32742712.652759664</v>
      </c>
      <c r="AB129">
        <v>31000545.771051742</v>
      </c>
      <c r="AC129">
        <v>34394167.041670561</v>
      </c>
      <c r="AD129">
        <v>26126615.22848659</v>
      </c>
      <c r="AE129">
        <v>25993008.794357587</v>
      </c>
      <c r="AF129">
        <v>29554412.532869317</v>
      </c>
      <c r="AG129">
        <v>38278810.317648843</v>
      </c>
      <c r="AH129">
        <v>37645319.199427649</v>
      </c>
      <c r="AI129">
        <v>36534294.799159057</v>
      </c>
      <c r="AJ129">
        <v>41247791.63641689</v>
      </c>
      <c r="AK129">
        <v>61491369.281928957</v>
      </c>
      <c r="AL129">
        <v>58953595.909041449</v>
      </c>
      <c r="AM129">
        <v>67055333.902150318</v>
      </c>
      <c r="AN129">
        <v>68596394.602652416</v>
      </c>
      <c r="AO129">
        <v>81456854.138510942</v>
      </c>
      <c r="AP129">
        <v>80205806.825097591</v>
      </c>
      <c r="AQ129">
        <v>74905705.892847717</v>
      </c>
      <c r="AR129">
        <v>77323978.192844927</v>
      </c>
      <c r="AS129">
        <v>74910527.258675784</v>
      </c>
      <c r="AT129">
        <v>64935850.157387704</v>
      </c>
      <c r="AU129">
        <v>74743869.131347314</v>
      </c>
      <c r="AV129">
        <v>96105619.379550353</v>
      </c>
      <c r="AW129">
        <v>104085892.13327135</v>
      </c>
      <c r="AX129">
        <v>113895437.32478638</v>
      </c>
      <c r="AY129">
        <v>112338353.26471245</v>
      </c>
      <c r="AZ129">
        <v>138054945.64344242</v>
      </c>
      <c r="BA129">
        <v>147017894.97876996</v>
      </c>
      <c r="BB129">
        <v>140177384.1453951</v>
      </c>
      <c r="BC129">
        <v>165458433.12764466</v>
      </c>
      <c r="BD129">
        <v>195970140.17038301</v>
      </c>
      <c r="BE129">
        <v>207001545.86710927</v>
      </c>
      <c r="BF129">
        <v>201730860.75785616</v>
      </c>
      <c r="BG129">
        <v>200287281.98074028</v>
      </c>
      <c r="BH129">
        <v>191559398.68829304</v>
      </c>
      <c r="BI129">
        <v>206467818.503227</v>
      </c>
      <c r="BJ129">
        <v>222875736.34344453</v>
      </c>
      <c r="BK129">
        <v>233514717.44126624</v>
      </c>
      <c r="BL129">
        <v>216985388.32275409</v>
      </c>
      <c r="BM129">
        <v>220898020.41862658</v>
      </c>
      <c r="BN129">
        <v>285259881.13195074</v>
      </c>
      <c r="BO129">
        <v>270040453.25401759</v>
      </c>
      <c r="BP129">
        <v>288610747.73899126</v>
      </c>
      <c r="BQ129">
        <v>307862564.48971134</v>
      </c>
    </row>
    <row r="130" spans="1:69" x14ac:dyDescent="0.2">
      <c r="A130" t="s">
        <v>406</v>
      </c>
      <c r="B130" t="s">
        <v>407</v>
      </c>
      <c r="C130" t="s">
        <v>1018</v>
      </c>
      <c r="D130" t="s">
        <v>1017</v>
      </c>
      <c r="E130">
        <v>12366635.75007729</v>
      </c>
      <c r="F130">
        <v>12483302.125078021</v>
      </c>
      <c r="G130">
        <v>12541635.312578384</v>
      </c>
      <c r="H130">
        <v>12833301.250080207</v>
      </c>
      <c r="I130">
        <v>13416633.125083853</v>
      </c>
      <c r="J130">
        <v>13593932.322053676</v>
      </c>
      <c r="K130">
        <v>14469078.179696616</v>
      </c>
      <c r="L130">
        <v>16742338.251986379</v>
      </c>
      <c r="M130">
        <v>14600000</v>
      </c>
      <c r="N130">
        <v>15850000</v>
      </c>
      <c r="O130">
        <v>16300000</v>
      </c>
      <c r="P130">
        <v>19624746.450304259</v>
      </c>
      <c r="Q130">
        <v>22944849.115504682</v>
      </c>
      <c r="R130">
        <v>24196018.376722816</v>
      </c>
      <c r="S130">
        <v>31514856.307842184</v>
      </c>
      <c r="T130">
        <v>33364055.299539171</v>
      </c>
      <c r="U130">
        <v>30095602.294455066</v>
      </c>
      <c r="V130">
        <v>44496296.296296291</v>
      </c>
      <c r="W130">
        <v>49433333.333333328</v>
      </c>
      <c r="X130">
        <v>58840740.740740739</v>
      </c>
      <c r="Y130">
        <v>68459259.259259254</v>
      </c>
      <c r="Z130">
        <v>80888888.888888881</v>
      </c>
      <c r="AA130">
        <v>86022222.222222224</v>
      </c>
      <c r="AB130">
        <v>86874074.074074075</v>
      </c>
      <c r="AC130">
        <v>98603703.703703701</v>
      </c>
      <c r="AD130">
        <v>111007407.4074074</v>
      </c>
      <c r="AE130">
        <v>130685185.18518518</v>
      </c>
      <c r="AF130">
        <v>147748148.14814815</v>
      </c>
      <c r="AG130">
        <v>172692592.59259257</v>
      </c>
      <c r="AH130">
        <v>192518518.51851848</v>
      </c>
      <c r="AI130">
        <v>217259259.25925925</v>
      </c>
      <c r="AJ130">
        <v>220540740.74074072</v>
      </c>
      <c r="AK130">
        <v>242137037.03703701</v>
      </c>
      <c r="AL130">
        <v>263755555.55555555</v>
      </c>
      <c r="AM130">
        <v>295159259.25925922</v>
      </c>
      <c r="AN130">
        <v>313485185.18518519</v>
      </c>
      <c r="AO130">
        <v>333944444.44444442</v>
      </c>
      <c r="AP130">
        <v>374641307.97464132</v>
      </c>
      <c r="AQ130">
        <v>383257331.40547961</v>
      </c>
      <c r="AR130">
        <v>406595484.37326217</v>
      </c>
      <c r="AS130">
        <v>421695769.84391803</v>
      </c>
      <c r="AT130">
        <v>458643829.01419944</v>
      </c>
      <c r="AU130">
        <v>481077373.66996628</v>
      </c>
      <c r="AV130">
        <v>469869869.86986989</v>
      </c>
      <c r="AW130">
        <v>506899999.99999994</v>
      </c>
      <c r="AX130">
        <v>547203703.70370364</v>
      </c>
      <c r="AY130">
        <v>644414814.81481481</v>
      </c>
      <c r="AZ130">
        <v>689285185.18518519</v>
      </c>
      <c r="BA130">
        <v>777692592.5925926</v>
      </c>
      <c r="BB130">
        <v>774274074.07407403</v>
      </c>
      <c r="BC130">
        <v>778718518.51851845</v>
      </c>
      <c r="BD130">
        <v>836092592.5925926</v>
      </c>
      <c r="BE130">
        <v>824585185.18518507</v>
      </c>
      <c r="BF130">
        <v>874548148.14814806</v>
      </c>
      <c r="BG130">
        <v>952111111.11111104</v>
      </c>
      <c r="BH130">
        <v>957222222.22222221</v>
      </c>
      <c r="BI130">
        <v>1006818518.5185184</v>
      </c>
      <c r="BJ130">
        <v>1056977777.7777777</v>
      </c>
      <c r="BK130">
        <v>1076548148.1481481</v>
      </c>
      <c r="BL130">
        <v>1107855555.5555556</v>
      </c>
      <c r="BM130">
        <v>883922222.22222221</v>
      </c>
      <c r="BN130">
        <v>858622222.22222221</v>
      </c>
      <c r="BO130">
        <v>981429629.62962961</v>
      </c>
      <c r="BP130">
        <v>1055651851.8518518</v>
      </c>
      <c r="BQ130">
        <v>1122388888.8888888</v>
      </c>
    </row>
    <row r="131" spans="1:69" x14ac:dyDescent="0.2">
      <c r="A131" t="s">
        <v>408</v>
      </c>
      <c r="B131" t="s">
        <v>409</v>
      </c>
      <c r="C131" t="s">
        <v>1018</v>
      </c>
      <c r="D131" t="s">
        <v>1017</v>
      </c>
      <c r="E131">
        <v>3973069306.9306931</v>
      </c>
      <c r="F131">
        <v>2427244760.669179</v>
      </c>
      <c r="G131">
        <v>2826923076.9230771</v>
      </c>
      <c r="H131">
        <v>4007692307.6923075</v>
      </c>
      <c r="I131">
        <v>3476789681.5803099</v>
      </c>
      <c r="J131">
        <v>3141131708.3131881</v>
      </c>
      <c r="K131">
        <v>3957064541.3921781</v>
      </c>
      <c r="L131">
        <v>4895076717.9992952</v>
      </c>
      <c r="M131">
        <v>6167109472.4285641</v>
      </c>
      <c r="N131">
        <v>7743940188.9500589</v>
      </c>
      <c r="O131">
        <v>9085001793.5585175</v>
      </c>
      <c r="P131">
        <v>10005257131.334663</v>
      </c>
      <c r="Q131">
        <v>10990490569.725895</v>
      </c>
      <c r="R131">
        <v>14067523813.038555</v>
      </c>
      <c r="S131">
        <v>19860929976.698044</v>
      </c>
      <c r="T131">
        <v>22126033057.851238</v>
      </c>
      <c r="U131">
        <v>30371074380.165291</v>
      </c>
      <c r="V131">
        <v>39064462809.917358</v>
      </c>
      <c r="W131">
        <v>52824793388.429749</v>
      </c>
      <c r="X131">
        <v>68083884297.52066</v>
      </c>
      <c r="Y131">
        <v>66547970350.615089</v>
      </c>
      <c r="Z131">
        <v>74287368087.346741</v>
      </c>
      <c r="AA131">
        <v>79921300446.651703</v>
      </c>
      <c r="AB131">
        <v>89621208322.338577</v>
      </c>
      <c r="AC131">
        <v>99749645088.599426</v>
      </c>
      <c r="AD131">
        <v>103764281280.89009</v>
      </c>
      <c r="AE131">
        <v>119965960795.2404</v>
      </c>
      <c r="AF131">
        <v>152240393645.50629</v>
      </c>
      <c r="AG131">
        <v>205477530605.22241</v>
      </c>
      <c r="AH131">
        <v>254236243100.43939</v>
      </c>
      <c r="AI131">
        <v>292064221388.98804</v>
      </c>
      <c r="AJ131">
        <v>340851946803.81201</v>
      </c>
      <c r="AK131">
        <v>366921291824.71857</v>
      </c>
      <c r="AL131">
        <v>405705302846.44714</v>
      </c>
      <c r="AM131">
        <v>479181794216.85944</v>
      </c>
      <c r="AN131">
        <v>586286469400.66516</v>
      </c>
      <c r="AO131">
        <v>631196863758.28149</v>
      </c>
      <c r="AP131">
        <v>589202526424.14099</v>
      </c>
      <c r="AQ131">
        <v>397297216492.18976</v>
      </c>
      <c r="AR131">
        <v>515697079289.01062</v>
      </c>
      <c r="AS131">
        <v>597487173479.1095</v>
      </c>
      <c r="AT131">
        <v>567564806235.44055</v>
      </c>
      <c r="AU131">
        <v>650014391470.21045</v>
      </c>
      <c r="AV131">
        <v>728516494684.26941</v>
      </c>
      <c r="AW131">
        <v>823251107638.81372</v>
      </c>
      <c r="AX131">
        <v>971740329983.87781</v>
      </c>
      <c r="AY131">
        <v>1095175538508.1859</v>
      </c>
      <c r="AZ131">
        <v>1220911904593.0552</v>
      </c>
      <c r="BA131">
        <v>1091580692542.3395</v>
      </c>
      <c r="BB131">
        <v>983065242417.36035</v>
      </c>
      <c r="BC131">
        <v>1192830015737.6821</v>
      </c>
      <c r="BD131">
        <v>1307103477219.1016</v>
      </c>
      <c r="BE131">
        <v>1335343586437.6738</v>
      </c>
      <c r="BF131">
        <v>1434669686501.8389</v>
      </c>
      <c r="BG131">
        <v>1556252422020.4402</v>
      </c>
      <c r="BH131">
        <v>1539212301135.5471</v>
      </c>
      <c r="BI131">
        <v>1579150518945.4392</v>
      </c>
      <c r="BJ131">
        <v>1710196756713.1694</v>
      </c>
      <c r="BK131">
        <v>1824251454306.8289</v>
      </c>
      <c r="BL131">
        <v>1751045752054.627</v>
      </c>
      <c r="BM131">
        <v>1744070276373.3391</v>
      </c>
      <c r="BN131">
        <v>1942313560965.9043</v>
      </c>
      <c r="BO131">
        <v>1799363116866.521</v>
      </c>
      <c r="BP131">
        <v>1844800934391.5447</v>
      </c>
      <c r="BQ131">
        <v>1875388209406.803</v>
      </c>
    </row>
    <row r="132" spans="1:69" x14ac:dyDescent="0.2">
      <c r="A132" t="s">
        <v>410</v>
      </c>
      <c r="B132" t="s">
        <v>411</v>
      </c>
      <c r="C132" t="s">
        <v>1018</v>
      </c>
      <c r="D132" t="s">
        <v>1017</v>
      </c>
      <c r="G132">
        <v>1828107502.799552</v>
      </c>
      <c r="H132">
        <v>1900895856.6629338</v>
      </c>
      <c r="I132">
        <v>2071668533.0347145</v>
      </c>
      <c r="J132">
        <v>2097199161.1203356</v>
      </c>
      <c r="K132">
        <v>2391199043.5203829</v>
      </c>
      <c r="L132">
        <v>2441599023.3603907</v>
      </c>
      <c r="M132">
        <v>2662798934.8804259</v>
      </c>
      <c r="N132">
        <v>2769198892.3204432</v>
      </c>
      <c r="O132">
        <v>2873638850.5444598</v>
      </c>
      <c r="P132">
        <v>3880392195.4068823</v>
      </c>
      <c r="Q132">
        <v>4450537925.3318901</v>
      </c>
      <c r="R132">
        <v>5408804607.3128958</v>
      </c>
      <c r="S132">
        <v>13006948296.270523</v>
      </c>
      <c r="T132">
        <v>12022811620.786671</v>
      </c>
      <c r="U132">
        <v>13132252801.937159</v>
      </c>
      <c r="V132">
        <v>14137406740.50655</v>
      </c>
      <c r="W132">
        <v>15503557496.191643</v>
      </c>
      <c r="X132">
        <v>24749063922.47961</v>
      </c>
      <c r="Y132">
        <v>28638868355.919598</v>
      </c>
      <c r="Z132">
        <v>25058020338.253494</v>
      </c>
      <c r="AA132">
        <v>21577153356.419174</v>
      </c>
      <c r="AB132">
        <v>20871081080.153839</v>
      </c>
      <c r="AC132">
        <v>21700082752.936886</v>
      </c>
      <c r="AD132">
        <v>21445970613.759464</v>
      </c>
      <c r="AE132">
        <v>17903989745.177998</v>
      </c>
      <c r="AF132">
        <v>22368704133.666832</v>
      </c>
      <c r="AG132">
        <v>20690322152.894501</v>
      </c>
      <c r="AH132">
        <v>24313855653.399323</v>
      </c>
      <c r="AI132">
        <v>18427777777.777779</v>
      </c>
      <c r="AJ132">
        <v>11009993703.147371</v>
      </c>
      <c r="AK132">
        <v>19858555214.723927</v>
      </c>
      <c r="AL132">
        <v>23941391390.728477</v>
      </c>
      <c r="AM132">
        <v>24848483838.383839</v>
      </c>
      <c r="AN132">
        <v>27186980646.544792</v>
      </c>
      <c r="AO132">
        <v>31492373308.751575</v>
      </c>
      <c r="AP132">
        <v>30350190704.436146</v>
      </c>
      <c r="AQ132">
        <v>25943705784.299568</v>
      </c>
      <c r="AR132">
        <v>30122365849.251846</v>
      </c>
      <c r="AS132">
        <v>37718743480.075104</v>
      </c>
      <c r="AT132">
        <v>34889559869.832596</v>
      </c>
      <c r="AU132">
        <v>38135788413.827591</v>
      </c>
      <c r="AV132">
        <v>47874582231.58799</v>
      </c>
      <c r="AW132">
        <v>59439090600.610786</v>
      </c>
      <c r="AX132">
        <v>80798630136.986313</v>
      </c>
      <c r="AY132">
        <v>101557330723.42303</v>
      </c>
      <c r="AZ132">
        <v>114634043361.69223</v>
      </c>
      <c r="BA132">
        <v>147379737229.75284</v>
      </c>
      <c r="BB132">
        <v>105968691905.4155</v>
      </c>
      <c r="BC132">
        <v>115416245241.74216</v>
      </c>
      <c r="BD132">
        <v>154039231245.85568</v>
      </c>
      <c r="BE132">
        <v>174047662680.04114</v>
      </c>
      <c r="BF132">
        <v>174168116534.84445</v>
      </c>
      <c r="BG132">
        <v>162650450684.72452</v>
      </c>
      <c r="BH132">
        <v>114585555688.51129</v>
      </c>
      <c r="BI132">
        <v>109406674124.65208</v>
      </c>
      <c r="BJ132">
        <v>120687539805.50519</v>
      </c>
      <c r="BK132">
        <v>138646316350.72659</v>
      </c>
      <c r="BL132">
        <v>140856394860.52875</v>
      </c>
      <c r="BM132">
        <v>111045470605.71527</v>
      </c>
      <c r="BN132">
        <v>148350671489.14444</v>
      </c>
      <c r="BO132">
        <v>183502046693.87753</v>
      </c>
      <c r="BP132">
        <v>165384407116.23291</v>
      </c>
      <c r="BQ132">
        <v>160227273053.3338</v>
      </c>
    </row>
    <row r="133" spans="1:69" x14ac:dyDescent="0.2">
      <c r="A133" t="s">
        <v>412</v>
      </c>
      <c r="B133" t="s">
        <v>413</v>
      </c>
      <c r="C133" t="s">
        <v>1018</v>
      </c>
      <c r="D133" t="s">
        <v>1017</v>
      </c>
      <c r="E133">
        <v>61872048053.758247</v>
      </c>
      <c r="F133">
        <v>68537433096.017937</v>
      </c>
      <c r="G133">
        <v>70838147779.874741</v>
      </c>
      <c r="H133">
        <v>77852261014.371582</v>
      </c>
      <c r="I133">
        <v>89267114389.987396</v>
      </c>
      <c r="J133">
        <v>96773648114.879288</v>
      </c>
      <c r="K133">
        <v>106986475925.3602</v>
      </c>
      <c r="L133">
        <v>108802555632.32352</v>
      </c>
      <c r="M133">
        <v>117081886865.70647</v>
      </c>
      <c r="N133">
        <v>131183741662.45084</v>
      </c>
      <c r="O133">
        <v>142596746423.90695</v>
      </c>
      <c r="P133">
        <v>157896952881.11166</v>
      </c>
      <c r="Q133">
        <v>179590440279.63046</v>
      </c>
      <c r="R133">
        <v>240395906942.87073</v>
      </c>
      <c r="S133">
        <v>316078118355.06781</v>
      </c>
      <c r="T133">
        <v>340736015746.35638</v>
      </c>
      <c r="U133">
        <v>370757722087.93085</v>
      </c>
      <c r="V133">
        <v>401970427033.12756</v>
      </c>
      <c r="W133">
        <v>487096670577.82159</v>
      </c>
      <c r="X133">
        <v>535635409511.14655</v>
      </c>
      <c r="Y133">
        <v>647344663393.16553</v>
      </c>
      <c r="Z133">
        <v>743688523742.8866</v>
      </c>
      <c r="AA133">
        <v>685784573010.2583</v>
      </c>
      <c r="AB133">
        <v>591639891642.32397</v>
      </c>
      <c r="AC133">
        <v>634821634926.57812</v>
      </c>
      <c r="AD133">
        <v>624540105212.73047</v>
      </c>
      <c r="AE133">
        <v>632751590897.88818</v>
      </c>
      <c r="AF133">
        <v>693500475374.67102</v>
      </c>
      <c r="AG133">
        <v>754391335526.16235</v>
      </c>
      <c r="AH133">
        <v>857638656284.4209</v>
      </c>
      <c r="AI133">
        <v>956359343657.39148</v>
      </c>
      <c r="AJ133">
        <v>1022303377943.7817</v>
      </c>
      <c r="AK133">
        <v>1109655778653.9614</v>
      </c>
      <c r="AL133">
        <v>1337901710683.1287</v>
      </c>
      <c r="AM133">
        <v>1581889193913.2844</v>
      </c>
      <c r="AN133">
        <v>1685606822996.4099</v>
      </c>
      <c r="AO133">
        <v>1840978422403.4319</v>
      </c>
      <c r="AP133">
        <v>2009116477242.1057</v>
      </c>
      <c r="AQ133">
        <v>2024915541481.9622</v>
      </c>
      <c r="AR133">
        <v>1795962372594.4907</v>
      </c>
      <c r="AS133">
        <v>1986485863896.0273</v>
      </c>
      <c r="AT133">
        <v>1935500709591.5195</v>
      </c>
      <c r="AU133">
        <v>1740548664257.2598</v>
      </c>
      <c r="AV133">
        <v>1776708359686.8604</v>
      </c>
      <c r="AW133">
        <v>2025108884606.0347</v>
      </c>
      <c r="AX133">
        <v>2450494745878.2412</v>
      </c>
      <c r="AY133">
        <v>2858411217887.5747</v>
      </c>
      <c r="AZ133">
        <v>3374742715849.9282</v>
      </c>
      <c r="BA133">
        <v>3900603654602.5659</v>
      </c>
      <c r="BB133">
        <v>3612494780540.3472</v>
      </c>
      <c r="BC133">
        <v>4518755264794.3398</v>
      </c>
      <c r="BD133">
        <v>5277645172887.8809</v>
      </c>
      <c r="BE133">
        <v>5250558584752.4688</v>
      </c>
      <c r="BF133">
        <v>5385615104389.8672</v>
      </c>
      <c r="BG133">
        <v>5405172001075.2207</v>
      </c>
      <c r="BH133">
        <v>4578739613722.7852</v>
      </c>
      <c r="BI133">
        <v>4438833899168.873</v>
      </c>
      <c r="BJ133">
        <v>4960873741744.9541</v>
      </c>
      <c r="BK133">
        <v>4816735877469.79</v>
      </c>
      <c r="BL133">
        <v>4748616176252.6387</v>
      </c>
      <c r="BM133">
        <v>3991303751042.4419</v>
      </c>
      <c r="BN133">
        <v>4637976019252.0566</v>
      </c>
      <c r="BO133">
        <v>5336050967302.5088</v>
      </c>
      <c r="BP133">
        <v>6014673692976.0498</v>
      </c>
      <c r="BQ133">
        <v>6168787362595.332</v>
      </c>
    </row>
    <row r="134" spans="1:69" x14ac:dyDescent="0.2">
      <c r="A134" t="s">
        <v>414</v>
      </c>
      <c r="B134" t="s">
        <v>415</v>
      </c>
      <c r="C134" t="s">
        <v>1018</v>
      </c>
      <c r="D134" t="s">
        <v>1017</v>
      </c>
      <c r="AC134">
        <v>1757142855.9183671</v>
      </c>
      <c r="AD134">
        <v>2366666615.5555553</v>
      </c>
      <c r="AE134">
        <v>1776842097.1634347</v>
      </c>
      <c r="AF134">
        <v>1087273103.6963859</v>
      </c>
      <c r="AG134">
        <v>598961269.29787862</v>
      </c>
      <c r="AH134">
        <v>714046821.09379697</v>
      </c>
      <c r="AI134">
        <v>865559879.40040648</v>
      </c>
      <c r="AJ134">
        <v>1028087972.3108478</v>
      </c>
      <c r="AK134">
        <v>1127806944.6151268</v>
      </c>
      <c r="AL134">
        <v>1327748689.8809426</v>
      </c>
      <c r="AM134">
        <v>1543606345.1168365</v>
      </c>
      <c r="AN134">
        <v>1763536304.5396364</v>
      </c>
      <c r="AO134">
        <v>1873671550.3463552</v>
      </c>
      <c r="AP134">
        <v>1747011857.3310688</v>
      </c>
      <c r="AQ134">
        <v>1280177838.7190535</v>
      </c>
      <c r="AR134">
        <v>1454430642.4495921</v>
      </c>
      <c r="AS134">
        <v>1731198022.4676313</v>
      </c>
      <c r="AT134">
        <v>1768619058.3464744</v>
      </c>
      <c r="AU134">
        <v>1758176653.0774584</v>
      </c>
      <c r="AV134">
        <v>2023324407.2841384</v>
      </c>
      <c r="AW134">
        <v>2366398119.8632078</v>
      </c>
      <c r="AX134">
        <v>2735558734.7379031</v>
      </c>
      <c r="AY134">
        <v>3455030060.978498</v>
      </c>
      <c r="AZ134">
        <v>4223152739.0405164</v>
      </c>
      <c r="BA134">
        <v>5446433157.4011383</v>
      </c>
      <c r="BB134">
        <v>5836137329.6330538</v>
      </c>
      <c r="BC134">
        <v>7131771014.7045641</v>
      </c>
      <c r="BD134">
        <v>8750104617.1730289</v>
      </c>
      <c r="BE134">
        <v>10192846339.40287</v>
      </c>
      <c r="BF134">
        <v>11983252626.545183</v>
      </c>
      <c r="BG134">
        <v>13279245886.385435</v>
      </c>
      <c r="BH134">
        <v>14426380125.648829</v>
      </c>
      <c r="BI134">
        <v>15912501722.614256</v>
      </c>
      <c r="BJ134">
        <v>17071155481.499359</v>
      </c>
      <c r="BK134">
        <v>18141641089.796326</v>
      </c>
      <c r="BL134">
        <v>18740561512.555496</v>
      </c>
      <c r="BM134">
        <v>18981805250.242397</v>
      </c>
      <c r="BN134">
        <v>18827148530.934723</v>
      </c>
      <c r="BO134">
        <v>15468785203.753174</v>
      </c>
      <c r="BP134">
        <v>15843155731.25518</v>
      </c>
      <c r="BQ134">
        <v>16502933121.33794</v>
      </c>
    </row>
    <row r="135" spans="1:69" x14ac:dyDescent="0.2">
      <c r="A135" t="s">
        <v>416</v>
      </c>
      <c r="B135" t="s">
        <v>417</v>
      </c>
      <c r="C135" t="s">
        <v>1018</v>
      </c>
      <c r="D135" t="s">
        <v>1017</v>
      </c>
      <c r="AG135">
        <v>3313540067.9324584</v>
      </c>
      <c r="AH135">
        <v>2717998687.7100158</v>
      </c>
      <c r="AI135">
        <v>2838485353.9618664</v>
      </c>
      <c r="AJ135">
        <v>4690415092.5366325</v>
      </c>
      <c r="AK135">
        <v>5843579160.9012194</v>
      </c>
      <c r="AL135">
        <v>7941744492.2359543</v>
      </c>
      <c r="AM135">
        <v>9599127050.1755848</v>
      </c>
      <c r="AN135">
        <v>11718795528.555569</v>
      </c>
      <c r="AO135">
        <v>13690217333.587883</v>
      </c>
      <c r="AP135">
        <v>15751867489.444624</v>
      </c>
      <c r="AQ135">
        <v>17247179005.521946</v>
      </c>
      <c r="AR135">
        <v>17391056369.226524</v>
      </c>
      <c r="AS135">
        <v>17260364842.454395</v>
      </c>
      <c r="AT135">
        <v>17649751243.781094</v>
      </c>
      <c r="AU135">
        <v>19152238805.97015</v>
      </c>
      <c r="AV135">
        <v>20082918739.635159</v>
      </c>
      <c r="AW135">
        <v>21159827992.039803</v>
      </c>
      <c r="AX135">
        <v>21497336498.839138</v>
      </c>
      <c r="AY135">
        <v>22022709851.409618</v>
      </c>
      <c r="AZ135">
        <v>24827355014.925373</v>
      </c>
      <c r="BA135">
        <v>29118916105.472637</v>
      </c>
      <c r="BB135">
        <v>35399582928.68988</v>
      </c>
      <c r="BC135">
        <v>38443907042.122719</v>
      </c>
      <c r="BD135">
        <v>39927125961.525703</v>
      </c>
      <c r="BE135">
        <v>44016799515.754562</v>
      </c>
      <c r="BF135">
        <v>46880103080.597015</v>
      </c>
      <c r="BG135">
        <v>48095213746.600334</v>
      </c>
      <c r="BH135">
        <v>49929337836.815918</v>
      </c>
      <c r="BI135">
        <v>51147308774.129356</v>
      </c>
      <c r="BJ135">
        <v>53027680685.903816</v>
      </c>
      <c r="BK135">
        <v>54901519155.555557</v>
      </c>
      <c r="BL135">
        <v>51605959131.274132</v>
      </c>
      <c r="BM135">
        <v>31712128253.796097</v>
      </c>
      <c r="BN135">
        <v>23131941556.784348</v>
      </c>
      <c r="BO135">
        <v>20992421948.808086</v>
      </c>
      <c r="BP135">
        <v>20078620356.993057</v>
      </c>
    </row>
    <row r="136" spans="1:69" x14ac:dyDescent="0.2">
      <c r="A136" t="s">
        <v>418</v>
      </c>
      <c r="B136" t="s">
        <v>419</v>
      </c>
      <c r="C136" t="s">
        <v>1018</v>
      </c>
      <c r="D136" t="s">
        <v>1017</v>
      </c>
      <c r="E136">
        <v>190495600</v>
      </c>
      <c r="F136">
        <v>183920900</v>
      </c>
      <c r="G136">
        <v>191861800</v>
      </c>
      <c r="H136">
        <v>200229600</v>
      </c>
      <c r="I136">
        <v>218929100</v>
      </c>
      <c r="J136">
        <v>229260800</v>
      </c>
      <c r="K136">
        <v>244459500</v>
      </c>
      <c r="L136">
        <v>261024299.99999997</v>
      </c>
      <c r="M136">
        <v>276820700</v>
      </c>
      <c r="N136">
        <v>306961800</v>
      </c>
      <c r="O136">
        <v>323099700</v>
      </c>
      <c r="P136">
        <v>341543100</v>
      </c>
      <c r="Q136">
        <v>368098000</v>
      </c>
      <c r="R136">
        <v>386968300</v>
      </c>
      <c r="S136">
        <v>486955000</v>
      </c>
      <c r="T136">
        <v>577549300</v>
      </c>
      <c r="U136">
        <v>596675700</v>
      </c>
      <c r="V136">
        <v>673010600</v>
      </c>
      <c r="W136">
        <v>717240400</v>
      </c>
      <c r="X136">
        <v>814067900</v>
      </c>
      <c r="Y136">
        <v>854711500</v>
      </c>
      <c r="Z136">
        <v>846514500</v>
      </c>
      <c r="AA136">
        <v>863933200</v>
      </c>
      <c r="AB136">
        <v>823374900</v>
      </c>
      <c r="AC136">
        <v>848478300</v>
      </c>
      <c r="AD136">
        <v>851296100</v>
      </c>
      <c r="AE136">
        <v>840964400</v>
      </c>
      <c r="AF136">
        <v>972800000</v>
      </c>
      <c r="AG136">
        <v>1038300000</v>
      </c>
      <c r="AH136">
        <v>786300000</v>
      </c>
      <c r="AI136">
        <v>384400000</v>
      </c>
      <c r="AJ136">
        <v>348000000</v>
      </c>
      <c r="AK136">
        <v>223500000</v>
      </c>
      <c r="AL136">
        <v>160400000</v>
      </c>
      <c r="AM136">
        <v>132199999.99999999</v>
      </c>
      <c r="AN136">
        <v>134800000</v>
      </c>
      <c r="AO136">
        <v>159400000</v>
      </c>
      <c r="AP136">
        <v>295900000</v>
      </c>
      <c r="AQ136">
        <v>359600000</v>
      </c>
      <c r="AR136">
        <v>441800000</v>
      </c>
      <c r="AS136">
        <v>874000000</v>
      </c>
      <c r="AT136">
        <v>906000000</v>
      </c>
      <c r="AU136">
        <v>927000000</v>
      </c>
      <c r="AV136">
        <v>748000000</v>
      </c>
      <c r="AW136">
        <v>897000000</v>
      </c>
      <c r="AX136">
        <v>949000000</v>
      </c>
      <c r="AY136">
        <v>1119000000</v>
      </c>
      <c r="AZ136">
        <v>1373000000</v>
      </c>
      <c r="BA136">
        <v>1726000000</v>
      </c>
      <c r="BB136">
        <v>1768000000</v>
      </c>
      <c r="BC136">
        <v>1998000000</v>
      </c>
      <c r="BD136">
        <v>2398000000</v>
      </c>
      <c r="BE136">
        <v>2791614000</v>
      </c>
      <c r="BF136">
        <v>3177198100</v>
      </c>
      <c r="BG136">
        <v>3225652000</v>
      </c>
      <c r="BH136">
        <v>3227075700</v>
      </c>
      <c r="BI136">
        <v>3398419600</v>
      </c>
      <c r="BJ136">
        <v>3390703400</v>
      </c>
      <c r="BK136">
        <v>3422754800</v>
      </c>
      <c r="BL136">
        <v>3319596500</v>
      </c>
      <c r="BM136">
        <v>3176126300</v>
      </c>
      <c r="BN136">
        <v>3513049500</v>
      </c>
      <c r="BO136">
        <v>4001047000</v>
      </c>
      <c r="BP136">
        <v>4390000000</v>
      </c>
      <c r="BQ136">
        <v>4779300900</v>
      </c>
    </row>
    <row r="137" spans="1:69" x14ac:dyDescent="0.2">
      <c r="A137" t="s">
        <v>420</v>
      </c>
      <c r="B137" t="s">
        <v>421</v>
      </c>
      <c r="C137" t="s">
        <v>1018</v>
      </c>
      <c r="D137" t="s">
        <v>1017</v>
      </c>
      <c r="E137">
        <v>401644248.94230044</v>
      </c>
      <c r="F137">
        <v>443905612.03775519</v>
      </c>
      <c r="G137">
        <v>619725784.90968609</v>
      </c>
      <c r="H137">
        <v>892327910.66883576</v>
      </c>
      <c r="I137">
        <v>1341395421.4418314</v>
      </c>
      <c r="J137">
        <v>1804979680.4081278</v>
      </c>
      <c r="K137">
        <v>2312438535.8245859</v>
      </c>
      <c r="L137">
        <v>2726986912.8052349</v>
      </c>
      <c r="M137">
        <v>3850623094.9507623</v>
      </c>
      <c r="N137">
        <v>4380987481.2050076</v>
      </c>
      <c r="O137">
        <v>4601649451.3402195</v>
      </c>
      <c r="P137">
        <v>5260185125.4188585</v>
      </c>
      <c r="Q137">
        <v>6299395543.9630098</v>
      </c>
      <c r="R137">
        <v>8625889429.5827694</v>
      </c>
      <c r="S137">
        <v>15112543717.129818</v>
      </c>
      <c r="T137">
        <v>14710912457.650877</v>
      </c>
      <c r="U137">
        <v>19096943016.574848</v>
      </c>
      <c r="V137">
        <v>22428297107.592949</v>
      </c>
      <c r="W137">
        <v>22136422643.395901</v>
      </c>
      <c r="X137">
        <v>30536429496.944782</v>
      </c>
      <c r="Y137">
        <v>40953924948.741936</v>
      </c>
      <c r="Z137">
        <v>36374353880.399391</v>
      </c>
      <c r="AA137">
        <v>33760146990.572632</v>
      </c>
      <c r="AB137">
        <v>33200520139.974937</v>
      </c>
      <c r="AC137">
        <v>29476109152.753052</v>
      </c>
      <c r="AD137">
        <v>31530566324.273018</v>
      </c>
      <c r="AE137">
        <v>24180400959.42878</v>
      </c>
      <c r="AF137">
        <v>26697659334.691109</v>
      </c>
      <c r="AG137">
        <v>24308959591.194969</v>
      </c>
      <c r="AH137">
        <v>25156707899.146202</v>
      </c>
      <c r="AI137">
        <v>28904183602.481838</v>
      </c>
      <c r="AJ137">
        <v>31991821264.711754</v>
      </c>
      <c r="AK137">
        <v>33887047909.274632</v>
      </c>
      <c r="AL137">
        <v>30660051910.503666</v>
      </c>
      <c r="AM137">
        <v>28610549763.468513</v>
      </c>
      <c r="AN137">
        <v>25541379186.645782</v>
      </c>
      <c r="AO137">
        <v>27884615384.615383</v>
      </c>
      <c r="AP137">
        <v>30700897874.870354</v>
      </c>
      <c r="AQ137">
        <v>27251301398.281342</v>
      </c>
      <c r="AR137">
        <v>35975860857.116371</v>
      </c>
      <c r="AS137">
        <v>38270954138.112808</v>
      </c>
      <c r="AT137">
        <v>34112093927.253975</v>
      </c>
      <c r="AU137">
        <v>20481889763.779526</v>
      </c>
      <c r="AV137">
        <v>26265625000</v>
      </c>
      <c r="AW137">
        <v>33122307692.30769</v>
      </c>
      <c r="AX137">
        <v>47334691241.492378</v>
      </c>
      <c r="AY137">
        <v>60094231606.642044</v>
      </c>
      <c r="AZ137">
        <v>68032978390.600685</v>
      </c>
      <c r="BA137">
        <v>86710767415.137115</v>
      </c>
      <c r="BB137">
        <v>60808562033.419121</v>
      </c>
      <c r="BC137">
        <v>75380825062.4216</v>
      </c>
      <c r="BD137">
        <v>48169263294.100739</v>
      </c>
      <c r="BE137">
        <v>92540938129.131454</v>
      </c>
      <c r="BF137">
        <v>75351107029.060486</v>
      </c>
      <c r="BG137">
        <v>57372355592.022018</v>
      </c>
      <c r="BH137">
        <v>48717501321.305237</v>
      </c>
      <c r="BI137">
        <v>49912073701.298004</v>
      </c>
      <c r="BJ137">
        <v>67157452181.773827</v>
      </c>
      <c r="BK137">
        <v>76686029772.148331</v>
      </c>
      <c r="BL137">
        <v>69254496471.693802</v>
      </c>
      <c r="BM137">
        <v>46854285440.641991</v>
      </c>
      <c r="BN137">
        <v>35217995647.286201</v>
      </c>
      <c r="BO137">
        <v>43246297921.849922</v>
      </c>
      <c r="BP137">
        <v>44027664915.187004</v>
      </c>
      <c r="BQ137">
        <v>48487151215.345039</v>
      </c>
    </row>
    <row r="138" spans="1:69" x14ac:dyDescent="0.2">
      <c r="A138" t="s">
        <v>422</v>
      </c>
      <c r="B138" t="s">
        <v>423</v>
      </c>
      <c r="C138" t="s">
        <v>1018</v>
      </c>
      <c r="D138" t="s">
        <v>1017</v>
      </c>
      <c r="Y138">
        <v>170370370.37037036</v>
      </c>
      <c r="Z138">
        <v>194444444.44444442</v>
      </c>
      <c r="AA138">
        <v>183333333.33333331</v>
      </c>
      <c r="AB138">
        <v>197037037.03703701</v>
      </c>
      <c r="AC138">
        <v>251481481.48148146</v>
      </c>
      <c r="AD138">
        <v>284444444.44444442</v>
      </c>
      <c r="AE138">
        <v>340000000</v>
      </c>
      <c r="AF138">
        <v>375555555.55555552</v>
      </c>
      <c r="AG138">
        <v>429629629.62962961</v>
      </c>
      <c r="AH138">
        <v>486666666.66666663</v>
      </c>
      <c r="AI138">
        <v>579629629.62962961</v>
      </c>
      <c r="AJ138">
        <v>613703703.70370364</v>
      </c>
      <c r="AK138">
        <v>674074074.07407403</v>
      </c>
      <c r="AL138">
        <v>684814814.81481481</v>
      </c>
      <c r="AM138">
        <v>713703703.70370364</v>
      </c>
      <c r="AN138">
        <v>762962962.96296287</v>
      </c>
      <c r="AO138">
        <v>788888888.88888884</v>
      </c>
      <c r="AP138">
        <v>805925925.92592585</v>
      </c>
      <c r="AQ138">
        <v>877407407.4074074</v>
      </c>
      <c r="AR138">
        <v>921851851.85185182</v>
      </c>
      <c r="AS138">
        <v>932592592.59259248</v>
      </c>
      <c r="AT138">
        <v>892592592.59259248</v>
      </c>
      <c r="AU138">
        <v>900000000</v>
      </c>
      <c r="AV138">
        <v>987407407.40740728</v>
      </c>
      <c r="AW138">
        <v>1066666666.6666666</v>
      </c>
      <c r="AX138">
        <v>1135555555.5555556</v>
      </c>
      <c r="AY138">
        <v>1268319185.1851852</v>
      </c>
      <c r="AZ138">
        <v>1336088814.8148148</v>
      </c>
      <c r="BA138">
        <v>1437731111.1111109</v>
      </c>
      <c r="BB138">
        <v>1401507888.8888888</v>
      </c>
      <c r="BC138">
        <v>1482385185.1851852</v>
      </c>
      <c r="BD138">
        <v>1568370370.3703704</v>
      </c>
      <c r="BE138">
        <v>1598207407.4074073</v>
      </c>
      <c r="BF138">
        <v>1660392592.5925925</v>
      </c>
      <c r="BG138">
        <v>1749185185.185185</v>
      </c>
      <c r="BH138">
        <v>1807640740.7407405</v>
      </c>
      <c r="BI138">
        <v>1868544444.4444444</v>
      </c>
      <c r="BJ138">
        <v>1998503703.7037036</v>
      </c>
      <c r="BK138">
        <v>2060955555.5555553</v>
      </c>
      <c r="BL138">
        <v>2095344444.4444444</v>
      </c>
      <c r="BM138">
        <v>1499274074.074074</v>
      </c>
      <c r="BN138">
        <v>1867185185.185185</v>
      </c>
      <c r="BO138">
        <v>2342714814.8148146</v>
      </c>
      <c r="BP138">
        <v>2430166666.6666665</v>
      </c>
      <c r="BQ138">
        <v>2549062962.9629626</v>
      </c>
    </row>
    <row r="139" spans="1:69" x14ac:dyDescent="0.2">
      <c r="A139" t="s">
        <v>424</v>
      </c>
      <c r="B139" t="s">
        <v>425</v>
      </c>
      <c r="C139" t="s">
        <v>1018</v>
      </c>
      <c r="D139" t="s">
        <v>1017</v>
      </c>
      <c r="E139">
        <v>79218932628.488495</v>
      </c>
      <c r="F139">
        <v>87692579907.177322</v>
      </c>
      <c r="G139">
        <v>92148671651.074829</v>
      </c>
      <c r="H139">
        <v>100158104358.28154</v>
      </c>
      <c r="I139">
        <v>111297635699.78616</v>
      </c>
      <c r="J139">
        <v>119597691837.2099</v>
      </c>
      <c r="K139">
        <v>131678790598.87704</v>
      </c>
      <c r="L139">
        <v>134312213003.60234</v>
      </c>
      <c r="M139">
        <v>144144177278.7348</v>
      </c>
      <c r="N139">
        <v>160995419131.45874</v>
      </c>
      <c r="O139">
        <v>175637927080.03979</v>
      </c>
      <c r="P139">
        <v>195901356042.97159</v>
      </c>
      <c r="Q139">
        <v>220380603348.14041</v>
      </c>
      <c r="R139">
        <v>293150378387.26196</v>
      </c>
      <c r="S139">
        <v>379786194845.66003</v>
      </c>
      <c r="T139">
        <v>398144710055.5589</v>
      </c>
      <c r="U139">
        <v>436627884665.32355</v>
      </c>
      <c r="V139">
        <v>479581065121.97949</v>
      </c>
      <c r="W139">
        <v>574059347260.85364</v>
      </c>
      <c r="X139">
        <v>644166219532.57666</v>
      </c>
      <c r="Y139">
        <v>783357461518.48083</v>
      </c>
      <c r="Z139">
        <v>894809026625.00366</v>
      </c>
      <c r="AA139">
        <v>823242879546.78467</v>
      </c>
      <c r="AB139">
        <v>726364223327.02515</v>
      </c>
      <c r="AC139">
        <v>764196791084.11853</v>
      </c>
      <c r="AD139">
        <v>755578018483.55139</v>
      </c>
      <c r="AE139">
        <v>765106455717.53015</v>
      </c>
      <c r="AF139">
        <v>821070824144.00696</v>
      </c>
      <c r="AG139">
        <v>900611858814.77625</v>
      </c>
      <c r="AH139">
        <v>994556604300.39001</v>
      </c>
      <c r="AI139">
        <v>1107441262339.2615</v>
      </c>
      <c r="AJ139">
        <v>1189414692505.6292</v>
      </c>
      <c r="AK139">
        <v>1299088443758.2683</v>
      </c>
      <c r="AL139">
        <v>1537131292681.7708</v>
      </c>
      <c r="AM139">
        <v>1795767672640.3743</v>
      </c>
      <c r="AN139">
        <v>1942345662514.9346</v>
      </c>
      <c r="AO139">
        <v>2100954040906.8718</v>
      </c>
      <c r="AP139">
        <v>2303665775071.8833</v>
      </c>
      <c r="AQ139">
        <v>2331974870872.7856</v>
      </c>
      <c r="AR139">
        <v>2107674084250.9346</v>
      </c>
      <c r="AS139">
        <v>2326960774300.0229</v>
      </c>
      <c r="AT139">
        <v>2282616677666.1616</v>
      </c>
      <c r="AU139">
        <v>2052785902058.9268</v>
      </c>
      <c r="AV139">
        <v>2091901136740.5896</v>
      </c>
      <c r="AW139">
        <v>2405470231955.3535</v>
      </c>
      <c r="AX139">
        <v>2903225603459.667</v>
      </c>
      <c r="AY139">
        <v>3397326808458.1177</v>
      </c>
      <c r="AZ139">
        <v>3998763004207.041</v>
      </c>
      <c r="BA139">
        <v>4644093134666.9883</v>
      </c>
      <c r="BB139">
        <v>4357538584711.3652</v>
      </c>
      <c r="BC139">
        <v>5397900660485.7559</v>
      </c>
      <c r="BD139">
        <v>6139415369063.7236</v>
      </c>
      <c r="BE139">
        <v>6202552292365.0586</v>
      </c>
      <c r="BF139">
        <v>6252550709058.2939</v>
      </c>
      <c r="BG139">
        <v>6217846355596.3467</v>
      </c>
      <c r="BH139">
        <v>5289615626446.6211</v>
      </c>
      <c r="BI139">
        <v>5148746106826.835</v>
      </c>
      <c r="BJ139">
        <v>5715057427671.2256</v>
      </c>
      <c r="BK139">
        <v>5581100995040.8379</v>
      </c>
      <c r="BL139">
        <v>5473432644126.8408</v>
      </c>
      <c r="BM139">
        <v>4627348896643.874</v>
      </c>
      <c r="BN139">
        <v>5382862734265.6406</v>
      </c>
      <c r="BO139">
        <v>6144995160894.6445</v>
      </c>
      <c r="BP139">
        <v>6910660006084.8174</v>
      </c>
      <c r="BQ139">
        <v>7110323254687.3496</v>
      </c>
    </row>
    <row r="140" spans="1:69" x14ac:dyDescent="0.2">
      <c r="A140" t="s">
        <v>426</v>
      </c>
      <c r="B140" t="s">
        <v>427</v>
      </c>
      <c r="C140" t="s">
        <v>1018</v>
      </c>
      <c r="D140" t="s">
        <v>1017</v>
      </c>
      <c r="E140">
        <v>28083812111.386383</v>
      </c>
      <c r="F140">
        <v>29364630537.17012</v>
      </c>
      <c r="G140">
        <v>31794976804.832447</v>
      </c>
      <c r="H140">
        <v>36519313157.895561</v>
      </c>
      <c r="I140">
        <v>33150184766.746769</v>
      </c>
      <c r="J140">
        <v>37295152841.751953</v>
      </c>
      <c r="K140">
        <v>40642209234.373375</v>
      </c>
      <c r="L140">
        <v>41311581927.695572</v>
      </c>
      <c r="M140">
        <v>44098255412.444664</v>
      </c>
      <c r="N140">
        <v>48788461658.143448</v>
      </c>
      <c r="O140">
        <v>47218105706.909317</v>
      </c>
      <c r="P140">
        <v>49607713412.662308</v>
      </c>
      <c r="Q140">
        <v>51305821254.549759</v>
      </c>
      <c r="R140">
        <v>62437242595.598076</v>
      </c>
      <c r="S140">
        <v>77769806980.113861</v>
      </c>
      <c r="T140">
        <v>93635062502.817612</v>
      </c>
      <c r="U140">
        <v>86257896218.444519</v>
      </c>
      <c r="V140">
        <v>94941848284.401688</v>
      </c>
      <c r="W140">
        <v>111733881980.36819</v>
      </c>
      <c r="X140">
        <v>122428376570.84836</v>
      </c>
      <c r="Y140">
        <v>135711328907.84274</v>
      </c>
      <c r="Z140">
        <v>138755507284.49139</v>
      </c>
      <c r="AA140">
        <v>140164853789.31628</v>
      </c>
      <c r="AB140">
        <v>138441291087.96176</v>
      </c>
      <c r="AC140">
        <v>140661649667.25339</v>
      </c>
      <c r="AD140">
        <v>153684956266.84634</v>
      </c>
      <c r="AE140">
        <v>133832578080.49135</v>
      </c>
      <c r="AF140">
        <v>142313431547.14706</v>
      </c>
      <c r="AG140">
        <v>156208594276.21985</v>
      </c>
      <c r="AH140">
        <v>167638883839.73511</v>
      </c>
      <c r="AI140">
        <v>192676554736.40631</v>
      </c>
      <c r="AJ140">
        <v>208817559381.57025</v>
      </c>
      <c r="AK140">
        <v>165222858380.93567</v>
      </c>
      <c r="AL140">
        <v>171010929694.39023</v>
      </c>
      <c r="AM140">
        <v>167739197113.27966</v>
      </c>
      <c r="AN140">
        <v>172090832187.69885</v>
      </c>
      <c r="AO140">
        <v>181564624034.66217</v>
      </c>
      <c r="AP140">
        <v>189339949637.89127</v>
      </c>
      <c r="AQ140">
        <v>192210175844.31754</v>
      </c>
      <c r="AR140">
        <v>197805141980.57678</v>
      </c>
      <c r="AS140">
        <v>224563948593.22421</v>
      </c>
      <c r="AT140">
        <v>216585977130.125</v>
      </c>
      <c r="AU140">
        <v>238996622513.99384</v>
      </c>
      <c r="AV140">
        <v>270939350485.97687</v>
      </c>
      <c r="AW140">
        <v>311791760903.56964</v>
      </c>
      <c r="AX140">
        <v>370633296538.88971</v>
      </c>
      <c r="AY140">
        <v>430714424840.4126</v>
      </c>
      <c r="AZ140">
        <v>517254081241.05353</v>
      </c>
      <c r="BA140">
        <v>635557886673.67493</v>
      </c>
      <c r="BB140">
        <v>628162084945.03552</v>
      </c>
      <c r="BC140">
        <v>711250147781.56616</v>
      </c>
      <c r="BD140">
        <v>810122964149.02026</v>
      </c>
      <c r="BE140">
        <v>849599155573.47058</v>
      </c>
      <c r="BF140">
        <v>924685867947.02722</v>
      </c>
      <c r="BG140">
        <v>993379212416.68115</v>
      </c>
      <c r="BH140">
        <v>946044369982.55554</v>
      </c>
      <c r="BI140">
        <v>952622086763.39233</v>
      </c>
      <c r="BJ140">
        <v>1044504274790.0444</v>
      </c>
      <c r="BK140">
        <v>1116339519831.7983</v>
      </c>
      <c r="BL140">
        <v>1169366192253.6926</v>
      </c>
      <c r="BM140">
        <v>1179778077659.1902</v>
      </c>
      <c r="BN140">
        <v>1303898952961.3599</v>
      </c>
      <c r="BO140">
        <v>1474237106700.9104</v>
      </c>
      <c r="BP140">
        <v>1459966948607.9426</v>
      </c>
      <c r="BQ140">
        <v>1536272727812.7087</v>
      </c>
    </row>
    <row r="141" spans="1:69" x14ac:dyDescent="0.2">
      <c r="A141" t="s">
        <v>428</v>
      </c>
      <c r="B141" t="s">
        <v>429</v>
      </c>
      <c r="C141" t="s">
        <v>1018</v>
      </c>
      <c r="D141" t="s">
        <v>1017</v>
      </c>
      <c r="L141">
        <v>17168631140.744251</v>
      </c>
      <c r="M141">
        <v>18643486433.098381</v>
      </c>
      <c r="N141">
        <v>21687971434.131538</v>
      </c>
      <c r="O141">
        <v>22138606272.565437</v>
      </c>
      <c r="P141">
        <v>24678547941.978222</v>
      </c>
      <c r="Q141">
        <v>27615304466.789612</v>
      </c>
      <c r="R141">
        <v>33022563725.258202</v>
      </c>
      <c r="S141">
        <v>41317575283.776146</v>
      </c>
      <c r="T141">
        <v>48858798819.993843</v>
      </c>
      <c r="U141">
        <v>51353443144.912407</v>
      </c>
      <c r="V141">
        <v>59469573577.221672</v>
      </c>
      <c r="W141">
        <v>69326192103.98172</v>
      </c>
      <c r="X141">
        <v>73361506554.389984</v>
      </c>
      <c r="Y141">
        <v>82239917972.789383</v>
      </c>
      <c r="Z141">
        <v>83576565929.632553</v>
      </c>
      <c r="AA141">
        <v>83687327649.104004</v>
      </c>
      <c r="AB141">
        <v>79883109897.107513</v>
      </c>
      <c r="AC141">
        <v>78581550455.137268</v>
      </c>
      <c r="AD141">
        <v>73755909045.901367</v>
      </c>
      <c r="AE141">
        <v>77699611464.596207</v>
      </c>
      <c r="AF141">
        <v>81699510513.386887</v>
      </c>
      <c r="AG141">
        <v>88552567441.015915</v>
      </c>
      <c r="AH141">
        <v>95849966757.198608</v>
      </c>
      <c r="AI141">
        <v>120057505114.00766</v>
      </c>
      <c r="AJ141">
        <v>134410439130.96565</v>
      </c>
      <c r="AK141">
        <v>92686061462.644409</v>
      </c>
      <c r="AL141">
        <v>102326411883.9257</v>
      </c>
      <c r="AM141">
        <v>97114664248.587402</v>
      </c>
      <c r="AN141">
        <v>88805408699.653625</v>
      </c>
      <c r="AO141">
        <v>84839243701.402527</v>
      </c>
      <c r="AP141">
        <v>90885588132.019592</v>
      </c>
      <c r="AQ141">
        <v>93088605277.368622</v>
      </c>
      <c r="AR141">
        <v>93786312226.497925</v>
      </c>
      <c r="AS141">
        <v>116766456835.92035</v>
      </c>
      <c r="AT141">
        <v>109982758250.16748</v>
      </c>
      <c r="AU141">
        <v>122332129722.92819</v>
      </c>
      <c r="AV141">
        <v>136842895163.4532</v>
      </c>
      <c r="AW141">
        <v>159851128459.56387</v>
      </c>
      <c r="AX141">
        <v>193441903012.90906</v>
      </c>
      <c r="AY141">
        <v>224500542226.20419</v>
      </c>
      <c r="AZ141">
        <v>271818539738.55408</v>
      </c>
      <c r="BA141">
        <v>324480751168.20026</v>
      </c>
      <c r="BB141">
        <v>314283743126.39587</v>
      </c>
      <c r="BC141">
        <v>354666141780.16174</v>
      </c>
      <c r="BD141">
        <v>384118933677.74359</v>
      </c>
      <c r="BE141">
        <v>351076378355.80444</v>
      </c>
      <c r="BF141">
        <v>359280509583.96832</v>
      </c>
      <c r="BG141">
        <v>378789607464.81488</v>
      </c>
      <c r="BH141">
        <v>361782469708.52362</v>
      </c>
      <c r="BI141">
        <v>317624904429.65387</v>
      </c>
      <c r="BJ141">
        <v>326806567421.38324</v>
      </c>
      <c r="BK141">
        <v>341989728902.80823</v>
      </c>
      <c r="BL141">
        <v>352056761148.88593</v>
      </c>
      <c r="BM141">
        <v>339434568554.00232</v>
      </c>
      <c r="BN141">
        <v>375494019860.54962</v>
      </c>
      <c r="BO141">
        <v>434268149844.66187</v>
      </c>
      <c r="BP141">
        <v>434043376409.57062</v>
      </c>
      <c r="BQ141">
        <v>469282282632.52185</v>
      </c>
    </row>
    <row r="142" spans="1:69" x14ac:dyDescent="0.2">
      <c r="A142" t="s">
        <v>430</v>
      </c>
      <c r="B142" t="s">
        <v>431</v>
      </c>
      <c r="C142" t="s">
        <v>1018</v>
      </c>
      <c r="D142" t="s">
        <v>1017</v>
      </c>
      <c r="O142">
        <v>90099360.843366593</v>
      </c>
      <c r="P142">
        <v>104889795.33384584</v>
      </c>
      <c r="Q142">
        <v>124940289.32382013</v>
      </c>
      <c r="R142">
        <v>165928881.5555197</v>
      </c>
      <c r="S142">
        <v>193980464.88210121</v>
      </c>
      <c r="T142">
        <v>246389101.85361311</v>
      </c>
      <c r="U142">
        <v>272489300.46782696</v>
      </c>
      <c r="V142">
        <v>303493119.4807626</v>
      </c>
      <c r="W142">
        <v>436912067.78428715</v>
      </c>
      <c r="X142">
        <v>503173104.39188683</v>
      </c>
      <c r="Y142">
        <v>534699362.8961609</v>
      </c>
      <c r="Z142">
        <v>511647750.12447548</v>
      </c>
      <c r="AA142">
        <v>522096760.29109353</v>
      </c>
      <c r="AB142">
        <v>524023624.89055049</v>
      </c>
      <c r="AC142">
        <v>502620991.85294354</v>
      </c>
      <c r="AD142">
        <v>529073612.45357889</v>
      </c>
      <c r="AE142">
        <v>779357802.50005972</v>
      </c>
      <c r="AF142">
        <v>1052848995.9710084</v>
      </c>
      <c r="AG142">
        <v>1161757671.0175631</v>
      </c>
      <c r="AH142">
        <v>1119983801.2133808</v>
      </c>
      <c r="AI142">
        <v>1421509216.3742354</v>
      </c>
      <c r="AJ142">
        <v>1484160302.149524</v>
      </c>
      <c r="AK142">
        <v>1631177029.4506257</v>
      </c>
      <c r="AL142">
        <v>1673085244.6878996</v>
      </c>
      <c r="AM142">
        <v>1948129622.7513213</v>
      </c>
      <c r="AN142">
        <v>2428525060.6992655</v>
      </c>
      <c r="AO142">
        <v>2504012993.4223833</v>
      </c>
      <c r="AP142">
        <v>2298389802.8888321</v>
      </c>
      <c r="AQ142">
        <v>2479699106.0226388</v>
      </c>
      <c r="AR142">
        <v>2664105901.1886258</v>
      </c>
      <c r="AS142">
        <v>2483889858.3231239</v>
      </c>
      <c r="AT142">
        <v>2491800558.7767353</v>
      </c>
      <c r="AU142">
        <v>2688618747.3814759</v>
      </c>
      <c r="AV142">
        <v>3070803051.4216375</v>
      </c>
      <c r="AW142">
        <v>3454373797.7444239</v>
      </c>
      <c r="AX142">
        <v>3659319116.8805718</v>
      </c>
      <c r="AY142">
        <v>4000102086.1463513</v>
      </c>
      <c r="AZ142">
        <v>4601429897.2146826</v>
      </c>
      <c r="BA142">
        <v>5081479840.0871572</v>
      </c>
      <c r="BB142">
        <v>4504375348.0703812</v>
      </c>
      <c r="BC142">
        <v>5082337238.4471846</v>
      </c>
      <c r="BD142">
        <v>5739706004.8961649</v>
      </c>
      <c r="BE142">
        <v>5456102482.2861433</v>
      </c>
      <c r="BF142">
        <v>6391708310.6772661</v>
      </c>
      <c r="BG142">
        <v>6657526979.7227745</v>
      </c>
      <c r="BH142">
        <v>6268515276.1744051</v>
      </c>
      <c r="BI142">
        <v>6237302033.5013199</v>
      </c>
      <c r="BJ142">
        <v>6474308717.8528919</v>
      </c>
      <c r="BK142">
        <v>6692620691.8414583</v>
      </c>
      <c r="BL142">
        <v>6436467007.119318</v>
      </c>
      <c r="BM142">
        <v>6405870210.3229303</v>
      </c>
      <c r="BN142">
        <v>7912602342.1889458</v>
      </c>
      <c r="BO142">
        <v>7426856242.7735977</v>
      </c>
      <c r="BP142">
        <v>8239379403.2209597</v>
      </c>
    </row>
    <row r="143" spans="1:69" x14ac:dyDescent="0.2">
      <c r="A143" t="s">
        <v>432</v>
      </c>
      <c r="B143" t="s">
        <v>433</v>
      </c>
      <c r="C143" t="s">
        <v>1018</v>
      </c>
      <c r="D143" t="s">
        <v>1017</v>
      </c>
      <c r="E143">
        <v>1409873949.5798321</v>
      </c>
      <c r="F143">
        <v>1444327731.092437</v>
      </c>
      <c r="G143">
        <v>1434156378.6008229</v>
      </c>
      <c r="H143">
        <v>1240672268.907563</v>
      </c>
      <c r="I143">
        <v>1309747899.1596639</v>
      </c>
      <c r="J143">
        <v>1698319327.7310925</v>
      </c>
      <c r="K143">
        <v>1751470588.2352941</v>
      </c>
      <c r="L143">
        <v>1859465020.5761316</v>
      </c>
      <c r="M143">
        <v>1801344537.8151259</v>
      </c>
      <c r="N143">
        <v>1965546218.4873948</v>
      </c>
      <c r="O143">
        <v>2296470588.2352939</v>
      </c>
      <c r="P143">
        <v>2369308600.3372684</v>
      </c>
      <c r="Q143">
        <v>2553936348.4087105</v>
      </c>
      <c r="R143">
        <v>2875625000</v>
      </c>
      <c r="S143">
        <v>3574586466.1654134</v>
      </c>
      <c r="T143">
        <v>3791298145.5064197</v>
      </c>
      <c r="U143">
        <v>3591319857.3127227</v>
      </c>
      <c r="V143">
        <v>4104509582.8635855</v>
      </c>
      <c r="W143">
        <v>2733183856.5022421</v>
      </c>
      <c r="X143">
        <v>3364611432.2414899</v>
      </c>
      <c r="Y143">
        <v>4024621899.5765271</v>
      </c>
      <c r="Z143">
        <v>4415844155.8441563</v>
      </c>
      <c r="AA143">
        <v>4768765016.8188372</v>
      </c>
      <c r="AB143">
        <v>5167913302.1674452</v>
      </c>
      <c r="AC143">
        <v>6043474842.7672949</v>
      </c>
      <c r="AD143">
        <v>5978460972.0176735</v>
      </c>
      <c r="AE143">
        <v>6405210563.8829412</v>
      </c>
      <c r="AF143">
        <v>6682167119.565217</v>
      </c>
      <c r="AG143">
        <v>6978371581.2637539</v>
      </c>
      <c r="AH143">
        <v>6987267683.7725391</v>
      </c>
      <c r="AI143">
        <v>8032551173.240139</v>
      </c>
      <c r="AJ143">
        <v>9000362581.5808563</v>
      </c>
      <c r="AK143">
        <v>9703011635.8658466</v>
      </c>
      <c r="AL143">
        <v>10338679635.761589</v>
      </c>
      <c r="AM143">
        <v>11717604208.822338</v>
      </c>
      <c r="AN143">
        <v>13029697560.975609</v>
      </c>
      <c r="AO143">
        <v>13897738375.248777</v>
      </c>
      <c r="AP143">
        <v>15091913883.709103</v>
      </c>
      <c r="AQ143">
        <v>15760736956.185167</v>
      </c>
      <c r="AR143">
        <v>15711933513.283136</v>
      </c>
      <c r="AS143">
        <v>16595882818.685669</v>
      </c>
      <c r="AT143">
        <v>15749753804.834377</v>
      </c>
      <c r="AU143">
        <v>16536535647.083422</v>
      </c>
      <c r="AV143">
        <v>18881765437.215084</v>
      </c>
      <c r="AW143">
        <v>20662525941.29855</v>
      </c>
      <c r="AX143">
        <v>24405791044.776119</v>
      </c>
      <c r="AY143">
        <v>28267410542.516354</v>
      </c>
      <c r="AZ143">
        <v>32350238760.423862</v>
      </c>
      <c r="BA143">
        <v>40713826215.009254</v>
      </c>
      <c r="BB143">
        <v>42066224093.006462</v>
      </c>
      <c r="BC143">
        <v>58636049434.187103</v>
      </c>
      <c r="BD143">
        <v>67753285896.625435</v>
      </c>
      <c r="BE143">
        <v>70447217163.778366</v>
      </c>
      <c r="BF143">
        <v>76976203829.476532</v>
      </c>
      <c r="BG143">
        <v>82531125190.522446</v>
      </c>
      <c r="BH143">
        <v>85090301052.046494</v>
      </c>
      <c r="BI143">
        <v>88000211171.595566</v>
      </c>
      <c r="BJ143">
        <v>94369350285.58136</v>
      </c>
      <c r="BK143">
        <v>94450015982.840454</v>
      </c>
      <c r="BL143">
        <v>88998706296.578278</v>
      </c>
      <c r="BM143">
        <v>84335574581.507217</v>
      </c>
      <c r="BN143">
        <v>88556698937.703278</v>
      </c>
      <c r="BO143">
        <v>74143020262.807648</v>
      </c>
      <c r="BP143">
        <v>83716142582.194534</v>
      </c>
      <c r="BQ143">
        <v>98963185509.649948</v>
      </c>
    </row>
    <row r="144" spans="1:69" x14ac:dyDescent="0.2">
      <c r="A144" t="s">
        <v>434</v>
      </c>
      <c r="B144" t="s">
        <v>435</v>
      </c>
      <c r="C144" t="s">
        <v>1018</v>
      </c>
      <c r="D144" t="s">
        <v>1017</v>
      </c>
      <c r="E144">
        <v>85718645234.659973</v>
      </c>
      <c r="F144">
        <v>91375597712.030777</v>
      </c>
      <c r="G144">
        <v>92791537815.293808</v>
      </c>
      <c r="H144">
        <v>102654850184.88744</v>
      </c>
      <c r="I144">
        <v>115346299527.99771</v>
      </c>
      <c r="J144">
        <v>123581597701.26073</v>
      </c>
      <c r="K144">
        <v>112803578667.61246</v>
      </c>
      <c r="L144">
        <v>120384771269.32474</v>
      </c>
      <c r="M144">
        <v>127756036298.99135</v>
      </c>
      <c r="N144">
        <v>141434554930.93756</v>
      </c>
      <c r="O144">
        <v>153169378390.72787</v>
      </c>
      <c r="P144">
        <v>159556712408.83261</v>
      </c>
      <c r="Q144">
        <v>170263867209.73114</v>
      </c>
      <c r="R144">
        <v>200259091709.44931</v>
      </c>
      <c r="S144">
        <v>247655819081.3728</v>
      </c>
      <c r="T144">
        <v>271278823692.05032</v>
      </c>
      <c r="U144">
        <v>286867975882.65656</v>
      </c>
      <c r="V144">
        <v>322288055456.46295</v>
      </c>
      <c r="W144">
        <v>363478849935.62787</v>
      </c>
      <c r="X144">
        <v>421417164523.2337</v>
      </c>
      <c r="Y144">
        <v>513985968986.6676</v>
      </c>
      <c r="Z144">
        <v>637967861997.78772</v>
      </c>
      <c r="AA144">
        <v>633606953005.58777</v>
      </c>
      <c r="AB144">
        <v>600666177720.45496</v>
      </c>
      <c r="AC144">
        <v>576332075858.0177</v>
      </c>
      <c r="AD144">
        <v>615045341856.56445</v>
      </c>
      <c r="AE144">
        <v>617956032262.18237</v>
      </c>
      <c r="AF144">
        <v>673706631510.72473</v>
      </c>
      <c r="AG144">
        <v>695226297684.46777</v>
      </c>
      <c r="AH144">
        <v>680922887878.65039</v>
      </c>
      <c r="AI144">
        <v>740238512582.88171</v>
      </c>
      <c r="AJ144">
        <v>708795018511.73706</v>
      </c>
      <c r="AK144">
        <v>740203715946.42065</v>
      </c>
      <c r="AL144">
        <v>748820827088.17786</v>
      </c>
      <c r="AM144">
        <v>842207417522.62976</v>
      </c>
      <c r="AN144">
        <v>1000044233254.5255</v>
      </c>
      <c r="AO144">
        <v>1139140506577.0188</v>
      </c>
      <c r="AP144">
        <v>1195244281130.4255</v>
      </c>
      <c r="AQ144">
        <v>1220564670913.0457</v>
      </c>
      <c r="AR144">
        <v>1125872529409.9148</v>
      </c>
      <c r="AS144">
        <v>1188901754149.2673</v>
      </c>
      <c r="AT144">
        <v>1200797924687.2063</v>
      </c>
      <c r="AU144">
        <v>1268651516969.1636</v>
      </c>
      <c r="AV144">
        <v>1440541629623.4033</v>
      </c>
      <c r="AW144">
        <v>1658632867564.4797</v>
      </c>
      <c r="AX144">
        <v>1911233818659.4565</v>
      </c>
      <c r="AY144">
        <v>2239017341158.0928</v>
      </c>
      <c r="AZ144">
        <v>2739324307629.0825</v>
      </c>
      <c r="BA144">
        <v>3030654277104.2793</v>
      </c>
      <c r="BB144">
        <v>3161039130467.9131</v>
      </c>
      <c r="BC144">
        <v>3803232283642.5879</v>
      </c>
      <c r="BD144">
        <v>4244475908827.1899</v>
      </c>
      <c r="BE144">
        <v>4486071662557.5488</v>
      </c>
      <c r="BF144">
        <v>4743115979872.4307</v>
      </c>
      <c r="BG144">
        <v>5122618957687.6914</v>
      </c>
      <c r="BH144">
        <v>5110516313268.7207</v>
      </c>
      <c r="BI144">
        <v>5319173245722.5908</v>
      </c>
      <c r="BJ144">
        <v>5770458203695.002</v>
      </c>
      <c r="BK144">
        <v>6022782110520.9785</v>
      </c>
      <c r="BL144">
        <v>6527442965633.6543</v>
      </c>
      <c r="BM144">
        <v>6297797215276.7764</v>
      </c>
      <c r="BN144">
        <v>7124669005626.2988</v>
      </c>
      <c r="BO144">
        <v>7588963714927.9688</v>
      </c>
      <c r="BP144">
        <v>7684634708973.7012</v>
      </c>
      <c r="BQ144">
        <v>7941312381464.4697</v>
      </c>
    </row>
    <row r="145" spans="1:69" x14ac:dyDescent="0.2">
      <c r="A145" t="s">
        <v>436</v>
      </c>
      <c r="B145" t="s">
        <v>437</v>
      </c>
      <c r="C145" t="s">
        <v>1018</v>
      </c>
      <c r="D145" t="s">
        <v>1017</v>
      </c>
      <c r="E145">
        <v>266021244949.62827</v>
      </c>
      <c r="F145">
        <v>269458553802.49136</v>
      </c>
      <c r="G145">
        <v>273695782536.94809</v>
      </c>
      <c r="H145">
        <v>303550507362.76495</v>
      </c>
      <c r="I145">
        <v>340150418908.55487</v>
      </c>
      <c r="J145">
        <v>375605759539.84869</v>
      </c>
      <c r="K145">
        <v>389671309317.08203</v>
      </c>
      <c r="L145">
        <v>399982283509.46136</v>
      </c>
      <c r="M145">
        <v>424043720695.8139</v>
      </c>
      <c r="N145">
        <v>474510876551.69763</v>
      </c>
      <c r="O145">
        <v>517798557827.83905</v>
      </c>
      <c r="P145">
        <v>556845652683.81799</v>
      </c>
      <c r="Q145">
        <v>625484658981.05518</v>
      </c>
      <c r="R145">
        <v>797478916024.53076</v>
      </c>
      <c r="S145">
        <v>1015201398786.5585</v>
      </c>
      <c r="T145">
        <v>1123004704927.9912</v>
      </c>
      <c r="U145">
        <v>1208279928792.5657</v>
      </c>
      <c r="V145">
        <v>1356510872563.0283</v>
      </c>
      <c r="W145">
        <v>1506201220791.0891</v>
      </c>
      <c r="X145">
        <v>1746166507113.1162</v>
      </c>
      <c r="Y145">
        <v>2063168719320.9192</v>
      </c>
      <c r="Z145">
        <v>2310481365169.7778</v>
      </c>
      <c r="AA145">
        <v>2277766381213.8057</v>
      </c>
      <c r="AB145">
        <v>2206821650115.9443</v>
      </c>
      <c r="AC145">
        <v>2267460248865.0903</v>
      </c>
      <c r="AD145">
        <v>2354530879715.0562</v>
      </c>
      <c r="AE145">
        <v>2404562901474.3701</v>
      </c>
      <c r="AF145">
        <v>2482143781544.1611</v>
      </c>
      <c r="AG145">
        <v>2648573640088.106</v>
      </c>
      <c r="AH145">
        <v>2839487150072.3838</v>
      </c>
      <c r="AI145">
        <v>3263494792021.6743</v>
      </c>
      <c r="AJ145">
        <v>3169382414487.0107</v>
      </c>
      <c r="AK145">
        <v>3325666270038.2598</v>
      </c>
      <c r="AL145">
        <v>3598961041743.5679</v>
      </c>
      <c r="AM145">
        <v>4036347707441.0376</v>
      </c>
      <c r="AN145">
        <v>4678566130115.998</v>
      </c>
      <c r="AO145">
        <v>5194254625956.0127</v>
      </c>
      <c r="AP145">
        <v>5514476962092.2451</v>
      </c>
      <c r="AQ145">
        <v>5415602499519.2891</v>
      </c>
      <c r="AR145">
        <v>5213581699462.5127</v>
      </c>
      <c r="AS145">
        <v>5671239614656.7402</v>
      </c>
      <c r="AT145">
        <v>5681863488447.1592</v>
      </c>
      <c r="AU145">
        <v>5796572765879.1816</v>
      </c>
      <c r="AV145">
        <v>6490136867597.5049</v>
      </c>
      <c r="AW145">
        <v>7615565811852.917</v>
      </c>
      <c r="AX145">
        <v>8995715621844.5625</v>
      </c>
      <c r="AY145">
        <v>10593347613572.867</v>
      </c>
      <c r="AZ145">
        <v>13011853510452.475</v>
      </c>
      <c r="BA145">
        <v>15453988213684.256</v>
      </c>
      <c r="BB145">
        <v>15495760307663.889</v>
      </c>
      <c r="BC145">
        <v>18849216312613.672</v>
      </c>
      <c r="BD145">
        <v>22198034859579.414</v>
      </c>
      <c r="BE145">
        <v>23600257695748.379</v>
      </c>
      <c r="BF145">
        <v>25060996541842.156</v>
      </c>
      <c r="BG145">
        <v>26234553744932.25</v>
      </c>
      <c r="BH145">
        <v>25457289049147.527</v>
      </c>
      <c r="BI145">
        <v>25722739836843.34</v>
      </c>
      <c r="BJ145">
        <v>28123682410171.246</v>
      </c>
      <c r="BK145">
        <v>29945950603040.91</v>
      </c>
      <c r="BL145">
        <v>30863484502772.895</v>
      </c>
      <c r="BM145">
        <v>29882663470187.863</v>
      </c>
      <c r="BN145">
        <v>35235417682027.977</v>
      </c>
      <c r="BO145">
        <v>36965295357847.508</v>
      </c>
      <c r="BP145">
        <v>38059330027172.945</v>
      </c>
      <c r="BQ145">
        <v>39397098753614.422</v>
      </c>
    </row>
    <row r="146" spans="1:69" x14ac:dyDescent="0.2">
      <c r="A146" t="s">
        <v>438</v>
      </c>
      <c r="B146" t="s">
        <v>439</v>
      </c>
      <c r="C146" t="s">
        <v>1018</v>
      </c>
      <c r="D146" t="s">
        <v>1017</v>
      </c>
      <c r="E146">
        <v>34579986.168005534</v>
      </c>
      <c r="F146">
        <v>35699985.720005713</v>
      </c>
      <c r="G146">
        <v>41859983.256006695</v>
      </c>
      <c r="H146">
        <v>47039981.184007525</v>
      </c>
      <c r="I146">
        <v>51939979.224008314</v>
      </c>
      <c r="J146">
        <v>54879978.048008785</v>
      </c>
      <c r="K146">
        <v>56699977.320009075</v>
      </c>
      <c r="L146">
        <v>59261976.295209482</v>
      </c>
      <c r="M146">
        <v>61445975.421609834</v>
      </c>
      <c r="N146">
        <v>65967973.61281056</v>
      </c>
      <c r="O146">
        <v>68739972.504011005</v>
      </c>
      <c r="P146">
        <v>76480285.00441125</v>
      </c>
      <c r="Q146">
        <v>80913200.429282248</v>
      </c>
      <c r="R146">
        <v>121188715.75986478</v>
      </c>
      <c r="S146">
        <v>150851316.52727023</v>
      </c>
      <c r="T146">
        <v>149558895.91458103</v>
      </c>
      <c r="U146">
        <v>147660036.91500923</v>
      </c>
      <c r="V146">
        <v>193315048.32876208</v>
      </c>
      <c r="W146">
        <v>266570066.64251664</v>
      </c>
      <c r="X146">
        <v>290134592.52300709</v>
      </c>
      <c r="Y146">
        <v>431542536.663782</v>
      </c>
      <c r="Z146">
        <v>434188034.18803424</v>
      </c>
      <c r="AA146">
        <v>348741683.67384535</v>
      </c>
      <c r="AB146">
        <v>386699308.85916883</v>
      </c>
      <c r="AC146">
        <v>333163670.28022534</v>
      </c>
      <c r="AD146">
        <v>268629925.8528049</v>
      </c>
      <c r="AE146">
        <v>318858422.98926228</v>
      </c>
      <c r="AF146">
        <v>402768324.48197055</v>
      </c>
      <c r="AG146">
        <v>470395800.60066819</v>
      </c>
      <c r="AH146">
        <v>495409232.62757862</v>
      </c>
      <c r="AI146">
        <v>596410263.74384928</v>
      </c>
      <c r="AJ146">
        <v>704325366.71839321</v>
      </c>
      <c r="AK146">
        <v>831029861.70474613</v>
      </c>
      <c r="AL146">
        <v>835582062.47616851</v>
      </c>
      <c r="AM146">
        <v>878250945.28046942</v>
      </c>
      <c r="AN146">
        <v>1001894000.2784605</v>
      </c>
      <c r="AO146">
        <v>946112492.84484696</v>
      </c>
      <c r="AP146">
        <v>998004258.71567523</v>
      </c>
      <c r="AQ146">
        <v>928460893.10896468</v>
      </c>
      <c r="AR146">
        <v>912773681.05064189</v>
      </c>
      <c r="AS146">
        <v>887291687.92079568</v>
      </c>
      <c r="AT146">
        <v>825706961.2386893</v>
      </c>
      <c r="AU146">
        <v>775777238.55814016</v>
      </c>
      <c r="AV146">
        <v>1157825434.7897069</v>
      </c>
      <c r="AW146">
        <v>1511236655.5204656</v>
      </c>
      <c r="AX146">
        <v>1682343527.492213</v>
      </c>
      <c r="AY146">
        <v>1800092563.7546151</v>
      </c>
      <c r="AZ146">
        <v>1682131784.5136483</v>
      </c>
      <c r="BA146">
        <v>1766902709.1993523</v>
      </c>
      <c r="BB146">
        <v>1740894964.8051126</v>
      </c>
      <c r="BC146">
        <v>2234754241.919178</v>
      </c>
      <c r="BD146">
        <v>2579409619.967217</v>
      </c>
      <c r="BE146">
        <v>2477702216.2688751</v>
      </c>
      <c r="BF146">
        <v>2367112931.6420012</v>
      </c>
      <c r="BG146">
        <v>2441063054.057919</v>
      </c>
      <c r="BH146">
        <v>2359686724.5382862</v>
      </c>
      <c r="BI146">
        <v>2114426452.2018969</v>
      </c>
      <c r="BJ146">
        <v>2306741672.290062</v>
      </c>
      <c r="BK146">
        <v>2556247291.9978547</v>
      </c>
      <c r="BL146">
        <v>2390702295.827774</v>
      </c>
      <c r="BM146">
        <v>2053699863.9962499</v>
      </c>
      <c r="BN146">
        <v>2412130056.5585098</v>
      </c>
      <c r="BO146">
        <v>2354980960.0269704</v>
      </c>
      <c r="BP146">
        <v>2117962445.374706</v>
      </c>
      <c r="BQ146">
        <v>2271759454.5110722</v>
      </c>
    </row>
    <row r="147" spans="1:69" x14ac:dyDescent="0.2">
      <c r="A147" t="s">
        <v>440</v>
      </c>
      <c r="B147" t="s">
        <v>441</v>
      </c>
      <c r="C147" t="s">
        <v>1018</v>
      </c>
      <c r="D147" t="s">
        <v>1017</v>
      </c>
      <c r="E147">
        <v>183858546617.43546</v>
      </c>
      <c r="F147">
        <v>170881037955.18045</v>
      </c>
      <c r="G147">
        <v>174094667934.86505</v>
      </c>
      <c r="H147">
        <v>189931663020.20309</v>
      </c>
      <c r="I147">
        <v>208296557346.01425</v>
      </c>
      <c r="J147">
        <v>233446890704.18436</v>
      </c>
      <c r="K147">
        <v>259994255595.1835</v>
      </c>
      <c r="L147">
        <v>261259999430.17639</v>
      </c>
      <c r="M147">
        <v>265793115767.97675</v>
      </c>
      <c r="N147">
        <v>296283576150.94562</v>
      </c>
      <c r="O147">
        <v>336904804054.14319</v>
      </c>
      <c r="P147">
        <v>374774456804.47736</v>
      </c>
      <c r="Q147">
        <v>431342028444.51355</v>
      </c>
      <c r="R147">
        <v>560342627217.06873</v>
      </c>
      <c r="S147">
        <v>673221564295.66821</v>
      </c>
      <c r="T147">
        <v>743236954063.47302</v>
      </c>
      <c r="U147">
        <v>801479229230.00671</v>
      </c>
      <c r="V147">
        <v>929935807412.12219</v>
      </c>
      <c r="W147">
        <v>967902612778.31482</v>
      </c>
      <c r="X147">
        <v>1152356948339.4104</v>
      </c>
      <c r="Y147">
        <v>1321502317179.9016</v>
      </c>
      <c r="Z147">
        <v>1385129661927.5933</v>
      </c>
      <c r="AA147">
        <v>1397225179816.1653</v>
      </c>
      <c r="AB147">
        <v>1293502574114.7617</v>
      </c>
      <c r="AC147">
        <v>1350058406704.6589</v>
      </c>
      <c r="AD147">
        <v>1459397301664.1443</v>
      </c>
      <c r="AE147">
        <v>1551004683364.3857</v>
      </c>
      <c r="AF147">
        <v>1637762989831.0862</v>
      </c>
      <c r="AG147">
        <v>1787018955182.4141</v>
      </c>
      <c r="AH147">
        <v>1905240160845.6399</v>
      </c>
      <c r="AI147">
        <v>1971099528291.6147</v>
      </c>
      <c r="AJ147">
        <v>1982355141885.9011</v>
      </c>
      <c r="AK147">
        <v>2021843649053.8792</v>
      </c>
      <c r="AL147">
        <v>2104911596639.2712</v>
      </c>
      <c r="AM147">
        <v>2444599209041.1333</v>
      </c>
      <c r="AN147">
        <v>3029780056867.1978</v>
      </c>
      <c r="AO147">
        <v>3341467252786.4883</v>
      </c>
      <c r="AP147">
        <v>3499555307550.2686</v>
      </c>
      <c r="AQ147">
        <v>3374867404617.8921</v>
      </c>
      <c r="AR147">
        <v>3122215745185.9375</v>
      </c>
      <c r="AS147">
        <v>3427507985097.5239</v>
      </c>
      <c r="AT147">
        <v>3545543381138.9844</v>
      </c>
      <c r="AU147">
        <v>3760831882469.9146</v>
      </c>
      <c r="AV147">
        <v>4286645021053.1699</v>
      </c>
      <c r="AW147">
        <v>5151932849607.3965</v>
      </c>
      <c r="AX147">
        <v>6211017343931.3154</v>
      </c>
      <c r="AY147">
        <v>7496022909104.7822</v>
      </c>
      <c r="AZ147">
        <v>9445303058887.2832</v>
      </c>
      <c r="BA147">
        <v>11750024639145.088</v>
      </c>
      <c r="BB147">
        <v>11368232780191.885</v>
      </c>
      <c r="BC147">
        <v>13679708028983.904</v>
      </c>
      <c r="BD147">
        <v>16665376541950.779</v>
      </c>
      <c r="BE147">
        <v>17836300107332.008</v>
      </c>
      <c r="BF147">
        <v>19233518032034.191</v>
      </c>
      <c r="BG147">
        <v>19998109576538.438</v>
      </c>
      <c r="BH147">
        <v>18797219107172.09</v>
      </c>
      <c r="BI147">
        <v>18841937712406.996</v>
      </c>
      <c r="BJ147">
        <v>20889290142886.48</v>
      </c>
      <c r="BK147">
        <v>22907660419321.078</v>
      </c>
      <c r="BL147">
        <v>23366567397285.594</v>
      </c>
      <c r="BM147">
        <v>22869539211354.988</v>
      </c>
      <c r="BN147">
        <v>27284231194748.926</v>
      </c>
      <c r="BO147">
        <v>28550398557203.305</v>
      </c>
      <c r="BP147">
        <v>28934446547714.371</v>
      </c>
      <c r="BQ147">
        <v>29979152245112.59</v>
      </c>
    </row>
    <row r="148" spans="1:69" x14ac:dyDescent="0.2">
      <c r="A148" t="s">
        <v>442</v>
      </c>
      <c r="B148" t="s">
        <v>443</v>
      </c>
      <c r="C148" t="s">
        <v>1018</v>
      </c>
      <c r="D148" t="s">
        <v>1017</v>
      </c>
      <c r="AN148">
        <v>7921210339.5843887</v>
      </c>
      <c r="AO148">
        <v>8430207164.4367714</v>
      </c>
      <c r="AP148">
        <v>10168271903.323261</v>
      </c>
      <c r="AQ148">
        <v>11289161847.216227</v>
      </c>
      <c r="AR148">
        <v>11022095813.552006</v>
      </c>
      <c r="AS148">
        <v>11550695727.23349</v>
      </c>
      <c r="AT148">
        <v>12260761329.305136</v>
      </c>
      <c r="AU148">
        <v>14282292664.600357</v>
      </c>
      <c r="AV148">
        <v>18809197969.543148</v>
      </c>
      <c r="AW148">
        <v>22743164431.197216</v>
      </c>
      <c r="AX148">
        <v>26105207115.312851</v>
      </c>
      <c r="AY148">
        <v>30116192746.894215</v>
      </c>
      <c r="AZ148">
        <v>39729151614.668854</v>
      </c>
      <c r="BA148">
        <v>47831254207.522316</v>
      </c>
      <c r="BB148">
        <v>37494380038.921318</v>
      </c>
      <c r="BC148">
        <v>36638128534.064323</v>
      </c>
      <c r="BD148">
        <v>43186501862.790695</v>
      </c>
      <c r="BE148">
        <v>42709372066.862656</v>
      </c>
      <c r="BF148">
        <v>46303660422.043365</v>
      </c>
      <c r="BG148">
        <v>48306546656.928139</v>
      </c>
      <c r="BH148">
        <v>41540954817.203888</v>
      </c>
      <c r="BI148">
        <v>42970749245.033569</v>
      </c>
      <c r="BJ148">
        <v>47756764508.445961</v>
      </c>
      <c r="BK148">
        <v>54261795148.537216</v>
      </c>
      <c r="BL148">
        <v>55122066225.79599</v>
      </c>
      <c r="BM148">
        <v>57412038533.271751</v>
      </c>
      <c r="BN148">
        <v>67037321008.967918</v>
      </c>
      <c r="BO148">
        <v>71033884499.782379</v>
      </c>
      <c r="BP148">
        <v>79789877416.168076</v>
      </c>
      <c r="BQ148">
        <v>84869215513.364822</v>
      </c>
    </row>
    <row r="149" spans="1:69" x14ac:dyDescent="0.2">
      <c r="A149" t="s">
        <v>444</v>
      </c>
      <c r="B149" t="s">
        <v>445</v>
      </c>
      <c r="C149" t="s">
        <v>1018</v>
      </c>
      <c r="D149" t="s">
        <v>1017</v>
      </c>
      <c r="E149">
        <v>709941874.0443548</v>
      </c>
      <c r="F149">
        <v>710163719.40691662</v>
      </c>
      <c r="G149">
        <v>747846862.2096734</v>
      </c>
      <c r="H149">
        <v>797902154.23812222</v>
      </c>
      <c r="I149">
        <v>910877686.26858449</v>
      </c>
      <c r="J149">
        <v>929477284.78800189</v>
      </c>
      <c r="K149">
        <v>976717015.46145391</v>
      </c>
      <c r="L149">
        <v>983052314.93026733</v>
      </c>
      <c r="M149">
        <v>1075561622.8132141</v>
      </c>
      <c r="N149">
        <v>1245432991.3427086</v>
      </c>
      <c r="O149">
        <v>1457768455.0221863</v>
      </c>
      <c r="P149">
        <v>1518773421.3784564</v>
      </c>
      <c r="Q149">
        <v>1901697369.626982</v>
      </c>
      <c r="R149">
        <v>2609875802.1113644</v>
      </c>
      <c r="S149">
        <v>3183637116.8185582</v>
      </c>
      <c r="T149">
        <v>3123333333.3333335</v>
      </c>
      <c r="U149">
        <v>3423586206.8965521</v>
      </c>
      <c r="V149">
        <v>3789321328.0810356</v>
      </c>
      <c r="W149">
        <v>4718539771.9994879</v>
      </c>
      <c r="X149">
        <v>5516982663.7314253</v>
      </c>
      <c r="Y149">
        <v>6019805490.4124708</v>
      </c>
      <c r="Z149">
        <v>5053665797.4793568</v>
      </c>
      <c r="AA149">
        <v>4602316793.219142</v>
      </c>
      <c r="AB149">
        <v>4524217751.47929</v>
      </c>
      <c r="AC149">
        <v>4438435492.8790846</v>
      </c>
      <c r="AD149">
        <v>4577211767.1037436</v>
      </c>
      <c r="AE149">
        <v>6685595087.5925598</v>
      </c>
      <c r="AF149">
        <v>8320902215.0189085</v>
      </c>
      <c r="AG149">
        <v>9418167855.1837635</v>
      </c>
      <c r="AH149">
        <v>10037674037.674038</v>
      </c>
      <c r="AI149">
        <v>12778792853.693867</v>
      </c>
      <c r="AJ149">
        <v>13834219728.292971</v>
      </c>
      <c r="AK149">
        <v>15518702634.880802</v>
      </c>
      <c r="AL149">
        <v>15925521222.014925</v>
      </c>
      <c r="AM149">
        <v>17701798890.764408</v>
      </c>
      <c r="AN149">
        <v>20853093869.7318</v>
      </c>
      <c r="AO149">
        <v>20895314657.980457</v>
      </c>
      <c r="AP149">
        <v>19563836265.223274</v>
      </c>
      <c r="AQ149">
        <v>20150053345.187817</v>
      </c>
      <c r="AR149">
        <v>21899317598.841362</v>
      </c>
      <c r="AS149">
        <v>21230182989.303574</v>
      </c>
      <c r="AT149">
        <v>21387533703.232704</v>
      </c>
      <c r="AU149">
        <v>23649833332.165531</v>
      </c>
      <c r="AV149">
        <v>29667268248.130527</v>
      </c>
      <c r="AW149">
        <v>35064843792.899323</v>
      </c>
      <c r="AX149">
        <v>37672280120.479362</v>
      </c>
      <c r="AY149">
        <v>42910146296.064644</v>
      </c>
      <c r="AZ149">
        <v>51587401415.787224</v>
      </c>
      <c r="BA149">
        <v>58844277701.525764</v>
      </c>
      <c r="BB149">
        <v>54467289897.558167</v>
      </c>
      <c r="BC149">
        <v>56213985987.416779</v>
      </c>
      <c r="BD149">
        <v>61696281326.245255</v>
      </c>
      <c r="BE149">
        <v>59776383527.360168</v>
      </c>
      <c r="BF149">
        <v>65203276466.976265</v>
      </c>
      <c r="BG149">
        <v>68804811897.64447</v>
      </c>
      <c r="BH149">
        <v>60071584216.137466</v>
      </c>
      <c r="BI149">
        <v>62216885435.948792</v>
      </c>
      <c r="BJ149">
        <v>65712180342.983643</v>
      </c>
      <c r="BK149">
        <v>71085623495.114456</v>
      </c>
      <c r="BL149">
        <v>69872035113.646942</v>
      </c>
      <c r="BM149">
        <v>73670782100.390869</v>
      </c>
      <c r="BN149">
        <v>86386759695.165283</v>
      </c>
      <c r="BO149">
        <v>80801680397.013931</v>
      </c>
      <c r="BP149">
        <v>88788881539.393723</v>
      </c>
      <c r="BQ149">
        <v>93279851863.406235</v>
      </c>
    </row>
    <row r="150" spans="1:69" x14ac:dyDescent="0.2">
      <c r="A150" t="s">
        <v>446</v>
      </c>
      <c r="B150" t="s">
        <v>447</v>
      </c>
      <c r="C150" t="s">
        <v>1018</v>
      </c>
      <c r="D150" t="s">
        <v>1017</v>
      </c>
      <c r="AN150">
        <v>5608208784.9401026</v>
      </c>
      <c r="AO150">
        <v>5799465288.4124556</v>
      </c>
      <c r="AP150">
        <v>6349481006.5327845</v>
      </c>
      <c r="AQ150">
        <v>6974112951.2689142</v>
      </c>
      <c r="AR150">
        <v>7324192889.7429733</v>
      </c>
      <c r="AS150">
        <v>7761252607.1842413</v>
      </c>
      <c r="AT150">
        <v>8190888739.6462955</v>
      </c>
      <c r="AU150">
        <v>9249030241.0186443</v>
      </c>
      <c r="AV150">
        <v>11244337719.837658</v>
      </c>
      <c r="AW150">
        <v>13827070378.561207</v>
      </c>
      <c r="AX150">
        <v>16306935905.413815</v>
      </c>
      <c r="AY150">
        <v>20434922247.303738</v>
      </c>
      <c r="AZ150">
        <v>29420499247.708931</v>
      </c>
      <c r="BA150">
        <v>34135200994.006721</v>
      </c>
      <c r="BB150">
        <v>25691530442.035027</v>
      </c>
      <c r="BC150">
        <v>23468324572.334278</v>
      </c>
      <c r="BD150">
        <v>26575547900.824738</v>
      </c>
      <c r="BE150">
        <v>27116149948.668335</v>
      </c>
      <c r="BF150">
        <v>29152128167.843811</v>
      </c>
      <c r="BG150">
        <v>30277203767.405777</v>
      </c>
      <c r="BH150">
        <v>26344565876.890221</v>
      </c>
      <c r="BI150">
        <v>27117105059.507458</v>
      </c>
      <c r="BJ150">
        <v>29391059767.425934</v>
      </c>
      <c r="BK150">
        <v>33247935477.357624</v>
      </c>
      <c r="BL150">
        <v>33099503950.847004</v>
      </c>
      <c r="BM150">
        <v>33379927434.61488</v>
      </c>
      <c r="BN150">
        <v>38183326784.933495</v>
      </c>
      <c r="BO150">
        <v>38003198508.910652</v>
      </c>
      <c r="BP150">
        <v>42779550936.838013</v>
      </c>
      <c r="BQ150">
        <v>43684254432.360931</v>
      </c>
    </row>
    <row r="151" spans="1:69" x14ac:dyDescent="0.2">
      <c r="A151" t="s">
        <v>448</v>
      </c>
      <c r="B151" t="s">
        <v>449</v>
      </c>
      <c r="C151" t="s">
        <v>1018</v>
      </c>
      <c r="D151" t="s">
        <v>1017</v>
      </c>
      <c r="AA151">
        <v>1142497718.7791579</v>
      </c>
      <c r="AB151">
        <v>1133013235.1004472</v>
      </c>
      <c r="AC151">
        <v>1304361353.2702372</v>
      </c>
      <c r="AD151">
        <v>1362072159.945152</v>
      </c>
      <c r="AE151">
        <v>1532105070.1858118</v>
      </c>
      <c r="AF151">
        <v>1957724829.3592057</v>
      </c>
      <c r="AG151">
        <v>2288761822.5125713</v>
      </c>
      <c r="AH151">
        <v>2705665492.0167499</v>
      </c>
      <c r="AI151">
        <v>3246481233.243968</v>
      </c>
      <c r="AJ151">
        <v>3765249711.0909824</v>
      </c>
      <c r="AK151">
        <v>4914365189.0498428</v>
      </c>
      <c r="AL151">
        <v>5665606114.8031702</v>
      </c>
      <c r="AM151">
        <v>6311207779.924407</v>
      </c>
      <c r="AN151">
        <v>7046147736.9167089</v>
      </c>
      <c r="AO151">
        <v>7176892950.3916445</v>
      </c>
      <c r="AP151">
        <v>7267570892.7021112</v>
      </c>
      <c r="AQ151">
        <v>6796914861.657196</v>
      </c>
      <c r="AR151">
        <v>6547169929.3655405</v>
      </c>
      <c r="AS151">
        <v>6773944355.1502008</v>
      </c>
      <c r="AT151">
        <v>6860272608.4521065</v>
      </c>
      <c r="AU151">
        <v>7371692774.4340429</v>
      </c>
      <c r="AV151">
        <v>8246479565.9424772</v>
      </c>
      <c r="AW151">
        <v>10643253553.184044</v>
      </c>
      <c r="AX151">
        <v>12160056122.375738</v>
      </c>
      <c r="AY151">
        <v>14874098691.908167</v>
      </c>
      <c r="AZ151">
        <v>18439981612.408588</v>
      </c>
      <c r="BA151">
        <v>21027018332.66626</v>
      </c>
      <c r="BB151">
        <v>21589540350.711517</v>
      </c>
      <c r="BC151">
        <v>28244172833.603489</v>
      </c>
      <c r="BD151">
        <v>36848881944.693878</v>
      </c>
      <c r="BE151">
        <v>43193350975.686195</v>
      </c>
      <c r="BF151">
        <v>51559125350.236038</v>
      </c>
      <c r="BG151">
        <v>54930501310.295601</v>
      </c>
      <c r="BH151">
        <v>44940613353.103836</v>
      </c>
      <c r="BI151">
        <v>44964868323.755753</v>
      </c>
      <c r="BJ151">
        <v>50297028370.666779</v>
      </c>
      <c r="BK151">
        <v>55076322634.343956</v>
      </c>
      <c r="BL151">
        <v>55025172016.004021</v>
      </c>
      <c r="BM151">
        <v>25280064167.733334</v>
      </c>
      <c r="BN151">
        <v>30633941629.363293</v>
      </c>
      <c r="BO151">
        <v>24929307447.323727</v>
      </c>
      <c r="BP151">
        <v>45626467279.890961</v>
      </c>
      <c r="BQ151">
        <v>49467258923.324387</v>
      </c>
    </row>
    <row r="152" spans="1:69" x14ac:dyDescent="0.2">
      <c r="A152" t="s">
        <v>450</v>
      </c>
      <c r="B152" t="s">
        <v>451</v>
      </c>
      <c r="C152" t="s">
        <v>1018</v>
      </c>
      <c r="D152" t="s">
        <v>1017</v>
      </c>
      <c r="BD152">
        <v>775875748.52383173</v>
      </c>
      <c r="BG152">
        <v>772921958.52950871</v>
      </c>
      <c r="BL152">
        <v>652206037.10387385</v>
      </c>
      <c r="BN152">
        <v>649206262.8475188</v>
      </c>
    </row>
    <row r="153" spans="1:69" x14ac:dyDescent="0.2">
      <c r="A153" t="s">
        <v>452</v>
      </c>
      <c r="B153" t="s">
        <v>453</v>
      </c>
      <c r="C153" t="s">
        <v>1018</v>
      </c>
      <c r="D153" t="s">
        <v>1017</v>
      </c>
      <c r="E153">
        <v>2037154741.9321055</v>
      </c>
      <c r="F153">
        <v>2025693539.5584223</v>
      </c>
      <c r="G153">
        <v>2379611124.6144152</v>
      </c>
      <c r="H153">
        <v>2657252578.3076344</v>
      </c>
      <c r="I153">
        <v>2798345298.577806</v>
      </c>
      <c r="J153">
        <v>2948331090.4675241</v>
      </c>
      <c r="K153">
        <v>2876401297.1075926</v>
      </c>
      <c r="L153">
        <v>3046345314.3865519</v>
      </c>
      <c r="M153">
        <v>3271422332.6199636</v>
      </c>
      <c r="N153">
        <v>3651622668.9510307</v>
      </c>
      <c r="O153">
        <v>3956336244.1186528</v>
      </c>
      <c r="P153">
        <v>4356669034.3426552</v>
      </c>
      <c r="Q153">
        <v>5074117544.7748222</v>
      </c>
      <c r="R153">
        <v>6242145880.0887575</v>
      </c>
      <c r="S153">
        <v>7675466449.3553085</v>
      </c>
      <c r="T153">
        <v>8984853005.0805836</v>
      </c>
      <c r="U153">
        <v>9584297284.283165</v>
      </c>
      <c r="V153">
        <v>11049783871.814425</v>
      </c>
      <c r="W153">
        <v>13236946233.575916</v>
      </c>
      <c r="X153">
        <v>15911994817.310715</v>
      </c>
      <c r="Y153">
        <v>21728516153.090729</v>
      </c>
      <c r="Z153">
        <v>17788185478.943974</v>
      </c>
      <c r="AA153">
        <v>17692276734.170986</v>
      </c>
      <c r="AB153">
        <v>16251408127.57345</v>
      </c>
      <c r="AC153">
        <v>14824667954.367361</v>
      </c>
      <c r="AD153">
        <v>14991283215.740831</v>
      </c>
      <c r="AE153">
        <v>19462085540.22311</v>
      </c>
      <c r="AF153">
        <v>21765195948.188976</v>
      </c>
      <c r="AG153">
        <v>25705296183.503674</v>
      </c>
      <c r="AH153">
        <v>26314313191.182552</v>
      </c>
      <c r="AI153">
        <v>30179954774.989922</v>
      </c>
      <c r="AJ153">
        <v>32285573573.918488</v>
      </c>
      <c r="AK153">
        <v>33711069430.780041</v>
      </c>
      <c r="AL153">
        <v>31655473663.834824</v>
      </c>
      <c r="AM153">
        <v>35604137422.579597</v>
      </c>
      <c r="AN153">
        <v>39030285468.384079</v>
      </c>
      <c r="AO153">
        <v>43161571527.635315</v>
      </c>
      <c r="AP153">
        <v>39147844526.083763</v>
      </c>
      <c r="AQ153">
        <v>46497608724.986504</v>
      </c>
      <c r="AR153">
        <v>46266428648.143257</v>
      </c>
      <c r="AS153">
        <v>43017455401.844536</v>
      </c>
      <c r="AT153">
        <v>43831480207.644447</v>
      </c>
      <c r="AU153">
        <v>47077192187.641769</v>
      </c>
      <c r="AV153">
        <v>58029363354.275681</v>
      </c>
      <c r="AW153">
        <v>66114145451.006691</v>
      </c>
      <c r="AX153">
        <v>68852658068.667282</v>
      </c>
      <c r="AY153">
        <v>75883823300.854523</v>
      </c>
      <c r="AZ153">
        <v>86947913286.727966</v>
      </c>
      <c r="BA153">
        <v>101822906949.06343</v>
      </c>
      <c r="BB153">
        <v>101154952240.88071</v>
      </c>
      <c r="BC153">
        <v>100865329473.43983</v>
      </c>
      <c r="BD153">
        <v>110080631332.37535</v>
      </c>
      <c r="BE153">
        <v>106937392311.12907</v>
      </c>
      <c r="BF153">
        <v>115739287305.08009</v>
      </c>
      <c r="BG153">
        <v>119130841411.66359</v>
      </c>
      <c r="BH153">
        <v>110413823841.59187</v>
      </c>
      <c r="BI153">
        <v>111572947004.91748</v>
      </c>
      <c r="BJ153">
        <v>118540573367.84428</v>
      </c>
      <c r="BK153">
        <v>127341147581.81831</v>
      </c>
      <c r="BL153">
        <v>128920266409.4575</v>
      </c>
      <c r="BM153">
        <v>121353645057.14369</v>
      </c>
      <c r="BN153">
        <v>142022058447.23093</v>
      </c>
      <c r="BO153">
        <v>131245312804.48317</v>
      </c>
      <c r="BP153">
        <v>146036093666.76212</v>
      </c>
      <c r="BQ153">
        <v>160610994054.7341</v>
      </c>
    </row>
    <row r="154" spans="1:69" x14ac:dyDescent="0.2">
      <c r="A154" t="s">
        <v>454</v>
      </c>
      <c r="B154" t="s">
        <v>455</v>
      </c>
      <c r="C154" t="s">
        <v>1018</v>
      </c>
      <c r="D154" t="s">
        <v>1017</v>
      </c>
      <c r="O154">
        <v>293127333.238065</v>
      </c>
      <c r="P154">
        <v>327706210.43521702</v>
      </c>
      <c r="Q154">
        <v>402451900.82128793</v>
      </c>
      <c r="R154">
        <v>523554039.20320791</v>
      </c>
      <c r="S154">
        <v>563949254.1140337</v>
      </c>
      <c r="T154">
        <v>711978961.89367437</v>
      </c>
      <c r="U154">
        <v>735324244.6673969</v>
      </c>
      <c r="V154">
        <v>811191392.22427714</v>
      </c>
      <c r="W154">
        <v>1000555218.0320864</v>
      </c>
      <c r="X154">
        <v>1209870147.490988</v>
      </c>
      <c r="Y154">
        <v>1378175524.1118622</v>
      </c>
      <c r="Z154">
        <v>1205188647.9316258</v>
      </c>
      <c r="AA154">
        <v>1143216456.567955</v>
      </c>
      <c r="AB154">
        <v>1092560364.5195885</v>
      </c>
      <c r="AC154">
        <v>1037329604.3510797</v>
      </c>
      <c r="AD154">
        <v>1082867507.3314211</v>
      </c>
      <c r="AE154">
        <v>1515234743.4736655</v>
      </c>
      <c r="AF154">
        <v>1839081463.276756</v>
      </c>
      <c r="AG154">
        <v>2000704744.9153755</v>
      </c>
      <c r="AH154">
        <v>2010083833.1726034</v>
      </c>
      <c r="AI154">
        <v>2481307077.1098886</v>
      </c>
      <c r="AJ154">
        <v>2480540845.3324189</v>
      </c>
      <c r="AK154">
        <v>2737049230.7044163</v>
      </c>
      <c r="AL154">
        <v>2574494355.7335696</v>
      </c>
      <c r="AM154">
        <v>2720332134.5362263</v>
      </c>
      <c r="AN154">
        <v>3130309995.3084774</v>
      </c>
      <c r="AO154">
        <v>3137886994.5220656</v>
      </c>
      <c r="AP154">
        <v>2840195190.36905</v>
      </c>
      <c r="AQ154">
        <v>2934593467.6858931</v>
      </c>
      <c r="AR154">
        <v>2907118641.1775551</v>
      </c>
      <c r="AS154">
        <v>2654462665.2689328</v>
      </c>
      <c r="AT154">
        <v>2673723033.7123938</v>
      </c>
      <c r="AU154">
        <v>2919647981.8147264</v>
      </c>
      <c r="AV154">
        <v>3597089750.782763</v>
      </c>
      <c r="AW154">
        <v>4043551488.8260303</v>
      </c>
      <c r="AX154">
        <v>4204652898.7310276</v>
      </c>
      <c r="AY154">
        <v>4586826512.713562</v>
      </c>
      <c r="AZ154">
        <v>5875790766.2621012</v>
      </c>
      <c r="BA154">
        <v>6502942244.9306755</v>
      </c>
      <c r="BB154">
        <v>5474379252.3411417</v>
      </c>
      <c r="BC154">
        <v>5367561569.5954838</v>
      </c>
      <c r="BD154">
        <v>6088689808.3834667</v>
      </c>
      <c r="BE154">
        <v>5742749294.0085154</v>
      </c>
      <c r="BF154">
        <v>6555591709.885848</v>
      </c>
      <c r="BG154">
        <v>7070017323.6547604</v>
      </c>
      <c r="BH154">
        <v>6264756528.376915</v>
      </c>
      <c r="BI154">
        <v>6471290793.5502939</v>
      </c>
      <c r="BJ154">
        <v>6430254652.5893402</v>
      </c>
      <c r="BK154">
        <v>7184333936.0135479</v>
      </c>
      <c r="BL154">
        <v>7383496254.2372122</v>
      </c>
      <c r="BM154">
        <v>6730736282.7896099</v>
      </c>
      <c r="BN154">
        <v>8623242743.2956352</v>
      </c>
      <c r="BO154">
        <v>8800430486.1713696</v>
      </c>
      <c r="BP154">
        <v>10003892565.200468</v>
      </c>
      <c r="BQ154">
        <v>11125783372.479408</v>
      </c>
    </row>
    <row r="155" spans="1:69" x14ac:dyDescent="0.2">
      <c r="A155" t="s">
        <v>456</v>
      </c>
      <c r="B155" t="s">
        <v>457</v>
      </c>
      <c r="C155" t="s">
        <v>1018</v>
      </c>
      <c r="D155" t="s">
        <v>1017</v>
      </c>
      <c r="AI155">
        <v>3592857043.0505681</v>
      </c>
      <c r="AJ155">
        <v>3094565870.6423674</v>
      </c>
      <c r="AK155">
        <v>2319243435.9609632</v>
      </c>
      <c r="AL155">
        <v>2371813323.5734282</v>
      </c>
      <c r="AM155">
        <v>1702314267.5912333</v>
      </c>
      <c r="AN155">
        <v>1752999370.4615812</v>
      </c>
      <c r="AO155">
        <v>1695122173.9130435</v>
      </c>
      <c r="AP155">
        <v>1930081168.8311689</v>
      </c>
      <c r="AQ155">
        <v>1698717504.6554935</v>
      </c>
      <c r="AR155">
        <v>1170782957.3744323</v>
      </c>
      <c r="AS155">
        <v>1288429391.7995076</v>
      </c>
      <c r="AT155">
        <v>1480673594.0560203</v>
      </c>
      <c r="AU155">
        <v>1661818168.4226036</v>
      </c>
      <c r="AV155">
        <v>1980907434.7682641</v>
      </c>
      <c r="AW155">
        <v>2598249555.8998399</v>
      </c>
      <c r="AX155">
        <v>2988342907.0309634</v>
      </c>
      <c r="AY155">
        <v>3408255450.5509</v>
      </c>
      <c r="AZ155">
        <v>4401173151.9376736</v>
      </c>
      <c r="BA155">
        <v>6054824248.2422132</v>
      </c>
      <c r="BB155">
        <v>5439434271.7880745</v>
      </c>
      <c r="BC155">
        <v>6974982369.6015472</v>
      </c>
      <c r="BD155">
        <v>8414352020.4944162</v>
      </c>
      <c r="BE155">
        <v>8709138634.8292103</v>
      </c>
      <c r="BF155">
        <v>9496717875.5193157</v>
      </c>
      <c r="BG155">
        <v>9402090137.7423019</v>
      </c>
      <c r="BH155">
        <v>7797667196.7308722</v>
      </c>
      <c r="BI155">
        <v>7980917075.7747955</v>
      </c>
      <c r="BJ155">
        <v>9514404016.2094936</v>
      </c>
      <c r="BK155">
        <v>11252353420.879784</v>
      </c>
      <c r="BL155">
        <v>11736797054.696486</v>
      </c>
      <c r="BM155">
        <v>11530746234.449179</v>
      </c>
      <c r="BN155">
        <v>13691869264.079353</v>
      </c>
      <c r="BO155">
        <v>14525337523.727076</v>
      </c>
      <c r="BP155">
        <v>16711906746.213291</v>
      </c>
      <c r="BQ155">
        <v>18200340853.651684</v>
      </c>
    </row>
    <row r="156" spans="1:69" x14ac:dyDescent="0.2">
      <c r="A156" t="s">
        <v>458</v>
      </c>
      <c r="B156" t="s">
        <v>459</v>
      </c>
      <c r="C156" t="s">
        <v>1018</v>
      </c>
      <c r="D156" t="s">
        <v>1017</v>
      </c>
      <c r="E156">
        <v>673081724.75116777</v>
      </c>
      <c r="F156">
        <v>699161944.55809724</v>
      </c>
      <c r="G156">
        <v>739286907.59277785</v>
      </c>
      <c r="H156">
        <v>759345863.73266673</v>
      </c>
      <c r="I156">
        <v>802482183.72877777</v>
      </c>
      <c r="J156">
        <v>833563472.99810004</v>
      </c>
      <c r="K156">
        <v>900264584.59082925</v>
      </c>
      <c r="L156">
        <v>956436932.10129094</v>
      </c>
      <c r="M156">
        <v>1031669637.3955349</v>
      </c>
      <c r="N156">
        <v>1056391055.5961725</v>
      </c>
      <c r="O156">
        <v>1111859570.8825231</v>
      </c>
      <c r="P156">
        <v>1199507631.0760274</v>
      </c>
      <c r="Q156">
        <v>1341590690.4136515</v>
      </c>
      <c r="R156">
        <v>1653062335.0028615</v>
      </c>
      <c r="S156">
        <v>1917508190.0468938</v>
      </c>
      <c r="T156">
        <v>2283049215.3533945</v>
      </c>
      <c r="U156">
        <v>2181844178.5533962</v>
      </c>
      <c r="V156">
        <v>2358930406.0689011</v>
      </c>
      <c r="W156">
        <v>2669755115.1093483</v>
      </c>
      <c r="X156">
        <v>3463565853.8102298</v>
      </c>
      <c r="Y156">
        <v>5201818347.7988205</v>
      </c>
      <c r="Z156">
        <v>4759333998.3674631</v>
      </c>
      <c r="AA156">
        <v>4784977325.9580336</v>
      </c>
      <c r="AB156">
        <v>4686457031.2269049</v>
      </c>
      <c r="AC156">
        <v>3905938480.8611917</v>
      </c>
      <c r="AD156">
        <v>3802557894.8719015</v>
      </c>
      <c r="AE156">
        <v>4347989788.0925674</v>
      </c>
      <c r="AF156">
        <v>3212900555.8090987</v>
      </c>
      <c r="AG156">
        <v>3189456965.0482039</v>
      </c>
      <c r="AH156">
        <v>3175638332.6447086</v>
      </c>
      <c r="AI156">
        <v>3931334875.0137587</v>
      </c>
      <c r="AJ156">
        <v>3254713056.0217071</v>
      </c>
      <c r="AK156">
        <v>3714966678.3338099</v>
      </c>
      <c r="AL156">
        <v>4063298919.2868047</v>
      </c>
      <c r="AM156">
        <v>3522227092.2283926</v>
      </c>
      <c r="AN156">
        <v>3838100903.7497377</v>
      </c>
      <c r="AO156">
        <v>4931861038.7076321</v>
      </c>
      <c r="AP156">
        <v>4262965419.74998</v>
      </c>
      <c r="AQ156">
        <v>4401967632.7371836</v>
      </c>
      <c r="AR156">
        <v>4277903780.2913055</v>
      </c>
      <c r="AS156">
        <v>4629247203.8452396</v>
      </c>
      <c r="AT156">
        <v>5438332601.9079809</v>
      </c>
      <c r="AU156">
        <v>5351701663.4080744</v>
      </c>
      <c r="AV156">
        <v>6372498889.6658478</v>
      </c>
      <c r="AW156">
        <v>5064732626.293891</v>
      </c>
      <c r="AX156">
        <v>5859269752.6133204</v>
      </c>
      <c r="AY156">
        <v>6395712490.9430408</v>
      </c>
      <c r="AZ156">
        <v>8524620889.5774679</v>
      </c>
      <c r="BA156">
        <v>10725137723.654873</v>
      </c>
      <c r="BB156">
        <v>9616879409.4378929</v>
      </c>
      <c r="BC156">
        <v>9982711338.0702896</v>
      </c>
      <c r="BD156">
        <v>11551819617.874023</v>
      </c>
      <c r="BE156">
        <v>11578975061.947945</v>
      </c>
      <c r="BF156">
        <v>12423555455.385321</v>
      </c>
      <c r="BG156">
        <v>12522957399.228104</v>
      </c>
      <c r="BH156">
        <v>11323020701.301685</v>
      </c>
      <c r="BI156">
        <v>11848613858.441998</v>
      </c>
      <c r="BJ156">
        <v>13176313593.550934</v>
      </c>
      <c r="BK156">
        <v>13760033282.292511</v>
      </c>
      <c r="BL156">
        <v>14104664678.506332</v>
      </c>
      <c r="BM156">
        <v>13051441203.947355</v>
      </c>
      <c r="BN156">
        <v>14354731964.325781</v>
      </c>
      <c r="BO156">
        <v>15325603272.609709</v>
      </c>
      <c r="BP156">
        <v>15869945477.850527</v>
      </c>
      <c r="BQ156">
        <v>17420501490.123119</v>
      </c>
    </row>
    <row r="157" spans="1:69" x14ac:dyDescent="0.2">
      <c r="A157" t="s">
        <v>460</v>
      </c>
      <c r="B157" t="s">
        <v>461</v>
      </c>
      <c r="C157" t="s">
        <v>1018</v>
      </c>
      <c r="D157" t="s">
        <v>1017</v>
      </c>
      <c r="O157">
        <v>19328038.315789472</v>
      </c>
      <c r="P157">
        <v>21566404.016913317</v>
      </c>
      <c r="Q157">
        <v>25177137.52860412</v>
      </c>
      <c r="R157">
        <v>30862041.604010023</v>
      </c>
      <c r="S157">
        <v>39120171.24681934</v>
      </c>
      <c r="T157">
        <v>24540877.604166668</v>
      </c>
      <c r="U157">
        <v>22399467.105263159</v>
      </c>
      <c r="V157">
        <v>20853788.711516533</v>
      </c>
      <c r="W157">
        <v>24369109.141583052</v>
      </c>
      <c r="X157">
        <v>38523364.485981308</v>
      </c>
      <c r="Y157">
        <v>42463576.158940397</v>
      </c>
      <c r="Z157">
        <v>44781456.953642383</v>
      </c>
      <c r="AA157">
        <v>47911340.183479384</v>
      </c>
      <c r="AB157">
        <v>57829787.234042555</v>
      </c>
      <c r="AC157">
        <v>109503546.09929079</v>
      </c>
      <c r="AD157">
        <v>127190757.95998873</v>
      </c>
      <c r="AE157">
        <v>141882254.23017761</v>
      </c>
      <c r="AF157">
        <v>141223029.38306406</v>
      </c>
      <c r="AG157">
        <v>168514513.37507114</v>
      </c>
      <c r="AH157">
        <v>189514434.24399954</v>
      </c>
      <c r="AI157">
        <v>215043969.84924623</v>
      </c>
      <c r="AJ157">
        <v>244396761.92333952</v>
      </c>
      <c r="AK157">
        <v>284875809.03963387</v>
      </c>
      <c r="AL157">
        <v>322417837.16197103</v>
      </c>
      <c r="AM157">
        <v>356014932.13646072</v>
      </c>
      <c r="AN157">
        <v>398988954.97026342</v>
      </c>
      <c r="AO157">
        <v>450382327.95242143</v>
      </c>
      <c r="AP157">
        <v>508223602.3789295</v>
      </c>
      <c r="AQ157">
        <v>540096397.6210705</v>
      </c>
      <c r="AR157">
        <v>589239753.61087513</v>
      </c>
      <c r="AS157">
        <v>624337145.28462195</v>
      </c>
      <c r="AT157">
        <v>870031676.7987932</v>
      </c>
      <c r="AU157">
        <v>897031250</v>
      </c>
      <c r="AV157">
        <v>1052121054.6875</v>
      </c>
      <c r="AW157">
        <v>1226829562.5</v>
      </c>
      <c r="AX157">
        <v>1163362437.5</v>
      </c>
      <c r="AY157">
        <v>1575200390.625</v>
      </c>
      <c r="AZ157">
        <v>1868383460.9375</v>
      </c>
      <c r="BA157">
        <v>2271646187.5</v>
      </c>
      <c r="BB157">
        <v>2345294875</v>
      </c>
      <c r="BC157">
        <v>2588176054.6875</v>
      </c>
      <c r="BD157">
        <v>2774350240.0491767</v>
      </c>
      <c r="BE157">
        <v>2886163997.205307</v>
      </c>
      <c r="BF157">
        <v>3295009237.5010657</v>
      </c>
      <c r="BG157">
        <v>3697353039.2004261</v>
      </c>
      <c r="BH157">
        <v>4129505319.1292052</v>
      </c>
      <c r="BI157">
        <v>4409942623.8553791</v>
      </c>
      <c r="BJ157">
        <v>4816426256.5291443</v>
      </c>
      <c r="BK157">
        <v>5404344162.698884</v>
      </c>
      <c r="BL157">
        <v>5726094799.3770914</v>
      </c>
      <c r="BM157">
        <v>3712604583.366653</v>
      </c>
      <c r="BN157">
        <v>5252457369.5521765</v>
      </c>
      <c r="BO157">
        <v>6177123352.2621107</v>
      </c>
      <c r="BP157">
        <v>6621008703.9574327</v>
      </c>
      <c r="BQ157">
        <v>7061608267.254508</v>
      </c>
    </row>
    <row r="158" spans="1:69" x14ac:dyDescent="0.2">
      <c r="A158" t="s">
        <v>1008</v>
      </c>
      <c r="B158" t="s">
        <v>462</v>
      </c>
      <c r="C158" t="s">
        <v>1018</v>
      </c>
      <c r="D158" t="s">
        <v>1017</v>
      </c>
      <c r="E158">
        <v>29024394854.697937</v>
      </c>
      <c r="F158">
        <v>30987037284.520023</v>
      </c>
      <c r="G158">
        <v>30832534298.404335</v>
      </c>
      <c r="H158">
        <v>33981027251.590103</v>
      </c>
      <c r="I158">
        <v>37876511285.131401</v>
      </c>
      <c r="J158">
        <v>41652574542.004105</v>
      </c>
      <c r="K158">
        <v>44827741482.135475</v>
      </c>
      <c r="L158">
        <v>48702681113.624229</v>
      </c>
      <c r="M158">
        <v>55355053152.992279</v>
      </c>
      <c r="N158">
        <v>61449134768.685432</v>
      </c>
      <c r="O158">
        <v>69470512932.990768</v>
      </c>
      <c r="P158">
        <v>79185015019.214584</v>
      </c>
      <c r="Q158">
        <v>93296927794.658356</v>
      </c>
      <c r="R158">
        <v>121486691403.81812</v>
      </c>
      <c r="S158">
        <v>220685922800.51782</v>
      </c>
      <c r="T158">
        <v>242549831549.76321</v>
      </c>
      <c r="U158">
        <v>301309936336.04083</v>
      </c>
      <c r="V158">
        <v>349601963146.58563</v>
      </c>
      <c r="W158">
        <v>371543137662.64264</v>
      </c>
      <c r="X158">
        <v>483140591969.3382</v>
      </c>
      <c r="Y158">
        <v>621242313345.80237</v>
      </c>
      <c r="Z158">
        <v>640118605672.84387</v>
      </c>
      <c r="AA158">
        <v>641806002410.8634</v>
      </c>
      <c r="AB158">
        <v>649495126896.60815</v>
      </c>
      <c r="AC158">
        <v>656414744180.42175</v>
      </c>
      <c r="AD158">
        <v>668194186438.67419</v>
      </c>
      <c r="AE158">
        <v>676559260256.53027</v>
      </c>
      <c r="AF158">
        <v>631785127853.37476</v>
      </c>
      <c r="AG158">
        <v>631604979804.19141</v>
      </c>
      <c r="AH158">
        <v>651160308645.26978</v>
      </c>
      <c r="AI158">
        <v>836905738017.18799</v>
      </c>
      <c r="AJ158">
        <v>673738601159.40356</v>
      </c>
      <c r="AK158">
        <v>711056428594.90027</v>
      </c>
      <c r="AL158">
        <v>666711698357.68774</v>
      </c>
      <c r="AM158">
        <v>703469153116.3634</v>
      </c>
      <c r="AN158">
        <v>779385146780.05457</v>
      </c>
      <c r="AO158">
        <v>863000127660.96594</v>
      </c>
      <c r="AP158">
        <v>900773851360.49255</v>
      </c>
      <c r="AQ158">
        <v>882028072740.28442</v>
      </c>
      <c r="AR158">
        <v>954730386631.28894</v>
      </c>
      <c r="AS158">
        <v>1098757920690.9703</v>
      </c>
      <c r="AT158">
        <v>1090545600290.8951</v>
      </c>
      <c r="AU158">
        <v>1084279807640.543</v>
      </c>
      <c r="AV158">
        <v>1208917725723.2632</v>
      </c>
      <c r="AW158">
        <v>1425161843634.6448</v>
      </c>
      <c r="AX158">
        <v>1696919964189.1987</v>
      </c>
      <c r="AY158">
        <v>1984658175210.1677</v>
      </c>
      <c r="AZ158">
        <v>2340843268764.8379</v>
      </c>
      <c r="BA158">
        <v>2889953352465.8105</v>
      </c>
      <c r="BB158">
        <v>2605610958503.1772</v>
      </c>
      <c r="BC158">
        <v>3041621845298.6753</v>
      </c>
      <c r="BD158">
        <v>3662713826837.5381</v>
      </c>
      <c r="BE158">
        <v>3951058204949.1016</v>
      </c>
      <c r="BF158">
        <v>3915741985695.4819</v>
      </c>
      <c r="BG158">
        <v>3955125832586.5674</v>
      </c>
      <c r="BH158">
        <v>3558416509933.6567</v>
      </c>
      <c r="BI158">
        <v>3624240285092.2271</v>
      </c>
      <c r="BJ158">
        <v>3795353115732.6758</v>
      </c>
      <c r="BK158">
        <v>4050508431278.9214</v>
      </c>
      <c r="BL158">
        <v>4019889117584.4004</v>
      </c>
      <c r="BM158">
        <v>3587451756047.2275</v>
      </c>
      <c r="BN158">
        <v>4310652927209.1304</v>
      </c>
      <c r="BO158">
        <v>5030925398736.2637</v>
      </c>
      <c r="BP158">
        <v>4905729965245.3252</v>
      </c>
      <c r="BQ158">
        <v>5094721946852.2949</v>
      </c>
    </row>
    <row r="159" spans="1:69" x14ac:dyDescent="0.2">
      <c r="A159" t="s">
        <v>463</v>
      </c>
      <c r="B159" t="s">
        <v>464</v>
      </c>
      <c r="C159" t="s">
        <v>1018</v>
      </c>
      <c r="D159" t="s">
        <v>1017</v>
      </c>
      <c r="E159">
        <v>13040000000</v>
      </c>
      <c r="F159">
        <v>14160000000</v>
      </c>
      <c r="G159">
        <v>15200000000</v>
      </c>
      <c r="H159">
        <v>16960000000</v>
      </c>
      <c r="I159">
        <v>20080000000</v>
      </c>
      <c r="J159">
        <v>21840000000</v>
      </c>
      <c r="K159">
        <v>24320000000</v>
      </c>
      <c r="L159">
        <v>26560000000</v>
      </c>
      <c r="M159">
        <v>29360000000</v>
      </c>
      <c r="N159">
        <v>32480000000</v>
      </c>
      <c r="O159">
        <v>35520000000</v>
      </c>
      <c r="P159">
        <v>39200000000</v>
      </c>
      <c r="Q159">
        <v>45200000000</v>
      </c>
      <c r="R159">
        <v>55280000000</v>
      </c>
      <c r="S159">
        <v>72000000000</v>
      </c>
      <c r="T159">
        <v>88000000000</v>
      </c>
      <c r="U159">
        <v>88875923765.07196</v>
      </c>
      <c r="V159">
        <v>81912018783.502411</v>
      </c>
      <c r="W159">
        <v>102648570299.11714</v>
      </c>
      <c r="X159">
        <v>134531900898.92567</v>
      </c>
      <c r="Y159">
        <v>205577055465.99277</v>
      </c>
      <c r="Z159">
        <v>263797827860.49359</v>
      </c>
      <c r="AA159">
        <v>184602611609.5174</v>
      </c>
      <c r="AB159">
        <v>156167000432.99414</v>
      </c>
      <c r="AC159">
        <v>184230754105.39362</v>
      </c>
      <c r="AD159">
        <v>195241069482.07669</v>
      </c>
      <c r="AE159">
        <v>134556034672.99146</v>
      </c>
      <c r="AF159">
        <v>147542558208.88809</v>
      </c>
      <c r="AG159">
        <v>181611150496.78741</v>
      </c>
      <c r="AH159">
        <v>221403098266.76956</v>
      </c>
      <c r="AI159">
        <v>261253675692.83783</v>
      </c>
      <c r="AJ159">
        <v>313139656145.74463</v>
      </c>
      <c r="AK159">
        <v>363157832923.73444</v>
      </c>
      <c r="AL159">
        <v>530160763662.5426</v>
      </c>
      <c r="AM159">
        <v>553618247900.7395</v>
      </c>
      <c r="AN159">
        <v>380157469866.84943</v>
      </c>
      <c r="AO159">
        <v>432157945024.4281</v>
      </c>
      <c r="AP159">
        <v>523449530464.25696</v>
      </c>
      <c r="AQ159">
        <v>557461102630.65784</v>
      </c>
      <c r="AR159">
        <v>631249359702.38904</v>
      </c>
      <c r="AS159">
        <v>742061329749.12744</v>
      </c>
      <c r="AT159">
        <v>796064590549.13635</v>
      </c>
      <c r="AU159">
        <v>810666116401.91479</v>
      </c>
      <c r="AV159">
        <v>765549967703.27319</v>
      </c>
      <c r="AW159">
        <v>819459227375.02246</v>
      </c>
      <c r="AX159">
        <v>917571853529.10449</v>
      </c>
      <c r="AY159">
        <v>1020265057882.007</v>
      </c>
      <c r="AZ159">
        <v>1102355554971.9478</v>
      </c>
      <c r="BA159">
        <v>1161553459715.1033</v>
      </c>
      <c r="BB159">
        <v>943437415024.63281</v>
      </c>
      <c r="BC159">
        <v>1105424238731.0928</v>
      </c>
      <c r="BD159">
        <v>1229013703416.7583</v>
      </c>
      <c r="BE159">
        <v>1255110424817.7866</v>
      </c>
      <c r="BF159">
        <v>1327436290282.6748</v>
      </c>
      <c r="BG159">
        <v>1364507717614.1343</v>
      </c>
      <c r="BH159">
        <v>1213294467716.8804</v>
      </c>
      <c r="BI159">
        <v>1112233497452.6975</v>
      </c>
      <c r="BJ159">
        <v>1190721475906</v>
      </c>
      <c r="BK159">
        <v>1256300182879.7263</v>
      </c>
      <c r="BL159">
        <v>1304106203902.4519</v>
      </c>
      <c r="BM159">
        <v>1121064767308.4233</v>
      </c>
      <c r="BN159">
        <v>1316569466685.9507</v>
      </c>
      <c r="BO159">
        <v>1466934724293.064</v>
      </c>
      <c r="BP159">
        <v>1798317581486.8833</v>
      </c>
      <c r="BQ159">
        <v>1856365616165.938</v>
      </c>
    </row>
    <row r="160" spans="1:69" x14ac:dyDescent="0.2">
      <c r="A160" t="s">
        <v>465</v>
      </c>
      <c r="B160" t="s">
        <v>466</v>
      </c>
      <c r="C160" t="s">
        <v>1018</v>
      </c>
      <c r="D160" t="s">
        <v>1017</v>
      </c>
      <c r="O160">
        <v>8408486</v>
      </c>
      <c r="P160">
        <v>9116810</v>
      </c>
      <c r="Q160">
        <v>9973652</v>
      </c>
      <c r="R160">
        <v>11607366</v>
      </c>
      <c r="S160">
        <v>15217532</v>
      </c>
      <c r="T160">
        <v>16691301</v>
      </c>
      <c r="U160">
        <v>18153647</v>
      </c>
      <c r="V160">
        <v>20210069</v>
      </c>
      <c r="W160">
        <v>22209370</v>
      </c>
      <c r="X160">
        <v>25545346</v>
      </c>
      <c r="Y160">
        <v>26710653</v>
      </c>
      <c r="Z160">
        <v>31020000</v>
      </c>
      <c r="AA160">
        <v>34918000</v>
      </c>
      <c r="AB160">
        <v>41749000</v>
      </c>
      <c r="AC160">
        <v>45144000</v>
      </c>
      <c r="AD160">
        <v>43879000</v>
      </c>
      <c r="AE160">
        <v>55989000</v>
      </c>
      <c r="AF160">
        <v>62983000</v>
      </c>
      <c r="AG160">
        <v>70688000</v>
      </c>
      <c r="AH160">
        <v>72798000</v>
      </c>
      <c r="AI160">
        <v>78476000</v>
      </c>
      <c r="AJ160">
        <v>82507000</v>
      </c>
      <c r="AK160">
        <v>91063000</v>
      </c>
      <c r="AL160">
        <v>99461000</v>
      </c>
      <c r="AM160">
        <v>108071000</v>
      </c>
      <c r="AN160">
        <v>120230000</v>
      </c>
      <c r="AO160">
        <v>110858000</v>
      </c>
      <c r="AP160">
        <v>109884700</v>
      </c>
      <c r="AQ160">
        <v>112070100</v>
      </c>
      <c r="AR160">
        <v>113352100</v>
      </c>
      <c r="AS160">
        <v>114838500</v>
      </c>
      <c r="AT160">
        <v>122406100</v>
      </c>
      <c r="AU160">
        <v>131960000.00000001</v>
      </c>
      <c r="AV160">
        <v>131128500</v>
      </c>
      <c r="AW160">
        <v>132900000</v>
      </c>
      <c r="AX160">
        <v>138000000</v>
      </c>
      <c r="AY160">
        <v>143200000</v>
      </c>
      <c r="AZ160">
        <v>150500000</v>
      </c>
      <c r="BA160">
        <v>146600000</v>
      </c>
      <c r="BB160">
        <v>151200000</v>
      </c>
      <c r="BC160">
        <v>161100000</v>
      </c>
      <c r="BD160">
        <v>172300000</v>
      </c>
      <c r="BE160">
        <v>180700000</v>
      </c>
      <c r="BF160">
        <v>186400000</v>
      </c>
      <c r="BG160">
        <v>186000000</v>
      </c>
      <c r="BH160">
        <v>183700000</v>
      </c>
      <c r="BI160">
        <v>201800000</v>
      </c>
      <c r="BJ160">
        <v>213700000</v>
      </c>
      <c r="BK160">
        <v>220000000</v>
      </c>
      <c r="BL160">
        <v>232900000</v>
      </c>
      <c r="BM160">
        <v>241800000</v>
      </c>
      <c r="BN160">
        <v>261245544.43359399</v>
      </c>
      <c r="BO160">
        <v>258723510.74218801</v>
      </c>
      <c r="BP160">
        <v>263761322.02148399</v>
      </c>
      <c r="BQ160">
        <v>290108489.99023396</v>
      </c>
    </row>
    <row r="161" spans="1:69" x14ac:dyDescent="0.2">
      <c r="A161" t="s">
        <v>467</v>
      </c>
      <c r="B161" t="s">
        <v>468</v>
      </c>
      <c r="C161" t="s">
        <v>1018</v>
      </c>
      <c r="D161" t="s">
        <v>1017</v>
      </c>
      <c r="E161">
        <v>254380808746.11215</v>
      </c>
      <c r="F161">
        <v>257716293344.37189</v>
      </c>
      <c r="G161">
        <v>260604632869.2905</v>
      </c>
      <c r="H161">
        <v>287120112863.83527</v>
      </c>
      <c r="I161">
        <v>326748563780.27838</v>
      </c>
      <c r="J161">
        <v>359974228362.05457</v>
      </c>
      <c r="K161">
        <v>373234480844.19867</v>
      </c>
      <c r="L161">
        <v>384168439192.97375</v>
      </c>
      <c r="M161">
        <v>406933448658.39172</v>
      </c>
      <c r="N161">
        <v>454719632225.33997</v>
      </c>
      <c r="O161">
        <v>497394778758.19934</v>
      </c>
      <c r="P161">
        <v>534228369111.70813</v>
      </c>
      <c r="Q161">
        <v>600161045167.55164</v>
      </c>
      <c r="R161">
        <v>766886718376.92224</v>
      </c>
      <c r="S161">
        <v>976815722583.87378</v>
      </c>
      <c r="T161">
        <v>1078098104980.0485</v>
      </c>
      <c r="U161">
        <v>1160904820760.72</v>
      </c>
      <c r="V161">
        <v>1301917067253.3816</v>
      </c>
      <c r="W161">
        <v>1443031406577.863</v>
      </c>
      <c r="X161">
        <v>1678362101290.7932</v>
      </c>
      <c r="Y161">
        <v>1986493674210.9839</v>
      </c>
      <c r="Z161">
        <v>2231371215509.1372</v>
      </c>
      <c r="AA161">
        <v>2198750357109.4658</v>
      </c>
      <c r="AB161">
        <v>2131216215695.9827</v>
      </c>
      <c r="AC161">
        <v>2192549478802.4043</v>
      </c>
      <c r="AD161">
        <v>2282956356062.7202</v>
      </c>
      <c r="AE161">
        <v>2329597450033.4014</v>
      </c>
      <c r="AF161">
        <v>2403584804619.7979</v>
      </c>
      <c r="AG161">
        <v>2563703586650.7827</v>
      </c>
      <c r="AH161">
        <v>2747806444501.3076</v>
      </c>
      <c r="AI161">
        <v>3150623904402.6284</v>
      </c>
      <c r="AJ161">
        <v>3044708628353.4023</v>
      </c>
      <c r="AK161">
        <v>3237107286358.0093</v>
      </c>
      <c r="AL161">
        <v>3501345257040.1631</v>
      </c>
      <c r="AM161">
        <v>3942384848752.356</v>
      </c>
      <c r="AN161">
        <v>4590529240161.8906</v>
      </c>
      <c r="AO161">
        <v>5108551494540.3271</v>
      </c>
      <c r="AP161">
        <v>5422776104608.3779</v>
      </c>
      <c r="AQ161">
        <v>5322192219238.7861</v>
      </c>
      <c r="AR161">
        <v>5120006885011.0332</v>
      </c>
      <c r="AS161">
        <v>5556546271414.666</v>
      </c>
      <c r="AT161">
        <v>5573293851565.5781</v>
      </c>
      <c r="AU161">
        <v>5676642577370.0107</v>
      </c>
      <c r="AV161">
        <v>6355971327725.6777</v>
      </c>
      <c r="AW161">
        <v>7458787938489.6055</v>
      </c>
      <c r="AX161">
        <v>8806342066459.5508</v>
      </c>
      <c r="AY161">
        <v>10373325425938.629</v>
      </c>
      <c r="AZ161">
        <v>12745162554495.119</v>
      </c>
      <c r="BA161">
        <v>15135753455448.672</v>
      </c>
      <c r="BB161">
        <v>15187183923617.207</v>
      </c>
      <c r="BC161">
        <v>18500106536863.652</v>
      </c>
      <c r="BD161">
        <v>21818776039542.285</v>
      </c>
      <c r="BE161">
        <v>23251473713360.332</v>
      </c>
      <c r="BF161">
        <v>24703471814277.156</v>
      </c>
      <c r="BG161">
        <v>25857736813684.73</v>
      </c>
      <c r="BH161">
        <v>25097130636126.879</v>
      </c>
      <c r="BI161">
        <v>25404351578541.465</v>
      </c>
      <c r="BJ161">
        <v>27795014626627.395</v>
      </c>
      <c r="BK161">
        <v>29601678469854.066</v>
      </c>
      <c r="BL161">
        <v>30509054766960.977</v>
      </c>
      <c r="BM161">
        <v>29540859400642.836</v>
      </c>
      <c r="BN161">
        <v>34855974285498.766</v>
      </c>
      <c r="BO161">
        <v>36528767758177.789</v>
      </c>
      <c r="BP161">
        <v>37622349618946.273</v>
      </c>
      <c r="BQ161">
        <v>38925709373017.656</v>
      </c>
    </row>
    <row r="162" spans="1:69" x14ac:dyDescent="0.2">
      <c r="A162" t="s">
        <v>469</v>
      </c>
      <c r="B162" t="s">
        <v>470</v>
      </c>
      <c r="C162" t="s">
        <v>1018</v>
      </c>
      <c r="D162" t="s">
        <v>1017</v>
      </c>
      <c r="AI162">
        <v>4699646643.1095409</v>
      </c>
      <c r="AJ162">
        <v>4938775510.2040815</v>
      </c>
      <c r="AK162">
        <v>2436849341.9760361</v>
      </c>
      <c r="AL162">
        <v>2682456896.5517244</v>
      </c>
      <c r="AM162">
        <v>3559608639.9837942</v>
      </c>
      <c r="AN162">
        <v>4707041315.2420225</v>
      </c>
      <c r="AO162">
        <v>4642021256.3068905</v>
      </c>
      <c r="AP162">
        <v>3912986090.9736319</v>
      </c>
      <c r="AQ162">
        <v>3765745023.2073956</v>
      </c>
      <c r="AR162">
        <v>3863619284.7793922</v>
      </c>
      <c r="AS162">
        <v>3772859034.2050791</v>
      </c>
      <c r="AT162">
        <v>3709636030.6657839</v>
      </c>
      <c r="AU162">
        <v>4018365747.0097189</v>
      </c>
      <c r="AV162">
        <v>4946296599.0846701</v>
      </c>
      <c r="AW162">
        <v>5682784471.6972189</v>
      </c>
      <c r="AX162">
        <v>6258602872.6789751</v>
      </c>
      <c r="AY162">
        <v>6861226971.5561733</v>
      </c>
      <c r="AZ162">
        <v>8336474973.7294931</v>
      </c>
      <c r="BA162">
        <v>9909552434.5113621</v>
      </c>
      <c r="BB162">
        <v>9401736825.4268799</v>
      </c>
      <c r="BC162">
        <v>9407170321.3775215</v>
      </c>
      <c r="BD162">
        <v>10494626767.64451</v>
      </c>
      <c r="BE162">
        <v>9745261300.5778828</v>
      </c>
      <c r="BF162">
        <v>10817702346.067413</v>
      </c>
      <c r="BG162">
        <v>11362265252.777998</v>
      </c>
      <c r="BH162">
        <v>10064519962.565548</v>
      </c>
      <c r="BI162">
        <v>10672467073.287252</v>
      </c>
      <c r="BJ162">
        <v>11307067069.665821</v>
      </c>
      <c r="BK162">
        <v>12683068114.23885</v>
      </c>
      <c r="BL162">
        <v>12606338448.546968</v>
      </c>
      <c r="BM162">
        <v>12361036913.840923</v>
      </c>
      <c r="BN162">
        <v>14000283827.015379</v>
      </c>
      <c r="BO162">
        <v>13932436550.088305</v>
      </c>
      <c r="BP162">
        <v>15855131188.909191</v>
      </c>
      <c r="BQ162">
        <v>16951682245.420202</v>
      </c>
    </row>
    <row r="163" spans="1:69" x14ac:dyDescent="0.2">
      <c r="A163" t="s">
        <v>471</v>
      </c>
      <c r="B163" t="s">
        <v>472</v>
      </c>
      <c r="C163" t="s">
        <v>1018</v>
      </c>
      <c r="D163" t="s">
        <v>1017</v>
      </c>
      <c r="L163">
        <v>275494477.58609772</v>
      </c>
      <c r="M163">
        <v>343771972.99385512</v>
      </c>
      <c r="N163">
        <v>339913867.09278458</v>
      </c>
      <c r="O163">
        <v>359772315.10219795</v>
      </c>
      <c r="P163">
        <v>395218628.92069393</v>
      </c>
      <c r="Q163">
        <v>486617280.25554913</v>
      </c>
      <c r="R163">
        <v>563683703.30470455</v>
      </c>
      <c r="S163">
        <v>538747339.95603275</v>
      </c>
      <c r="T163">
        <v>830710615.17995417</v>
      </c>
      <c r="U163">
        <v>939228017.24779034</v>
      </c>
      <c r="V163">
        <v>1049838548.109189</v>
      </c>
      <c r="W163">
        <v>1222702572.8469892</v>
      </c>
      <c r="X163">
        <v>1595422955.6443255</v>
      </c>
      <c r="Y163">
        <v>2704362788.8961096</v>
      </c>
      <c r="Z163">
        <v>2234583940.3867612</v>
      </c>
      <c r="AA163">
        <v>1680304773.4414325</v>
      </c>
      <c r="AB163">
        <v>1496616126.5863352</v>
      </c>
      <c r="AC163">
        <v>1387809614.7490516</v>
      </c>
      <c r="AD163">
        <v>1594347021.373471</v>
      </c>
      <c r="AE163">
        <v>2132938007.1055963</v>
      </c>
      <c r="AF163">
        <v>2437004679.6281776</v>
      </c>
      <c r="AG163">
        <v>2712207900.698379</v>
      </c>
      <c r="AH163">
        <v>2824822489.2462811</v>
      </c>
      <c r="AI163">
        <v>3248417790.5143499</v>
      </c>
      <c r="AJ163">
        <v>3576562681.8423648</v>
      </c>
      <c r="AK163">
        <v>3680775036.8097157</v>
      </c>
      <c r="AL163">
        <v>3632801877.2068396</v>
      </c>
      <c r="AM163">
        <v>2655768635.5669441</v>
      </c>
      <c r="AN163">
        <v>3373322735.3912559</v>
      </c>
      <c r="AO163">
        <v>3743103419.6305742</v>
      </c>
      <c r="AP163">
        <v>3414879485.6306424</v>
      </c>
      <c r="AQ163">
        <v>3894433432.4687128</v>
      </c>
      <c r="AR163">
        <v>4091446054.2127223</v>
      </c>
      <c r="AS163">
        <v>3521570875.9079313</v>
      </c>
      <c r="AT163">
        <v>4124281593.7177448</v>
      </c>
      <c r="AU163">
        <v>4647238256.5683012</v>
      </c>
      <c r="AV163">
        <v>5605613011.2904482</v>
      </c>
      <c r="AW163">
        <v>6485774930.480341</v>
      </c>
      <c r="AX163">
        <v>7429066951.4825115</v>
      </c>
      <c r="AY163">
        <v>8212007554.0312948</v>
      </c>
      <c r="AZ163">
        <v>9699047442.5126915</v>
      </c>
      <c r="BA163">
        <v>11462490840.278399</v>
      </c>
      <c r="BB163">
        <v>12155217832.878136</v>
      </c>
      <c r="BC163">
        <v>12710739159.404459</v>
      </c>
      <c r="BD163">
        <v>15452791789.003117</v>
      </c>
      <c r="BE163">
        <v>14795114602.639622</v>
      </c>
      <c r="BF163">
        <v>15747192680.910059</v>
      </c>
      <c r="BG163">
        <v>17081681993.169497</v>
      </c>
      <c r="BH163">
        <v>15583181170.410469</v>
      </c>
      <c r="BI163">
        <v>16743796799.83289</v>
      </c>
      <c r="BJ163">
        <v>18308362040.052063</v>
      </c>
      <c r="BK163">
        <v>20368015381.241299</v>
      </c>
      <c r="BL163">
        <v>20477421884.541363</v>
      </c>
      <c r="BM163">
        <v>20698560938.777515</v>
      </c>
      <c r="BN163">
        <v>22999245262.671898</v>
      </c>
      <c r="BO163">
        <v>22539987718.764156</v>
      </c>
      <c r="BP163">
        <v>24813860598.530674</v>
      </c>
      <c r="BQ163">
        <v>26794747239.88047</v>
      </c>
    </row>
    <row r="164" spans="1:69" x14ac:dyDescent="0.2">
      <c r="A164" t="s">
        <v>473</v>
      </c>
      <c r="B164" t="s">
        <v>474</v>
      </c>
      <c r="C164" t="s">
        <v>1018</v>
      </c>
      <c r="D164" t="s">
        <v>1017</v>
      </c>
      <c r="O164">
        <v>250728796.28837809</v>
      </c>
      <c r="P164">
        <v>264578484.77019525</v>
      </c>
      <c r="Q164">
        <v>295106628.33934307</v>
      </c>
      <c r="R164">
        <v>345616105.88255841</v>
      </c>
      <c r="S164">
        <v>376081124.27346867</v>
      </c>
      <c r="T164">
        <v>474618321.46236098</v>
      </c>
      <c r="U164">
        <v>527936988.79127544</v>
      </c>
      <c r="V164">
        <v>625563170.67120993</v>
      </c>
      <c r="W164">
        <v>793673401.64107907</v>
      </c>
      <c r="X164">
        <v>1001288846.8401575</v>
      </c>
      <c r="Y164">
        <v>1250198601.0926788</v>
      </c>
      <c r="Z164">
        <v>1243509393.6194661</v>
      </c>
      <c r="AA164">
        <v>1234474404.0315237</v>
      </c>
      <c r="AB164">
        <v>1165729706.8703988</v>
      </c>
      <c r="AC164">
        <v>1101807023.0491815</v>
      </c>
      <c r="AD164">
        <v>1117797439.1423423</v>
      </c>
      <c r="AE164">
        <v>1435038441.1192167</v>
      </c>
      <c r="AF164">
        <v>1751293460.6892078</v>
      </c>
      <c r="AG164">
        <v>2019503068.0339282</v>
      </c>
      <c r="AH164">
        <v>2118655676.6764929</v>
      </c>
      <c r="AI164">
        <v>2547328747.5076056</v>
      </c>
      <c r="AJ164">
        <v>2750216746.8842635</v>
      </c>
      <c r="AK164">
        <v>3021942758.8397775</v>
      </c>
      <c r="AL164">
        <v>2709193538.4252577</v>
      </c>
      <c r="AM164">
        <v>2998505428.1459336</v>
      </c>
      <c r="AN164">
        <v>3709396044.8588533</v>
      </c>
      <c r="AO164">
        <v>3822547197.2453179</v>
      </c>
      <c r="AP164">
        <v>3787023706.6660695</v>
      </c>
      <c r="AQ164">
        <v>4010111688.3525538</v>
      </c>
      <c r="AR164">
        <v>4111857809.1102614</v>
      </c>
      <c r="AS164">
        <v>4036809815.4661651</v>
      </c>
      <c r="AT164">
        <v>4070867133.2175059</v>
      </c>
      <c r="AU164">
        <v>4455127414.4596672</v>
      </c>
      <c r="AV164">
        <v>5418315224.4086208</v>
      </c>
      <c r="AW164">
        <v>6104141520.0839014</v>
      </c>
      <c r="AX164">
        <v>6393234992.5514107</v>
      </c>
      <c r="AY164">
        <v>6749838805.5897884</v>
      </c>
      <c r="AZ164">
        <v>7908412305.6280823</v>
      </c>
      <c r="BA164">
        <v>9135419464.9608822</v>
      </c>
      <c r="BB164">
        <v>8734745697.9332294</v>
      </c>
      <c r="BC164">
        <v>9097044159.2691193</v>
      </c>
      <c r="BD164">
        <v>9789361703.0720444</v>
      </c>
      <c r="BE164">
        <v>9609532089.1603146</v>
      </c>
      <c r="BF164">
        <v>10796782636.108097</v>
      </c>
      <c r="BG164">
        <v>11888032873.829456</v>
      </c>
      <c r="BH164">
        <v>11340795042.088058</v>
      </c>
      <c r="BI164">
        <v>12025782834.1534</v>
      </c>
      <c r="BJ164">
        <v>14161366724.195496</v>
      </c>
      <c r="BK164">
        <v>16153779510.99279</v>
      </c>
      <c r="BL164">
        <v>16337793530.732161</v>
      </c>
      <c r="BM164">
        <v>16404663226.459784</v>
      </c>
      <c r="BN164">
        <v>19739875611.490204</v>
      </c>
      <c r="BO164">
        <v>18928276162.413124</v>
      </c>
      <c r="BP164">
        <v>22610561526.146145</v>
      </c>
      <c r="BQ164">
        <v>24971574502.447479</v>
      </c>
    </row>
    <row r="165" spans="1:69" x14ac:dyDescent="0.2">
      <c r="A165" t="s">
        <v>475</v>
      </c>
      <c r="B165" t="s">
        <v>476</v>
      </c>
      <c r="C165" t="s">
        <v>1018</v>
      </c>
      <c r="D165" t="s">
        <v>1017</v>
      </c>
      <c r="E165">
        <v>545098447.64086235</v>
      </c>
      <c r="F165">
        <v>605581577.28706622</v>
      </c>
      <c r="G165">
        <v>634528872.02036011</v>
      </c>
      <c r="H165">
        <v>598998418.72458315</v>
      </c>
      <c r="I165">
        <v>411419905.84662116</v>
      </c>
      <c r="J165">
        <v>367053117.22452343</v>
      </c>
      <c r="K165">
        <v>293103478.54848349</v>
      </c>
      <c r="L165">
        <v>420359035.89743596</v>
      </c>
      <c r="M165">
        <v>559956130.28362215</v>
      </c>
      <c r="N165">
        <v>571854214.58914196</v>
      </c>
      <c r="O165">
        <v>563555630.7695452</v>
      </c>
      <c r="P165">
        <v>587448405.48877287</v>
      </c>
      <c r="Q165">
        <v>662213082.74153507</v>
      </c>
      <c r="R165">
        <v>719754655.35896444</v>
      </c>
      <c r="S165">
        <v>1225589878.0680919</v>
      </c>
      <c r="T165">
        <v>1061107353.6723164</v>
      </c>
      <c r="U165">
        <v>1204699849.1259172</v>
      </c>
      <c r="V165">
        <v>873579931.92990112</v>
      </c>
      <c r="W165">
        <v>935408774.95191848</v>
      </c>
      <c r="X165">
        <v>952265043.43838263</v>
      </c>
      <c r="Y165">
        <v>1038225167.0588236</v>
      </c>
      <c r="Z165">
        <v>1111000765.2898695</v>
      </c>
      <c r="AA165">
        <v>1481165467.8321373</v>
      </c>
      <c r="AB165">
        <v>1381573615.2512999</v>
      </c>
      <c r="AC165">
        <v>1304063253.0413625</v>
      </c>
      <c r="AD165">
        <v>1478908173.2679565</v>
      </c>
      <c r="AE165">
        <v>1582873750.3206818</v>
      </c>
      <c r="AF165">
        <v>1562448076.6568878</v>
      </c>
      <c r="AG165">
        <v>1541088312.254534</v>
      </c>
      <c r="AH165">
        <v>2013448228.729754</v>
      </c>
      <c r="AI165">
        <v>2115193513.2955616</v>
      </c>
      <c r="AJ165">
        <v>2069832686.9806094</v>
      </c>
      <c r="AK165">
        <v>2411552288.7621198</v>
      </c>
      <c r="AL165">
        <v>3163020034.6363716</v>
      </c>
      <c r="AM165">
        <v>4432257173.6491966</v>
      </c>
      <c r="AN165">
        <v>5289174942.5340376</v>
      </c>
      <c r="AO165">
        <v>6123556716.8132896</v>
      </c>
      <c r="AP165">
        <v>4722288495.6608467</v>
      </c>
      <c r="AQ165">
        <v>6459461639.3024254</v>
      </c>
      <c r="AR165">
        <v>8486832800.8849821</v>
      </c>
      <c r="AS165">
        <v>8905066163.5864277</v>
      </c>
      <c r="AT165">
        <v>6477790688.2284384</v>
      </c>
      <c r="AU165">
        <v>6777632512.0780983</v>
      </c>
      <c r="AV165">
        <v>10467109977.671677</v>
      </c>
      <c r="AW165">
        <v>10567354056.404905</v>
      </c>
      <c r="AX165">
        <v>11986972418.5103</v>
      </c>
      <c r="AY165">
        <v>14502553709.830305</v>
      </c>
      <c r="AZ165">
        <v>20182477480.551235</v>
      </c>
      <c r="BA165">
        <v>31862554101.937805</v>
      </c>
      <c r="BB165">
        <v>36906181380.812683</v>
      </c>
      <c r="BC165">
        <v>49540813342.483398</v>
      </c>
      <c r="BD165">
        <v>59977326085.990768</v>
      </c>
      <c r="BE165">
        <v>59937796648.215759</v>
      </c>
      <c r="BF165">
        <v>60269732854.827026</v>
      </c>
      <c r="BG165">
        <v>65531374210.322403</v>
      </c>
      <c r="BH165">
        <v>59607290408.435867</v>
      </c>
      <c r="BI165">
        <v>63298361983.565315</v>
      </c>
      <c r="BJ165">
        <v>66053040475.025749</v>
      </c>
      <c r="BK165">
        <v>67860515993.118607</v>
      </c>
      <c r="BL165">
        <v>75065106243.357819</v>
      </c>
      <c r="BM165">
        <v>79006113670.283142</v>
      </c>
      <c r="BN165">
        <v>66345291149.443298</v>
      </c>
      <c r="BO165">
        <v>62253049903.280022</v>
      </c>
      <c r="BP165">
        <v>66757619000</v>
      </c>
      <c r="BQ165">
        <v>74068349523.809525</v>
      </c>
    </row>
    <row r="166" spans="1:69" x14ac:dyDescent="0.2">
      <c r="A166" t="s">
        <v>1013</v>
      </c>
      <c r="B166" t="s">
        <v>477</v>
      </c>
      <c r="C166" t="s">
        <v>1018</v>
      </c>
      <c r="D166" t="s">
        <v>1017</v>
      </c>
      <c r="E166">
        <v>21951472905.768318</v>
      </c>
      <c r="F166">
        <v>22897686861.865334</v>
      </c>
      <c r="G166">
        <v>23311084904.69688</v>
      </c>
      <c r="H166">
        <v>25680699750.239941</v>
      </c>
      <c r="I166">
        <v>28686249644.311039</v>
      </c>
      <c r="J166">
        <v>31805270075.225426</v>
      </c>
      <c r="K166">
        <v>33969222899.078968</v>
      </c>
      <c r="L166">
        <v>37310104873.744812</v>
      </c>
      <c r="M166">
        <v>41897056400.563667</v>
      </c>
      <c r="N166">
        <v>46594338113.991203</v>
      </c>
      <c r="O166">
        <v>52340685827.54248</v>
      </c>
      <c r="P166">
        <v>59203404913.311707</v>
      </c>
      <c r="Q166">
        <v>67256893586.365753</v>
      </c>
      <c r="R166">
        <v>82948300158.031631</v>
      </c>
      <c r="S166">
        <v>127536402529.71732</v>
      </c>
      <c r="T166">
        <v>146512034375.34283</v>
      </c>
      <c r="U166">
        <v>180747740964.06577</v>
      </c>
      <c r="V166">
        <v>208782139666.98471</v>
      </c>
      <c r="W166">
        <v>224123730455.5076</v>
      </c>
      <c r="X166">
        <v>278630477033.72186</v>
      </c>
      <c r="Y166">
        <v>338338373850.25537</v>
      </c>
      <c r="Z166">
        <v>330377717262.53076</v>
      </c>
      <c r="AA166">
        <v>369223568200.68323</v>
      </c>
      <c r="AB166">
        <v>404172364784.8493</v>
      </c>
      <c r="AC166">
        <v>422201894049.53156</v>
      </c>
      <c r="AD166">
        <v>453639097759.67255</v>
      </c>
      <c r="AE166">
        <v>487666576858.24554</v>
      </c>
      <c r="AF166">
        <v>426964720173.30609</v>
      </c>
      <c r="AG166">
        <v>414053622106.05151</v>
      </c>
      <c r="AH166">
        <v>415824495351.47327</v>
      </c>
      <c r="AI166">
        <v>561877076910.38647</v>
      </c>
      <c r="AJ166">
        <v>380581307726.01025</v>
      </c>
      <c r="AK166">
        <v>390454378977.40759</v>
      </c>
      <c r="AL166">
        <v>344284389247.25806</v>
      </c>
      <c r="AM166">
        <v>361933969697.60077</v>
      </c>
      <c r="AN166">
        <v>403354671308.57776</v>
      </c>
      <c r="AO166">
        <v>446894233172.39807</v>
      </c>
      <c r="AP166">
        <v>465770068822.27783</v>
      </c>
      <c r="AQ166">
        <v>475820335108.72205</v>
      </c>
      <c r="AR166">
        <v>515243741248.18286</v>
      </c>
      <c r="AS166">
        <v>577555414244.49878</v>
      </c>
      <c r="AT166">
        <v>580413513039.63379</v>
      </c>
      <c r="AU166">
        <v>564911705200.04236</v>
      </c>
      <c r="AV166">
        <v>624719536900.60718</v>
      </c>
      <c r="AW166">
        <v>739740964066.94629</v>
      </c>
      <c r="AX166">
        <v>857124990344.53174</v>
      </c>
      <c r="AY166">
        <v>996469245693.85803</v>
      </c>
      <c r="AZ166">
        <v>1209996477297.7317</v>
      </c>
      <c r="BA166">
        <v>1466149480564.8267</v>
      </c>
      <c r="BB166">
        <v>1418668447670.5278</v>
      </c>
      <c r="BC166">
        <v>1626058953369.5801</v>
      </c>
      <c r="BD166">
        <v>1906060807193.3391</v>
      </c>
      <c r="BE166">
        <v>2052891275800.4075</v>
      </c>
      <c r="BF166">
        <v>1930423514701.7507</v>
      </c>
      <c r="BG166">
        <v>1919784977902.519</v>
      </c>
      <c r="BH166">
        <v>1780659355969.2979</v>
      </c>
      <c r="BI166">
        <v>1849124741125.5757</v>
      </c>
      <c r="BJ166">
        <v>1878260539942.5579</v>
      </c>
      <c r="BK166">
        <v>1877875348076.9775</v>
      </c>
      <c r="BL166">
        <v>1834354275856.4343</v>
      </c>
      <c r="BM166">
        <v>1667961526440.1885</v>
      </c>
      <c r="BN166">
        <v>1939712222007.4426</v>
      </c>
      <c r="BO166">
        <v>2160815136190.9753</v>
      </c>
      <c r="BP166">
        <v>2094668147144.9871</v>
      </c>
      <c r="BQ166">
        <v>2203604227426.3818</v>
      </c>
    </row>
    <row r="167" spans="1:69" x14ac:dyDescent="0.2">
      <c r="A167" t="s">
        <v>478</v>
      </c>
      <c r="B167" t="s">
        <v>479</v>
      </c>
      <c r="C167" t="s">
        <v>1018</v>
      </c>
      <c r="D167" t="s">
        <v>1017</v>
      </c>
      <c r="AP167">
        <v>838288806.00129259</v>
      </c>
      <c r="AQ167">
        <v>854261160.71428573</v>
      </c>
      <c r="AR167">
        <v>828950327.35326123</v>
      </c>
      <c r="AS167">
        <v>984293043.81156468</v>
      </c>
      <c r="AT167">
        <v>1159869245.9251299</v>
      </c>
      <c r="AU167">
        <v>1284685050.5241289</v>
      </c>
      <c r="AV167">
        <v>1707710053.1493838</v>
      </c>
      <c r="AW167">
        <v>2073234417.6806555</v>
      </c>
      <c r="AX167">
        <v>2257174480.7859716</v>
      </c>
      <c r="AY167">
        <v>2717702923.0962238</v>
      </c>
      <c r="AZ167">
        <v>3677910895.1546674</v>
      </c>
      <c r="BA167">
        <v>4540861725.5016842</v>
      </c>
      <c r="BB167">
        <v>4142640316.7546539</v>
      </c>
      <c r="BC167">
        <v>4136936189.2805204</v>
      </c>
      <c r="BD167">
        <v>4507126949.0850677</v>
      </c>
      <c r="BE167">
        <v>4071829462.2644663</v>
      </c>
      <c r="BF167">
        <v>4422097762.7847986</v>
      </c>
      <c r="BG167">
        <v>4579636601.8003855</v>
      </c>
      <c r="BH167">
        <v>4010885990.8398571</v>
      </c>
      <c r="BI167">
        <v>4357469330.4671907</v>
      </c>
      <c r="BJ167">
        <v>4803962015.6212225</v>
      </c>
      <c r="BK167">
        <v>5433467174.7918272</v>
      </c>
      <c r="BL167">
        <v>5483476883.4658012</v>
      </c>
      <c r="BM167">
        <v>4723571497.7634687</v>
      </c>
      <c r="BN167">
        <v>5823715809.6328621</v>
      </c>
      <c r="BO167">
        <v>6251215144.1347084</v>
      </c>
      <c r="BP167">
        <v>7644389159.8447075</v>
      </c>
      <c r="BQ167">
        <v>8270016670.8677397</v>
      </c>
    </row>
    <row r="168" spans="1:69" x14ac:dyDescent="0.2">
      <c r="A168" t="s">
        <v>480</v>
      </c>
      <c r="B168" t="s">
        <v>481</v>
      </c>
      <c r="C168" t="s">
        <v>1018</v>
      </c>
      <c r="D168" t="s">
        <v>1017</v>
      </c>
      <c r="Y168">
        <v>2101394100</v>
      </c>
      <c r="Z168">
        <v>2310099100</v>
      </c>
      <c r="AA168">
        <v>2552401933.3333335</v>
      </c>
      <c r="AB168">
        <v>2725736633.3333335</v>
      </c>
      <c r="AC168">
        <v>2098734599.9999998</v>
      </c>
      <c r="AD168">
        <v>2186505475</v>
      </c>
      <c r="AE168">
        <v>2896178866.6666665</v>
      </c>
      <c r="AF168">
        <v>3020611600</v>
      </c>
      <c r="AG168">
        <v>3204461566.6666665</v>
      </c>
      <c r="AH168">
        <v>3576966800</v>
      </c>
      <c r="AI168">
        <v>2560785660</v>
      </c>
      <c r="AJ168">
        <v>2379018326.3157897</v>
      </c>
      <c r="AK168">
        <v>1317611863.8497653</v>
      </c>
      <c r="AL168">
        <v>768401634.15457308</v>
      </c>
      <c r="AM168">
        <v>925817092.217484</v>
      </c>
      <c r="AN168">
        <v>1452165005.2384031</v>
      </c>
      <c r="AO168">
        <v>1345719472.3588309</v>
      </c>
      <c r="AP168">
        <v>1180934202.8380105</v>
      </c>
      <c r="AQ168">
        <v>1124440204.8473787</v>
      </c>
      <c r="AR168">
        <v>1057408588.6826869</v>
      </c>
      <c r="AS168">
        <v>1136896123.6129804</v>
      </c>
      <c r="AT168">
        <v>1267997934.3125041</v>
      </c>
      <c r="AU168">
        <v>1396555719.9740865</v>
      </c>
      <c r="AV168">
        <v>1595297355.7834878</v>
      </c>
      <c r="AW168">
        <v>1992066808.0959773</v>
      </c>
      <c r="AX168">
        <v>2523471601.104208</v>
      </c>
      <c r="AY168">
        <v>3414055661.6159754</v>
      </c>
      <c r="AZ168">
        <v>4234999703.9005871</v>
      </c>
      <c r="BA168">
        <v>5623216608.0428839</v>
      </c>
      <c r="BB168">
        <v>4583850367.88972</v>
      </c>
      <c r="BC168">
        <v>7189481998.9009409</v>
      </c>
      <c r="BD168">
        <v>10409797377.857065</v>
      </c>
      <c r="BE168">
        <v>12292770631.564991</v>
      </c>
      <c r="BF168">
        <v>12582122604.257748</v>
      </c>
      <c r="BG168">
        <v>12226514668.062176</v>
      </c>
      <c r="BH168">
        <v>11619892590.694118</v>
      </c>
      <c r="BI168">
        <v>11181350649.357347</v>
      </c>
      <c r="BJ168">
        <v>11480847740.735979</v>
      </c>
      <c r="BK168">
        <v>13178094720.498564</v>
      </c>
      <c r="BL168">
        <v>14206359017.514322</v>
      </c>
      <c r="BM168">
        <v>13312981429.08905</v>
      </c>
      <c r="BN168">
        <v>15286441737.668615</v>
      </c>
      <c r="BO168">
        <v>17146471713.748024</v>
      </c>
      <c r="BP168">
        <v>20325121393.907364</v>
      </c>
      <c r="BQ168">
        <v>23794540024.513172</v>
      </c>
    </row>
    <row r="169" spans="1:69" x14ac:dyDescent="0.2">
      <c r="A169" t="s">
        <v>482</v>
      </c>
      <c r="B169" t="s">
        <v>483</v>
      </c>
      <c r="C169" t="s">
        <v>1018</v>
      </c>
      <c r="D169" t="s">
        <v>1017</v>
      </c>
      <c r="AU169">
        <v>1284000000</v>
      </c>
      <c r="AV169">
        <v>1239000000</v>
      </c>
      <c r="AW169">
        <v>1210000000</v>
      </c>
      <c r="AX169">
        <v>1061000000</v>
      </c>
      <c r="AY169">
        <v>990000000</v>
      </c>
      <c r="AZ169">
        <v>938000000</v>
      </c>
      <c r="BA169">
        <v>939000000</v>
      </c>
      <c r="BB169">
        <v>795000000</v>
      </c>
      <c r="BC169">
        <v>799000000</v>
      </c>
      <c r="BD169">
        <v>729000000</v>
      </c>
      <c r="BE169">
        <v>746000000</v>
      </c>
      <c r="BF169">
        <v>772000000</v>
      </c>
      <c r="BG169">
        <v>832000000</v>
      </c>
      <c r="BH169">
        <v>910000000</v>
      </c>
      <c r="BI169">
        <v>1230000000</v>
      </c>
      <c r="BJ169">
        <v>1560000000</v>
      </c>
      <c r="BK169">
        <v>1301000000</v>
      </c>
      <c r="BL169">
        <v>1179000000</v>
      </c>
      <c r="BM169">
        <v>866000000</v>
      </c>
      <c r="BN169">
        <v>914000000</v>
      </c>
      <c r="BO169">
        <v>1096000000</v>
      </c>
    </row>
    <row r="170" spans="1:69" x14ac:dyDescent="0.2">
      <c r="A170" t="s">
        <v>484</v>
      </c>
      <c r="B170" t="s">
        <v>485</v>
      </c>
      <c r="C170" t="s">
        <v>1018</v>
      </c>
      <c r="D170" t="s">
        <v>1017</v>
      </c>
      <c r="AJ170">
        <v>3854856434.5806246</v>
      </c>
      <c r="AK170">
        <v>2798696511.18156</v>
      </c>
      <c r="AL170">
        <v>2883161897.4265127</v>
      </c>
      <c r="AM170">
        <v>2958108170.3206115</v>
      </c>
      <c r="AN170">
        <v>3061646173.7393775</v>
      </c>
      <c r="AO170">
        <v>4030146134.5706015</v>
      </c>
      <c r="AP170">
        <v>4873663774.9301929</v>
      </c>
      <c r="AQ170">
        <v>5551118148.7383604</v>
      </c>
      <c r="AR170">
        <v>6285219691.2246246</v>
      </c>
      <c r="AS170">
        <v>5930685214.6159506</v>
      </c>
      <c r="AT170">
        <v>5650154067.1034622</v>
      </c>
      <c r="AU170">
        <v>5950769426.6021347</v>
      </c>
      <c r="AV170">
        <v>6583526860.580616</v>
      </c>
      <c r="AW170">
        <v>7937255565.3576488</v>
      </c>
      <c r="AX170">
        <v>8868504899.9467278</v>
      </c>
      <c r="AY170">
        <v>9509835536.9337292</v>
      </c>
      <c r="AZ170">
        <v>10811456005.940479</v>
      </c>
      <c r="BA170">
        <v>12920340964.65435</v>
      </c>
      <c r="BB170">
        <v>12263894790.012465</v>
      </c>
      <c r="BC170">
        <v>11411894723.864027</v>
      </c>
      <c r="BD170">
        <v>14619279988.71596</v>
      </c>
      <c r="BE170">
        <v>16688114144.074518</v>
      </c>
      <c r="BF170">
        <v>17198073057.198067</v>
      </c>
      <c r="BG170">
        <v>17978246586.066242</v>
      </c>
      <c r="BH170">
        <v>16208985769.614956</v>
      </c>
      <c r="BI170">
        <v>12069051237.171114</v>
      </c>
      <c r="BJ170">
        <v>13264640645.776791</v>
      </c>
      <c r="BK170">
        <v>15017358952.845171</v>
      </c>
      <c r="BL170">
        <v>15512759046.671955</v>
      </c>
      <c r="BM170">
        <v>14235420174.18844</v>
      </c>
      <c r="BN170">
        <v>16168055475.444891</v>
      </c>
      <c r="BO170">
        <v>18883528581.373402</v>
      </c>
      <c r="BP170">
        <v>20921079532.609367</v>
      </c>
      <c r="BQ170">
        <v>22745341305.062202</v>
      </c>
    </row>
    <row r="171" spans="1:69" x14ac:dyDescent="0.2">
      <c r="A171" t="s">
        <v>486</v>
      </c>
      <c r="B171" t="s">
        <v>487</v>
      </c>
      <c r="C171" t="s">
        <v>1018</v>
      </c>
      <c r="D171" t="s">
        <v>1017</v>
      </c>
      <c r="F171">
        <v>159213430.20475426</v>
      </c>
      <c r="G171">
        <v>164271557.5134733</v>
      </c>
      <c r="H171">
        <v>168186297.28107667</v>
      </c>
      <c r="I171">
        <v>224495743.86503845</v>
      </c>
      <c r="J171">
        <v>255340474.99782762</v>
      </c>
      <c r="K171">
        <v>266533605.1858308</v>
      </c>
      <c r="L171">
        <v>282615310.21628356</v>
      </c>
      <c r="M171">
        <v>311395937.32295644</v>
      </c>
      <c r="N171">
        <v>295062308.47469574</v>
      </c>
      <c r="O171">
        <v>309405315.98666954</v>
      </c>
      <c r="P171">
        <v>335568907.05193722</v>
      </c>
      <c r="Q171">
        <v>391669449.29074574</v>
      </c>
      <c r="R171">
        <v>493237876.27303094</v>
      </c>
      <c r="S171">
        <v>613010552.50077593</v>
      </c>
      <c r="T171">
        <v>703377837.4522233</v>
      </c>
      <c r="U171">
        <v>775045516.82779074</v>
      </c>
      <c r="V171">
        <v>799030017.05746448</v>
      </c>
      <c r="W171">
        <v>804629876.84809101</v>
      </c>
      <c r="X171">
        <v>951900945.25249231</v>
      </c>
      <c r="Y171">
        <v>1047925105.5449656</v>
      </c>
      <c r="Z171">
        <v>1105494681.6319337</v>
      </c>
      <c r="AA171">
        <v>1108776652.7838864</v>
      </c>
      <c r="AB171">
        <v>1165171263.345926</v>
      </c>
      <c r="AC171">
        <v>1074373230.3627412</v>
      </c>
      <c r="AD171">
        <v>1009723326.3280795</v>
      </c>
      <c r="AE171">
        <v>1186628778.487395</v>
      </c>
      <c r="AF171">
        <v>1344664724.6899056</v>
      </c>
      <c r="AG171">
        <v>1414951290.0668249</v>
      </c>
      <c r="AH171">
        <v>1450647019.1809852</v>
      </c>
      <c r="AI171">
        <v>1506914407.8204668</v>
      </c>
      <c r="AJ171">
        <v>2133692696.7485716</v>
      </c>
      <c r="AK171">
        <v>2164298425.4841185</v>
      </c>
      <c r="AL171">
        <v>1847353211.3474987</v>
      </c>
      <c r="AM171">
        <v>1944876755.0070808</v>
      </c>
      <c r="AN171">
        <v>2091726101.430141</v>
      </c>
      <c r="AO171">
        <v>2132087009.2894218</v>
      </c>
      <c r="AP171">
        <v>2071996564.0529583</v>
      </c>
      <c r="AQ171">
        <v>2032347664.9499302</v>
      </c>
      <c r="AR171">
        <v>1985922775.5335116</v>
      </c>
      <c r="AS171">
        <v>1779520886.4701493</v>
      </c>
      <c r="AT171">
        <v>1746063557.6135542</v>
      </c>
      <c r="AU171">
        <v>1777057481.2604308</v>
      </c>
      <c r="AV171">
        <v>2051147606.7368741</v>
      </c>
      <c r="AW171">
        <v>2362501023.2424912</v>
      </c>
      <c r="AX171">
        <v>2936019525.6024098</v>
      </c>
      <c r="AY171">
        <v>3919577285.9270291</v>
      </c>
      <c r="AZ171">
        <v>4346212355.029747</v>
      </c>
      <c r="BA171">
        <v>5206437193.8041334</v>
      </c>
      <c r="BB171">
        <v>4714595547.7510166</v>
      </c>
      <c r="BC171">
        <v>5628878797.9825745</v>
      </c>
      <c r="BD171">
        <v>6764627745.9032993</v>
      </c>
      <c r="BE171">
        <v>6728208836.2214279</v>
      </c>
      <c r="BF171">
        <v>7223071097.0841694</v>
      </c>
      <c r="BG171">
        <v>6592537781.8151789</v>
      </c>
      <c r="BH171">
        <v>6166863896.6867657</v>
      </c>
      <c r="BI171">
        <v>6398747592.1318464</v>
      </c>
      <c r="BJ171">
        <v>6800135898.2882719</v>
      </c>
      <c r="BK171">
        <v>7473550557.0737848</v>
      </c>
      <c r="BL171">
        <v>7894764885.8231163</v>
      </c>
      <c r="BM171">
        <v>8260752385.2308931</v>
      </c>
      <c r="BN171">
        <v>9222536364.012722</v>
      </c>
      <c r="BO171">
        <v>9557966698.2536888</v>
      </c>
      <c r="BP171">
        <v>10726838461.398693</v>
      </c>
      <c r="BQ171">
        <v>10908045686.880798</v>
      </c>
    </row>
    <row r="172" spans="1:69" x14ac:dyDescent="0.2">
      <c r="A172" t="s">
        <v>488</v>
      </c>
      <c r="B172" t="s">
        <v>489</v>
      </c>
      <c r="C172" t="s">
        <v>1018</v>
      </c>
      <c r="D172" t="s">
        <v>1017</v>
      </c>
      <c r="E172">
        <v>162089563.82956383</v>
      </c>
      <c r="F172">
        <v>191757729.4777295</v>
      </c>
      <c r="G172">
        <v>197738207.85820785</v>
      </c>
      <c r="H172">
        <v>253839557.94955796</v>
      </c>
      <c r="I172">
        <v>218914569.18456918</v>
      </c>
      <c r="J172">
        <v>230024160.52416053</v>
      </c>
      <c r="K172">
        <v>227534083.45408347</v>
      </c>
      <c r="L172">
        <v>238439290.86722183</v>
      </c>
      <c r="M172">
        <v>206576630.57663056</v>
      </c>
      <c r="N172">
        <v>221553612.87361285</v>
      </c>
      <c r="O172">
        <v>224125805.00580499</v>
      </c>
      <c r="P172">
        <v>251437337.84149104</v>
      </c>
      <c r="Q172">
        <v>318664899.63709086</v>
      </c>
      <c r="R172">
        <v>404285775.07971865</v>
      </c>
      <c r="S172">
        <v>669894029.62436926</v>
      </c>
      <c r="T172">
        <v>673311287.07338238</v>
      </c>
      <c r="U172">
        <v>713510051.52266884</v>
      </c>
      <c r="V172">
        <v>834722972.19987321</v>
      </c>
      <c r="W172">
        <v>1029040323.3670411</v>
      </c>
      <c r="X172">
        <v>1227446632.1756065</v>
      </c>
      <c r="Y172">
        <v>1147027924.1080375</v>
      </c>
      <c r="Z172">
        <v>1157769443.5946255</v>
      </c>
      <c r="AA172">
        <v>1092923635.5776703</v>
      </c>
      <c r="AB172">
        <v>1104956573.0980163</v>
      </c>
      <c r="AC172">
        <v>1054564759.0532779</v>
      </c>
      <c r="AD172">
        <v>1090611324.6814001</v>
      </c>
      <c r="AE172">
        <v>1482601552.4019189</v>
      </c>
      <c r="AF172">
        <v>1906174437.9676163</v>
      </c>
      <c r="AG172">
        <v>2163252449.1310844</v>
      </c>
      <c r="AH172">
        <v>2211312823.2057581</v>
      </c>
      <c r="AI172">
        <v>2689212760.1857629</v>
      </c>
      <c r="AJ172">
        <v>2895354736.1833158</v>
      </c>
      <c r="AK172">
        <v>3267677814.2398405</v>
      </c>
      <c r="AL172">
        <v>3307302125.8752751</v>
      </c>
      <c r="AM172">
        <v>3606050873.0138974</v>
      </c>
      <c r="AN172">
        <v>4094741652.3004847</v>
      </c>
      <c r="AO172">
        <v>4481489761.5436802</v>
      </c>
      <c r="AP172">
        <v>4243755307.5523887</v>
      </c>
      <c r="AQ172">
        <v>4225813976.3635945</v>
      </c>
      <c r="AR172">
        <v>4402193195.4694481</v>
      </c>
      <c r="AS172">
        <v>4726108622.476615</v>
      </c>
      <c r="AT172">
        <v>4675755867.176569</v>
      </c>
      <c r="AU172">
        <v>4906494249.3825512</v>
      </c>
      <c r="AV172">
        <v>5894873919.7479696</v>
      </c>
      <c r="AW172">
        <v>6667418752.0730667</v>
      </c>
      <c r="AX172">
        <v>6576108447.4753094</v>
      </c>
      <c r="AY172">
        <v>7137710412.9368715</v>
      </c>
      <c r="AZ172">
        <v>8277442915.0016842</v>
      </c>
      <c r="BA172">
        <v>10127777060.411337</v>
      </c>
      <c r="BB172">
        <v>9264513545.1410828</v>
      </c>
      <c r="BC172">
        <v>10144716154.935616</v>
      </c>
      <c r="BD172">
        <v>11677718382.425943</v>
      </c>
      <c r="BE172">
        <v>11832323837.107069</v>
      </c>
      <c r="BF172">
        <v>12434596541.299574</v>
      </c>
      <c r="BG172">
        <v>13230490081.565582</v>
      </c>
      <c r="BH172">
        <v>12162211503.079298</v>
      </c>
      <c r="BI172">
        <v>12757680846.56629</v>
      </c>
      <c r="BJ172">
        <v>13896938315.279932</v>
      </c>
      <c r="BK172">
        <v>14957535715.969637</v>
      </c>
      <c r="BL172">
        <v>14645235204.617575</v>
      </c>
      <c r="BM172">
        <v>11566111137.55677</v>
      </c>
      <c r="BN172">
        <v>11622048696.812899</v>
      </c>
      <c r="BO172">
        <v>12936444123.303709</v>
      </c>
      <c r="BP172">
        <v>14072212290.459597</v>
      </c>
      <c r="BQ172">
        <v>14937861786.169998</v>
      </c>
    </row>
    <row r="173" spans="1:69" x14ac:dyDescent="0.2">
      <c r="A173" t="s">
        <v>490</v>
      </c>
      <c r="B173" t="s">
        <v>491</v>
      </c>
      <c r="C173" t="s">
        <v>1018</v>
      </c>
      <c r="D173" t="s">
        <v>1017</v>
      </c>
      <c r="Y173">
        <v>1801156774.5685239</v>
      </c>
      <c r="Z173">
        <v>1801193909.52073</v>
      </c>
      <c r="AA173">
        <v>1717379494.6324475</v>
      </c>
      <c r="AB173">
        <v>1780148049.4363544</v>
      </c>
      <c r="AC173">
        <v>1758028656.1292787</v>
      </c>
      <c r="AD173">
        <v>1646442272.8909421</v>
      </c>
      <c r="AE173">
        <v>1722586299.4089968</v>
      </c>
      <c r="AF173">
        <v>1721711808.4811134</v>
      </c>
      <c r="AG173">
        <v>2008189508.3787498</v>
      </c>
      <c r="AH173">
        <v>2314205129.5803189</v>
      </c>
      <c r="AI173">
        <v>2737087861.6224518</v>
      </c>
      <c r="AJ173">
        <v>3206783830.4177947</v>
      </c>
      <c r="AK173">
        <v>2618837835.0250812</v>
      </c>
      <c r="AL173">
        <v>3013392657.9991088</v>
      </c>
      <c r="AM173">
        <v>1719864761.3062811</v>
      </c>
      <c r="AN173">
        <v>2033701497.9708502</v>
      </c>
      <c r="AO173">
        <v>3319573749.6118979</v>
      </c>
      <c r="AP173">
        <v>3875785863.383234</v>
      </c>
      <c r="AQ173">
        <v>2547609590.0698371</v>
      </c>
      <c r="AR173">
        <v>2584478924.0608053</v>
      </c>
      <c r="AS173">
        <v>2537307580.328084</v>
      </c>
      <c r="AT173">
        <v>2498008664.669095</v>
      </c>
      <c r="AU173">
        <v>5087328437.8736963</v>
      </c>
      <c r="AV173">
        <v>4669789300.3566208</v>
      </c>
      <c r="AW173">
        <v>5058726350.4889584</v>
      </c>
      <c r="AX173">
        <v>5320409651.4754362</v>
      </c>
      <c r="AY173">
        <v>5818279739.1435413</v>
      </c>
      <c r="AZ173">
        <v>6451210219.1168308</v>
      </c>
      <c r="BA173">
        <v>7743617352.2142696</v>
      </c>
      <c r="BB173">
        <v>9009887946.8203945</v>
      </c>
      <c r="BC173">
        <v>10128323010.604923</v>
      </c>
      <c r="BD173">
        <v>11648142958.365147</v>
      </c>
      <c r="BE173">
        <v>8773203178.1651192</v>
      </c>
      <c r="BF173">
        <v>8031571927.6205492</v>
      </c>
      <c r="BG173">
        <v>8801326169.1454697</v>
      </c>
      <c r="BH173">
        <v>9219474379.3153419</v>
      </c>
      <c r="BI173">
        <v>7909868618.4636602</v>
      </c>
      <c r="BJ173">
        <v>8943543793.5839024</v>
      </c>
      <c r="BK173">
        <v>9879220354.2918606</v>
      </c>
      <c r="BL173">
        <v>11051852712.614197</v>
      </c>
      <c r="BM173">
        <v>11769313597.85449</v>
      </c>
      <c r="BN173">
        <v>12378119199.083906</v>
      </c>
      <c r="BO173">
        <v>12429059928.101988</v>
      </c>
      <c r="BP173">
        <v>13363669672.940546</v>
      </c>
      <c r="BQ173">
        <v>11316411329.461941</v>
      </c>
    </row>
    <row r="174" spans="1:69" x14ac:dyDescent="0.2">
      <c r="A174" t="s">
        <v>492</v>
      </c>
      <c r="B174" t="s">
        <v>493</v>
      </c>
      <c r="C174" t="s">
        <v>1018</v>
      </c>
      <c r="D174" t="s">
        <v>1017</v>
      </c>
      <c r="E174">
        <v>1916229477.1365664</v>
      </c>
      <c r="F174">
        <v>1901856122.7223134</v>
      </c>
      <c r="G174">
        <v>2001489602.1847498</v>
      </c>
      <c r="H174">
        <v>2510110348.1618438</v>
      </c>
      <c r="I174">
        <v>2674423922.4884195</v>
      </c>
      <c r="J174">
        <v>2956337669.295248</v>
      </c>
      <c r="K174">
        <v>3143517943.8263178</v>
      </c>
      <c r="L174">
        <v>3188924677.0895262</v>
      </c>
      <c r="M174">
        <v>3330371551.2116084</v>
      </c>
      <c r="N174">
        <v>3664552041.3429937</v>
      </c>
      <c r="O174">
        <v>3864145667.4136453</v>
      </c>
      <c r="P174">
        <v>4244395955.7835832</v>
      </c>
      <c r="Q174">
        <v>5043347250.4181509</v>
      </c>
      <c r="R174">
        <v>7662902677.9026985</v>
      </c>
      <c r="S174">
        <v>9496204301.7498055</v>
      </c>
      <c r="T174">
        <v>9298800799.4670219</v>
      </c>
      <c r="U174">
        <v>11050234598.624868</v>
      </c>
      <c r="V174">
        <v>13139488632.554647</v>
      </c>
      <c r="W174">
        <v>16358079862.109583</v>
      </c>
      <c r="X174">
        <v>21213264962.014069</v>
      </c>
      <c r="Y174">
        <v>24488224677.210487</v>
      </c>
      <c r="Z174">
        <v>25004285791.786469</v>
      </c>
      <c r="AA174">
        <v>26804493635.329742</v>
      </c>
      <c r="AB174">
        <v>30347442110.93161</v>
      </c>
      <c r="AC174">
        <v>33942897422.046539</v>
      </c>
      <c r="AD174">
        <v>31199633352.959793</v>
      </c>
      <c r="AE174">
        <v>27734111399.752541</v>
      </c>
      <c r="AF174">
        <v>32181210157.967136</v>
      </c>
      <c r="AG174">
        <v>35272109220.198845</v>
      </c>
      <c r="AH174">
        <v>38847965292.918518</v>
      </c>
      <c r="AI174">
        <v>44024585239.613663</v>
      </c>
      <c r="AJ174">
        <v>49143148094.268257</v>
      </c>
      <c r="AK174">
        <v>59167550162.955986</v>
      </c>
      <c r="AL174">
        <v>66894966968.973564</v>
      </c>
      <c r="AM174">
        <v>74478356957.780823</v>
      </c>
      <c r="AN174">
        <v>88705342902.711319</v>
      </c>
      <c r="AO174">
        <v>100855393910.48573</v>
      </c>
      <c r="AP174">
        <v>100005323301.8667</v>
      </c>
      <c r="AQ174">
        <v>72167498980.839798</v>
      </c>
      <c r="AR174">
        <v>79148421052.631577</v>
      </c>
      <c r="AS174">
        <v>93789736842.10527</v>
      </c>
      <c r="AT174">
        <v>92783947368.421051</v>
      </c>
      <c r="AU174">
        <v>100845526315.78947</v>
      </c>
      <c r="AV174">
        <v>110202368421.05264</v>
      </c>
      <c r="AW174">
        <v>124749473684.21053</v>
      </c>
      <c r="AX174">
        <v>143534405818.50137</v>
      </c>
      <c r="AY174">
        <v>162692258307.05551</v>
      </c>
      <c r="AZ174">
        <v>193549569477.73267</v>
      </c>
      <c r="BA174">
        <v>230811614370.38364</v>
      </c>
      <c r="BB174">
        <v>202257453036.6409</v>
      </c>
      <c r="BC174">
        <v>255017638455.58969</v>
      </c>
      <c r="BD174">
        <v>297951668674.83466</v>
      </c>
      <c r="BE174">
        <v>314443047642.11096</v>
      </c>
      <c r="BF174">
        <v>323276235524.41534</v>
      </c>
      <c r="BG174">
        <v>338066095097.25439</v>
      </c>
      <c r="BH174">
        <v>301355266964.94733</v>
      </c>
      <c r="BI174">
        <v>301256033870.33356</v>
      </c>
      <c r="BJ174">
        <v>319109094160.34308</v>
      </c>
      <c r="BK174">
        <v>358788845712.52972</v>
      </c>
      <c r="BL174">
        <v>365177721021.51611</v>
      </c>
      <c r="BM174">
        <v>337456163961.21118</v>
      </c>
      <c r="BN174">
        <v>373784553029.9776</v>
      </c>
      <c r="BO174">
        <v>407830525989.55347</v>
      </c>
      <c r="BP174">
        <v>399949418752.65729</v>
      </c>
      <c r="BQ174">
        <v>422227005428.68805</v>
      </c>
    </row>
    <row r="175" spans="1:69" x14ac:dyDescent="0.2">
      <c r="A175" t="s">
        <v>494</v>
      </c>
      <c r="B175" t="s">
        <v>495</v>
      </c>
      <c r="C175" t="s">
        <v>1018</v>
      </c>
      <c r="D175" t="s">
        <v>1017</v>
      </c>
      <c r="E175">
        <v>582624755153.84741</v>
      </c>
      <c r="F175">
        <v>603055003182.73169</v>
      </c>
      <c r="G175">
        <v>646056325348.92993</v>
      </c>
      <c r="H175">
        <v>682281489551.12488</v>
      </c>
      <c r="I175">
        <v>733740484526.02161</v>
      </c>
      <c r="J175">
        <v>796652272547.48767</v>
      </c>
      <c r="K175">
        <v>874400174025.3761</v>
      </c>
      <c r="L175">
        <v>925611758906.73132</v>
      </c>
      <c r="M175">
        <v>1012423833006.1604</v>
      </c>
      <c r="N175">
        <v>1097008083538.611</v>
      </c>
      <c r="O175">
        <v>1161681557632.3093</v>
      </c>
      <c r="P175">
        <v>1264667554743.5137</v>
      </c>
      <c r="Q175">
        <v>1392809248873.6235</v>
      </c>
      <c r="R175">
        <v>1557409843565.6433</v>
      </c>
      <c r="S175">
        <v>1706504788139.0596</v>
      </c>
      <c r="T175">
        <v>1859668757176.5632</v>
      </c>
      <c r="U175">
        <v>2081069912576.0652</v>
      </c>
      <c r="V175">
        <v>2294598176304.6543</v>
      </c>
      <c r="W175">
        <v>2571444342386.2539</v>
      </c>
      <c r="X175">
        <v>2871741324295.7144</v>
      </c>
      <c r="Y175">
        <v>3132696865996.0532</v>
      </c>
      <c r="Z175">
        <v>3515026742787.8594</v>
      </c>
      <c r="AA175">
        <v>3659222307440.6084</v>
      </c>
      <c r="AB175">
        <v>3976793677182.7329</v>
      </c>
      <c r="AC175">
        <v>4395317100091.543</v>
      </c>
      <c r="AD175">
        <v>4706204512481.6523</v>
      </c>
      <c r="AE175">
        <v>4959811337023.7236</v>
      </c>
      <c r="AF175">
        <v>5289645738278.709</v>
      </c>
      <c r="AG175">
        <v>5747233127658.5537</v>
      </c>
      <c r="AH175">
        <v>6210293493275.2432</v>
      </c>
      <c r="AI175">
        <v>6560811991360.9873</v>
      </c>
      <c r="AJ175">
        <v>6772291612315.6152</v>
      </c>
      <c r="AK175">
        <v>7116394258318.8545</v>
      </c>
      <c r="AL175">
        <v>7439432921639.4004</v>
      </c>
      <c r="AM175">
        <v>7869047506907.2646</v>
      </c>
      <c r="AN175">
        <v>8247740840061.207</v>
      </c>
      <c r="AO175">
        <v>8706425384132.7461</v>
      </c>
      <c r="AP175">
        <v>9235474283855.5547</v>
      </c>
      <c r="AQ175">
        <v>9699948950000</v>
      </c>
      <c r="AR175">
        <v>10312911118271.117</v>
      </c>
      <c r="AS175">
        <v>10999201631931.588</v>
      </c>
      <c r="AT175">
        <v>11324592049355.371</v>
      </c>
      <c r="AU175">
        <v>11693699517098.006</v>
      </c>
      <c r="AV175">
        <v>12356169212634.787</v>
      </c>
      <c r="AW175">
        <v>13248368139278.248</v>
      </c>
      <c r="AX175">
        <v>14217175927778.676</v>
      </c>
      <c r="AY175">
        <v>15140995757590.975</v>
      </c>
      <c r="AZ175">
        <v>15949814312783.262</v>
      </c>
      <c r="BA175">
        <v>16329827601721.652</v>
      </c>
      <c r="BB175">
        <v>15859346076157.293</v>
      </c>
      <c r="BC175">
        <v>16672942337486.258</v>
      </c>
      <c r="BD175">
        <v>17399367444174.52</v>
      </c>
      <c r="BE175">
        <v>18088716899521.594</v>
      </c>
      <c r="BF175">
        <v>18696254170834.984</v>
      </c>
      <c r="BG175">
        <v>19362844040439.938</v>
      </c>
      <c r="BH175">
        <v>19769184098217.141</v>
      </c>
      <c r="BI175">
        <v>20230005494907.426</v>
      </c>
      <c r="BJ175">
        <v>21133744509244.094</v>
      </c>
      <c r="BK175">
        <v>22265612481783.023</v>
      </c>
      <c r="BL175">
        <v>23132124767672.52</v>
      </c>
      <c r="BM175">
        <v>22723045707000.195</v>
      </c>
      <c r="BN175">
        <v>25344749345423.234</v>
      </c>
      <c r="BO175">
        <v>27803134368745.32</v>
      </c>
      <c r="BP175">
        <v>29474089705278.73</v>
      </c>
      <c r="BQ175">
        <v>31003826557364.961</v>
      </c>
    </row>
    <row r="176" spans="1:69" x14ac:dyDescent="0.2">
      <c r="A176" t="s">
        <v>496</v>
      </c>
      <c r="B176" t="s">
        <v>497</v>
      </c>
      <c r="C176" t="s">
        <v>1018</v>
      </c>
      <c r="D176" t="s">
        <v>1017</v>
      </c>
      <c r="Y176">
        <v>2421990338.120832</v>
      </c>
      <c r="Z176">
        <v>2249908578.0311518</v>
      </c>
      <c r="AA176">
        <v>2118710248.3293672</v>
      </c>
      <c r="AB176">
        <v>2297400687.5504889</v>
      </c>
      <c r="AC176">
        <v>1951260037.9454165</v>
      </c>
      <c r="AD176">
        <v>1608237350.4436493</v>
      </c>
      <c r="AE176">
        <v>1809048527.1103425</v>
      </c>
      <c r="AF176">
        <v>2300068216.9689784</v>
      </c>
      <c r="AG176">
        <v>2495094746.4402404</v>
      </c>
      <c r="AH176">
        <v>2535135797.5076613</v>
      </c>
      <c r="AI176">
        <v>2789921853.5311232</v>
      </c>
      <c r="AJ176">
        <v>2996869281.4836407</v>
      </c>
      <c r="AK176">
        <v>3429521699.4025974</v>
      </c>
      <c r="AL176">
        <v>3251188833.1453338</v>
      </c>
      <c r="AM176">
        <v>3666503529.6291146</v>
      </c>
      <c r="AN176">
        <v>3978514206.3116798</v>
      </c>
      <c r="AO176">
        <v>3989163196.5676665</v>
      </c>
      <c r="AP176">
        <v>4154989950.0039282</v>
      </c>
      <c r="AQ176">
        <v>3873109865.5568347</v>
      </c>
      <c r="AR176">
        <v>3868551730.3916335</v>
      </c>
      <c r="AS176">
        <v>3922232164.8317509</v>
      </c>
      <c r="AT176">
        <v>3557341215.1515923</v>
      </c>
      <c r="AU176">
        <v>3349169826.3889647</v>
      </c>
      <c r="AV176">
        <v>4926439383.514245</v>
      </c>
      <c r="AW176">
        <v>6609205994.7740555</v>
      </c>
      <c r="AX176">
        <v>7248374837.7205563</v>
      </c>
      <c r="AY176">
        <v>8001779551.0632324</v>
      </c>
      <c r="AZ176">
        <v>8839536475.9996319</v>
      </c>
      <c r="BA176">
        <v>8607431497.4947109</v>
      </c>
      <c r="BB176">
        <v>8938847189.0759163</v>
      </c>
      <c r="BC176">
        <v>11431412421.131611</v>
      </c>
      <c r="BD176">
        <v>12523359440.549862</v>
      </c>
      <c r="BE176">
        <v>13042053591.685684</v>
      </c>
      <c r="BF176">
        <v>12043307277.123508</v>
      </c>
      <c r="BG176">
        <v>12435430969.630136</v>
      </c>
      <c r="BH176">
        <v>11335161083.506102</v>
      </c>
      <c r="BI176">
        <v>10722018732.093588</v>
      </c>
      <c r="BJ176">
        <v>12895153370.913191</v>
      </c>
      <c r="BK176">
        <v>13682019076.402178</v>
      </c>
      <c r="BL176">
        <v>12541928303.479971</v>
      </c>
      <c r="BM176">
        <v>10583748541.525812</v>
      </c>
      <c r="BN176">
        <v>12402486183.639603</v>
      </c>
      <c r="BO176">
        <v>12569449123.366074</v>
      </c>
      <c r="BP176">
        <v>12408271449.224421</v>
      </c>
      <c r="BQ176">
        <v>13372354511.716024</v>
      </c>
    </row>
    <row r="177" spans="1:69" x14ac:dyDescent="0.2">
      <c r="A177" t="s">
        <v>498</v>
      </c>
      <c r="B177" t="s">
        <v>499</v>
      </c>
      <c r="C177" t="s">
        <v>1018</v>
      </c>
      <c r="D177" t="s">
        <v>1017</v>
      </c>
      <c r="J177">
        <v>159594492.46365508</v>
      </c>
      <c r="K177">
        <v>164206536.44516236</v>
      </c>
      <c r="L177">
        <v>180036767.6488609</v>
      </c>
      <c r="M177">
        <v>215507162.56892997</v>
      </c>
      <c r="N177">
        <v>263108841.33841592</v>
      </c>
      <c r="O177">
        <v>358815684.07189184</v>
      </c>
      <c r="P177">
        <v>413985778.58965582</v>
      </c>
      <c r="Q177">
        <v>506808996.69466096</v>
      </c>
      <c r="R177">
        <v>542293399.86261845</v>
      </c>
      <c r="S177">
        <v>637403478.49248588</v>
      </c>
      <c r="T177">
        <v>816652164.40024078</v>
      </c>
      <c r="U177">
        <v>798313521.68980265</v>
      </c>
      <c r="V177">
        <v>837620126.55852842</v>
      </c>
      <c r="W177">
        <v>846004687.75809276</v>
      </c>
      <c r="X177">
        <v>1047225723.5738628</v>
      </c>
      <c r="Y177">
        <v>1182463951.2181408</v>
      </c>
      <c r="Z177">
        <v>972564154.81513071</v>
      </c>
      <c r="AA177">
        <v>904599869.7258327</v>
      </c>
      <c r="AB177">
        <v>823857893.16312253</v>
      </c>
      <c r="AC177">
        <v>796066194.73857319</v>
      </c>
      <c r="AD177">
        <v>854820893.5771364</v>
      </c>
      <c r="AE177">
        <v>1201321513.7666707</v>
      </c>
      <c r="AF177">
        <v>1488093101.5027547</v>
      </c>
      <c r="AG177">
        <v>2072775508.1479635</v>
      </c>
      <c r="AH177">
        <v>2185082938.930778</v>
      </c>
      <c r="AI177">
        <v>2529440424.1664762</v>
      </c>
      <c r="AJ177">
        <v>2653780672.0955467</v>
      </c>
      <c r="AK177">
        <v>2923883281.0857921</v>
      </c>
      <c r="AL177">
        <v>2822243780.9754252</v>
      </c>
      <c r="AM177">
        <v>3038728384.8663421</v>
      </c>
      <c r="AN177">
        <v>3628440505.1419311</v>
      </c>
      <c r="AO177">
        <v>3606968435.9991674</v>
      </c>
      <c r="AP177">
        <v>3291131281.0409942</v>
      </c>
      <c r="AQ177">
        <v>3556304832.6810384</v>
      </c>
      <c r="AR177">
        <v>3647802049.8091068</v>
      </c>
      <c r="AS177">
        <v>3420032041.0738492</v>
      </c>
      <c r="AT177">
        <v>3297734891.1466122</v>
      </c>
      <c r="AU177">
        <v>3740056747.7197938</v>
      </c>
      <c r="AV177">
        <v>4915353827.1057587</v>
      </c>
      <c r="AW177">
        <v>5895008977.9530973</v>
      </c>
      <c r="AX177">
        <v>6238629487.0133076</v>
      </c>
      <c r="AY177">
        <v>6979155387.8679218</v>
      </c>
      <c r="AZ177">
        <v>8819917180.3426476</v>
      </c>
      <c r="BA177">
        <v>9067619760.0707321</v>
      </c>
      <c r="BB177">
        <v>8704438102.201416</v>
      </c>
      <c r="BC177">
        <v>9364350076.9122467</v>
      </c>
      <c r="BD177">
        <v>10351448004.767365</v>
      </c>
      <c r="BE177">
        <v>9659151917.4048443</v>
      </c>
      <c r="BF177">
        <v>10151382933.159395</v>
      </c>
      <c r="BG177">
        <v>10635035594.752802</v>
      </c>
      <c r="BH177">
        <v>8738203074.3956985</v>
      </c>
      <c r="BI177">
        <v>8724568954.8979912</v>
      </c>
      <c r="BJ177">
        <v>9174048681.9857693</v>
      </c>
      <c r="BK177">
        <v>9896402283.685873</v>
      </c>
      <c r="BL177">
        <v>9475655324.5949535</v>
      </c>
      <c r="BM177">
        <v>9454629467.9140816</v>
      </c>
      <c r="BN177">
        <v>10071349663.848383</v>
      </c>
      <c r="BO177">
        <v>9623318718.3145943</v>
      </c>
      <c r="BP177">
        <v>9769167530.357439</v>
      </c>
      <c r="BQ177">
        <v>8548919387.1260662</v>
      </c>
    </row>
    <row r="178" spans="1:69" x14ac:dyDescent="0.2">
      <c r="A178" t="s">
        <v>500</v>
      </c>
      <c r="B178" t="s">
        <v>501</v>
      </c>
      <c r="C178" t="s">
        <v>1018</v>
      </c>
      <c r="D178" t="s">
        <v>1017</v>
      </c>
      <c r="E178">
        <v>449526873.29589021</v>
      </c>
      <c r="F178">
        <v>485785230.9789874</v>
      </c>
      <c r="G178">
        <v>531736599.25046444</v>
      </c>
      <c r="H178">
        <v>586294878.74464345</v>
      </c>
      <c r="I178">
        <v>582816396.40440869</v>
      </c>
      <c r="J178">
        <v>673383510.81286585</v>
      </c>
      <c r="K178">
        <v>702296078.59317338</v>
      </c>
      <c r="L178">
        <v>665586872.27444637</v>
      </c>
      <c r="M178">
        <v>641214226.20949328</v>
      </c>
      <c r="N178">
        <v>625867985.27379763</v>
      </c>
      <c r="O178">
        <v>649916621.2429781</v>
      </c>
      <c r="P178">
        <v>693573703.63027298</v>
      </c>
      <c r="Q178">
        <v>742779660.81869268</v>
      </c>
      <c r="R178">
        <v>946385105.19373202</v>
      </c>
      <c r="S178">
        <v>1026137110.8930883</v>
      </c>
      <c r="T178">
        <v>1048690933.2102733</v>
      </c>
      <c r="U178">
        <v>1064517601.2902489</v>
      </c>
      <c r="V178">
        <v>1291458041.46193</v>
      </c>
      <c r="W178">
        <v>1774365589.7081513</v>
      </c>
      <c r="X178">
        <v>2109277665.6991236</v>
      </c>
      <c r="Y178">
        <v>2508524720.7189546</v>
      </c>
      <c r="Z178">
        <v>2170893414.3888011</v>
      </c>
      <c r="AA178">
        <v>2017612215.9793472</v>
      </c>
      <c r="AB178">
        <v>1803099561.2004635</v>
      </c>
      <c r="AC178">
        <v>1461243326.1288204</v>
      </c>
      <c r="AD178">
        <v>1440581652.3985307</v>
      </c>
      <c r="AE178">
        <v>1904096998.3000925</v>
      </c>
      <c r="AF178">
        <v>2233006104.9277592</v>
      </c>
      <c r="AG178">
        <v>2280356192.7627306</v>
      </c>
      <c r="AH178">
        <v>2179567114.3339124</v>
      </c>
      <c r="AI178">
        <v>3512356507.8859921</v>
      </c>
      <c r="AJ178">
        <v>3285796874.9712543</v>
      </c>
      <c r="AK178">
        <v>3386232579.225225</v>
      </c>
      <c r="AL178">
        <v>3052673849.251811</v>
      </c>
      <c r="AM178">
        <v>1938058175.2139935</v>
      </c>
      <c r="AN178">
        <v>2302537562.244061</v>
      </c>
      <c r="AO178">
        <v>2405686940.0463996</v>
      </c>
      <c r="AP178">
        <v>2290318910.2065821</v>
      </c>
      <c r="AQ178">
        <v>2643363518.9927177</v>
      </c>
      <c r="AR178">
        <v>2537789820.6929512</v>
      </c>
      <c r="AS178">
        <v>2241753192.8115754</v>
      </c>
      <c r="AT178">
        <v>2448714703.9661689</v>
      </c>
      <c r="AU178">
        <v>2782192878.6720395</v>
      </c>
      <c r="AV178">
        <v>3394084732.4954329</v>
      </c>
      <c r="AW178">
        <v>3760443737.5379744</v>
      </c>
      <c r="AX178">
        <v>4383315964.5871754</v>
      </c>
      <c r="AY178">
        <v>4756361252.3792267</v>
      </c>
      <c r="AZ178">
        <v>5731485051.7906895</v>
      </c>
      <c r="BA178">
        <v>7297600226.0053606</v>
      </c>
      <c r="BB178">
        <v>7352131309.7334127</v>
      </c>
      <c r="BC178">
        <v>7851192502.3091717</v>
      </c>
      <c r="BD178">
        <v>8772950777.7917633</v>
      </c>
      <c r="BE178">
        <v>9426912647.5911064</v>
      </c>
      <c r="BF178">
        <v>10224897437.864824</v>
      </c>
      <c r="BG178">
        <v>10862943543.541925</v>
      </c>
      <c r="BH178">
        <v>9683867926.4428234</v>
      </c>
      <c r="BI178">
        <v>10398861981.758308</v>
      </c>
      <c r="BJ178">
        <v>11185104251.694309</v>
      </c>
      <c r="BK178">
        <v>12837307496.882084</v>
      </c>
      <c r="BL178">
        <v>12889555561.22991</v>
      </c>
      <c r="BM178">
        <v>13744653103.057987</v>
      </c>
      <c r="BN178">
        <v>14915002436.069025</v>
      </c>
      <c r="BO178">
        <v>15433852712.296335</v>
      </c>
      <c r="BP178">
        <v>16698786977.589964</v>
      </c>
      <c r="BQ178">
        <v>19876128485.785671</v>
      </c>
    </row>
    <row r="179" spans="1:69" x14ac:dyDescent="0.2">
      <c r="A179" t="s">
        <v>502</v>
      </c>
      <c r="B179" t="s">
        <v>503</v>
      </c>
      <c r="C179" t="s">
        <v>1018</v>
      </c>
      <c r="D179" t="s">
        <v>1017</v>
      </c>
      <c r="E179">
        <v>4196174501.5301995</v>
      </c>
      <c r="F179">
        <v>4467287893.0848427</v>
      </c>
      <c r="G179">
        <v>4909399176.2403297</v>
      </c>
      <c r="H179">
        <v>5165590253.7638988</v>
      </c>
      <c r="I179">
        <v>5552931318.8274727</v>
      </c>
      <c r="J179">
        <v>5874537650.1849403</v>
      </c>
      <c r="K179">
        <v>6366917453.2330189</v>
      </c>
      <c r="L179">
        <v>5203237918.704833</v>
      </c>
      <c r="M179">
        <v>5200997919.600832</v>
      </c>
      <c r="N179">
        <v>6634317346.2730618</v>
      </c>
      <c r="O179">
        <v>12546094981.562008</v>
      </c>
      <c r="P179">
        <v>9181769911.504425</v>
      </c>
      <c r="Q179">
        <v>12274416017.797552</v>
      </c>
      <c r="R179">
        <v>15162871287.128712</v>
      </c>
      <c r="S179">
        <v>24846641318.124207</v>
      </c>
      <c r="T179">
        <v>27778934624.697338</v>
      </c>
      <c r="U179">
        <v>36308883248.730965</v>
      </c>
      <c r="V179">
        <v>36035407725.321884</v>
      </c>
      <c r="W179">
        <v>36527862208.713272</v>
      </c>
      <c r="X179">
        <v>47259911894.273125</v>
      </c>
      <c r="Y179">
        <v>64201788122.605362</v>
      </c>
      <c r="Z179">
        <v>164475209515.9386</v>
      </c>
      <c r="AA179">
        <v>142769363314.17624</v>
      </c>
      <c r="AB179">
        <v>97094911792.048935</v>
      </c>
      <c r="AC179">
        <v>73484359521.488693</v>
      </c>
      <c r="AD179">
        <v>73745821158.225357</v>
      </c>
      <c r="AE179">
        <v>54805852580.912857</v>
      </c>
      <c r="AF179">
        <v>52676041931.108727</v>
      </c>
      <c r="AG179">
        <v>49648470440.459335</v>
      </c>
      <c r="AH179">
        <v>44003061108.400505</v>
      </c>
      <c r="AI179">
        <v>54035795387.808609</v>
      </c>
      <c r="AJ179">
        <v>59526833412.358139</v>
      </c>
      <c r="AK179">
        <v>52058181853.805466</v>
      </c>
      <c r="AL179">
        <v>56721051402.47319</v>
      </c>
      <c r="AM179">
        <v>80399613063.636368</v>
      </c>
      <c r="AN179">
        <v>140919776986.36365</v>
      </c>
      <c r="AO179">
        <v>185730236700</v>
      </c>
      <c r="AP179">
        <v>200850397618.18182</v>
      </c>
      <c r="AQ179">
        <v>218416200672.72726</v>
      </c>
      <c r="AR179">
        <v>59145077039.143692</v>
      </c>
      <c r="AS179">
        <v>69171451627.24646</v>
      </c>
      <c r="AT179">
        <v>73557840064.489044</v>
      </c>
      <c r="AU179">
        <v>95054059302.699463</v>
      </c>
      <c r="AV179">
        <v>104738954264.22569</v>
      </c>
      <c r="AW179">
        <v>135764731645.61142</v>
      </c>
      <c r="AX179">
        <v>175670569969.34561</v>
      </c>
      <c r="AY179">
        <v>238454997161.47983</v>
      </c>
      <c r="AZ179">
        <v>278260846800.10303</v>
      </c>
      <c r="BA179">
        <v>339476276257.79291</v>
      </c>
      <c r="BB179">
        <v>295008835380.99658</v>
      </c>
      <c r="BC179">
        <v>366990417129.03961</v>
      </c>
      <c r="BD179">
        <v>414466676831.15967</v>
      </c>
      <c r="BE179">
        <v>463971018239.28052</v>
      </c>
      <c r="BF179">
        <v>520117180313.90601</v>
      </c>
      <c r="BG179">
        <v>574183763411.50757</v>
      </c>
      <c r="BH179">
        <v>493026682800.62952</v>
      </c>
      <c r="BI179">
        <v>404649125252.15955</v>
      </c>
      <c r="BJ179">
        <v>375745731053.42682</v>
      </c>
      <c r="BK179">
        <v>421739251509.07959</v>
      </c>
      <c r="BL179">
        <v>668219992691.46216</v>
      </c>
      <c r="BM179">
        <v>598586817819.07336</v>
      </c>
      <c r="BN179">
        <v>609147716972.85876</v>
      </c>
      <c r="BO179">
        <v>646950257577.81396</v>
      </c>
      <c r="BP179">
        <v>487387801880.59674</v>
      </c>
      <c r="BQ179">
        <v>252261880141.15051</v>
      </c>
    </row>
    <row r="180" spans="1:69" x14ac:dyDescent="0.2">
      <c r="A180" t="s">
        <v>504</v>
      </c>
      <c r="B180" t="s">
        <v>505</v>
      </c>
      <c r="C180" t="s">
        <v>1018</v>
      </c>
      <c r="D180" t="s">
        <v>1017</v>
      </c>
      <c r="E180">
        <v>227223322.14153728</v>
      </c>
      <c r="F180">
        <v>244144236.65330982</v>
      </c>
      <c r="G180">
        <v>269283803.6868245</v>
      </c>
      <c r="H180">
        <v>297324163.09551281</v>
      </c>
      <c r="I180">
        <v>347119918.15857744</v>
      </c>
      <c r="J180">
        <v>564290020.38428795</v>
      </c>
      <c r="K180">
        <v>607140010.4756819</v>
      </c>
      <c r="L180">
        <v>657140010.74755394</v>
      </c>
      <c r="M180">
        <v>692859984.61215806</v>
      </c>
      <c r="N180">
        <v>750000002.89490318</v>
      </c>
      <c r="O180">
        <v>778569938.82422507</v>
      </c>
      <c r="P180">
        <v>828569953.47439992</v>
      </c>
      <c r="Q180">
        <v>878570045.45099783</v>
      </c>
      <c r="R180">
        <v>1092900014.791677</v>
      </c>
      <c r="S180">
        <v>1521400011.5346324</v>
      </c>
      <c r="T180">
        <v>1581599958.5988998</v>
      </c>
      <c r="U180">
        <v>1836899998.9457891</v>
      </c>
      <c r="V180">
        <v>2226999873.7185588</v>
      </c>
      <c r="W180">
        <v>2127699978.7807727</v>
      </c>
      <c r="X180">
        <v>1567599981.6980588</v>
      </c>
      <c r="Y180">
        <v>2144300006.1802764</v>
      </c>
      <c r="Z180">
        <v>2474700227.0466166</v>
      </c>
      <c r="AA180">
        <v>2454499872.0378914</v>
      </c>
      <c r="AB180">
        <v>2753100057.788022</v>
      </c>
      <c r="AC180">
        <v>3117599872.0876446</v>
      </c>
      <c r="AD180">
        <v>2683699935.3647895</v>
      </c>
      <c r="AE180">
        <v>2885799993.9157104</v>
      </c>
      <c r="AF180">
        <v>3851200117.7735519</v>
      </c>
      <c r="AG180">
        <v>2630900095.6021924</v>
      </c>
      <c r="AH180">
        <v>1013184755.5702574</v>
      </c>
      <c r="AI180">
        <v>1009455483.8709677</v>
      </c>
      <c r="AJ180">
        <v>1488804123.7113404</v>
      </c>
      <c r="AK180">
        <v>1792800000</v>
      </c>
      <c r="AL180">
        <v>1756454248.3660131</v>
      </c>
      <c r="AM180">
        <v>3863185119.0476193</v>
      </c>
      <c r="AN180">
        <v>4140470000</v>
      </c>
      <c r="AO180">
        <v>4308351902.7860107</v>
      </c>
      <c r="AP180">
        <v>4389973489.8603239</v>
      </c>
      <c r="AQ180">
        <v>4635347385.5446033</v>
      </c>
      <c r="AR180">
        <v>4856026259.0765715</v>
      </c>
      <c r="AS180">
        <v>5109587049.9744883</v>
      </c>
      <c r="AT180">
        <v>5351752034.2221041</v>
      </c>
      <c r="AU180">
        <v>5223727302.5490618</v>
      </c>
      <c r="AV180">
        <v>5322228350.5806789</v>
      </c>
      <c r="AW180">
        <v>5792932838.4005098</v>
      </c>
      <c r="AX180">
        <v>6321324279.148263</v>
      </c>
      <c r="AY180">
        <v>6763672380.6115408</v>
      </c>
      <c r="AZ180">
        <v>7423375014.7572937</v>
      </c>
      <c r="BA180">
        <v>8496967596.7700844</v>
      </c>
      <c r="BB180">
        <v>8298702489.0801048</v>
      </c>
      <c r="BC180">
        <v>8758602232.9835815</v>
      </c>
      <c r="BD180">
        <v>9774329332.7127552</v>
      </c>
      <c r="BE180">
        <v>10532017231.825281</v>
      </c>
      <c r="BF180">
        <v>10982988249.210323</v>
      </c>
      <c r="BG180">
        <v>11880438824.449419</v>
      </c>
      <c r="BH180">
        <v>12756696261.067633</v>
      </c>
      <c r="BI180">
        <v>13286093388.475203</v>
      </c>
      <c r="BJ180">
        <v>13785893007.47687</v>
      </c>
      <c r="BK180">
        <v>13025221974.231974</v>
      </c>
      <c r="BL180">
        <v>12699023614.244963</v>
      </c>
      <c r="BM180">
        <v>12726422432.486843</v>
      </c>
      <c r="BN180">
        <v>14209020361.850782</v>
      </c>
      <c r="BO180">
        <v>15634572502.229374</v>
      </c>
      <c r="BP180">
        <v>17805842283.872475</v>
      </c>
      <c r="BQ180">
        <v>19693982967.592556</v>
      </c>
    </row>
    <row r="181" spans="1:69" x14ac:dyDescent="0.2">
      <c r="A181" t="s">
        <v>506</v>
      </c>
      <c r="B181" t="s">
        <v>507</v>
      </c>
      <c r="C181" t="s">
        <v>1018</v>
      </c>
      <c r="D181" t="s">
        <v>1017</v>
      </c>
      <c r="E181">
        <v>13282979014.562973</v>
      </c>
      <c r="F181">
        <v>14599836396.388018</v>
      </c>
      <c r="G181">
        <v>15847582341.166449</v>
      </c>
      <c r="H181">
        <v>17193744109.036709</v>
      </c>
      <c r="I181">
        <v>20232048552.832687</v>
      </c>
      <c r="J181">
        <v>22721869808.143845</v>
      </c>
      <c r="K181">
        <v>24741480717.038895</v>
      </c>
      <c r="L181">
        <v>27143828098.748096</v>
      </c>
      <c r="M181">
        <v>30097635750.981976</v>
      </c>
      <c r="N181">
        <v>34086038090.398609</v>
      </c>
      <c r="O181">
        <v>38220884519.388809</v>
      </c>
      <c r="P181">
        <v>44644730576.441101</v>
      </c>
      <c r="Q181">
        <v>54787070173.029388</v>
      </c>
      <c r="R181">
        <v>71946639602.711655</v>
      </c>
      <c r="S181">
        <v>87371810804.164276</v>
      </c>
      <c r="T181">
        <v>100397061693.97003</v>
      </c>
      <c r="U181">
        <v>109329386564.4274</v>
      </c>
      <c r="V181">
        <v>127203923857.41225</v>
      </c>
      <c r="W181">
        <v>156089077205.13342</v>
      </c>
      <c r="X181">
        <v>179933827309.67813</v>
      </c>
      <c r="Y181">
        <v>195439301706.9386</v>
      </c>
      <c r="Z181">
        <v>164375775854.45554</v>
      </c>
      <c r="AA181">
        <v>158712765536.02377</v>
      </c>
      <c r="AB181">
        <v>153671294108.56305</v>
      </c>
      <c r="AC181">
        <v>144124462912.08792</v>
      </c>
      <c r="AD181">
        <v>144057523221.86835</v>
      </c>
      <c r="AE181">
        <v>201157708220.90305</v>
      </c>
      <c r="AF181">
        <v>245406949521.32288</v>
      </c>
      <c r="AG181">
        <v>262295966105.4744</v>
      </c>
      <c r="AH181">
        <v>258716904291.80087</v>
      </c>
      <c r="AI181">
        <v>318799003993.70691</v>
      </c>
      <c r="AJ181">
        <v>327982316124.46954</v>
      </c>
      <c r="AK181">
        <v>363497050125.31329</v>
      </c>
      <c r="AL181">
        <v>354070495965.82819</v>
      </c>
      <c r="AM181">
        <v>379688232231.50507</v>
      </c>
      <c r="AN181">
        <v>452967334614.32886</v>
      </c>
      <c r="AO181">
        <v>451372549019.60785</v>
      </c>
      <c r="AP181">
        <v>417506211881.63544</v>
      </c>
      <c r="AQ181">
        <v>438612530548.76697</v>
      </c>
      <c r="AR181">
        <v>447778514140.1554</v>
      </c>
      <c r="AS181">
        <v>417649282153.72638</v>
      </c>
      <c r="AT181">
        <v>432536219668.89819</v>
      </c>
      <c r="AU181">
        <v>475529972122.74597</v>
      </c>
      <c r="AV181">
        <v>582435617081.95959</v>
      </c>
      <c r="AW181">
        <v>661224886143.245</v>
      </c>
      <c r="AX181">
        <v>688133699635.79736</v>
      </c>
      <c r="AY181">
        <v>737593995289.41077</v>
      </c>
      <c r="AZ181">
        <v>853499460872.55176</v>
      </c>
      <c r="BA181">
        <v>957901566041.40601</v>
      </c>
      <c r="BB181">
        <v>878954223140.23376</v>
      </c>
      <c r="BC181">
        <v>852464982433.33496</v>
      </c>
      <c r="BD181">
        <v>913140741332.68665</v>
      </c>
      <c r="BE181">
        <v>845689017065.62524</v>
      </c>
      <c r="BF181">
        <v>883951539006.66919</v>
      </c>
      <c r="BG181">
        <v>901556501756.46741</v>
      </c>
      <c r="BH181">
        <v>775743675302.73401</v>
      </c>
      <c r="BI181">
        <v>797163949289.88525</v>
      </c>
      <c r="BJ181">
        <v>848233537845.88379</v>
      </c>
      <c r="BK181">
        <v>929733599796.86206</v>
      </c>
      <c r="BL181">
        <v>928903005576.46912</v>
      </c>
      <c r="BM181">
        <v>932560861701.16992</v>
      </c>
      <c r="BN181">
        <v>1054472123449.5955</v>
      </c>
      <c r="BO181">
        <v>1046540797548.6422</v>
      </c>
      <c r="BP181">
        <v>1135475867551.0005</v>
      </c>
      <c r="BQ181">
        <v>1214927698572.656</v>
      </c>
    </row>
    <row r="182" spans="1:69" x14ac:dyDescent="0.2">
      <c r="A182" t="s">
        <v>508</v>
      </c>
      <c r="B182" t="s">
        <v>509</v>
      </c>
      <c r="C182" t="s">
        <v>1018</v>
      </c>
      <c r="D182" t="s">
        <v>1017</v>
      </c>
      <c r="E182">
        <v>5197398721.4136677</v>
      </c>
      <c r="F182">
        <v>5669689210.3185997</v>
      </c>
      <c r="G182">
        <v>6107076928.6337156</v>
      </c>
      <c r="H182">
        <v>6553269535.5100937</v>
      </c>
      <c r="I182">
        <v>7206522121.8041773</v>
      </c>
      <c r="J182">
        <v>8111945661.2162371</v>
      </c>
      <c r="K182">
        <v>8753940266.9018383</v>
      </c>
      <c r="L182">
        <v>9577383653.1830292</v>
      </c>
      <c r="M182">
        <v>10227087165.24143</v>
      </c>
      <c r="N182">
        <v>11136187439.832636</v>
      </c>
      <c r="O182">
        <v>12814123115.261309</v>
      </c>
      <c r="P182">
        <v>14583114840.062925</v>
      </c>
      <c r="Q182">
        <v>17358610849.700981</v>
      </c>
      <c r="R182">
        <v>22534253702.868641</v>
      </c>
      <c r="S182">
        <v>27145693810.134125</v>
      </c>
      <c r="T182">
        <v>32877805200.022961</v>
      </c>
      <c r="U182">
        <v>35942270686.337395</v>
      </c>
      <c r="V182">
        <v>41508030431.107353</v>
      </c>
      <c r="W182">
        <v>46522900253.705437</v>
      </c>
      <c r="X182">
        <v>53132244623.921333</v>
      </c>
      <c r="Y182">
        <v>64439382896.015556</v>
      </c>
      <c r="Z182">
        <v>63596654760.867676</v>
      </c>
      <c r="AA182">
        <v>62647195537.65107</v>
      </c>
      <c r="AB182">
        <v>61627240831.094788</v>
      </c>
      <c r="AC182">
        <v>62057955032.775833</v>
      </c>
      <c r="AD182">
        <v>65416879914.390724</v>
      </c>
      <c r="AE182">
        <v>78693118044.004486</v>
      </c>
      <c r="AF182">
        <v>94229907235.621521</v>
      </c>
      <c r="AG182">
        <v>101900260856.22218</v>
      </c>
      <c r="AH182">
        <v>102633934390.61482</v>
      </c>
      <c r="AI182">
        <v>119791843059.57155</v>
      </c>
      <c r="AJ182">
        <v>121872464483.48734</v>
      </c>
      <c r="AK182">
        <v>130838040067.58388</v>
      </c>
      <c r="AL182">
        <v>120579213712.80359</v>
      </c>
      <c r="AM182">
        <v>127131319428.70097</v>
      </c>
      <c r="AN182">
        <v>152029612324.78848</v>
      </c>
      <c r="AO182">
        <v>163520109150.67136</v>
      </c>
      <c r="AP182">
        <v>161356631888.48361</v>
      </c>
      <c r="AQ182">
        <v>154230295158.4472</v>
      </c>
      <c r="AR182">
        <v>162383706021.13037</v>
      </c>
      <c r="AS182">
        <v>171457201935.96765</v>
      </c>
      <c r="AT182">
        <v>174239354070.97656</v>
      </c>
      <c r="AU182">
        <v>195914852576.46735</v>
      </c>
      <c r="AV182">
        <v>229385469337.02438</v>
      </c>
      <c r="AW182">
        <v>265268662473.29694</v>
      </c>
      <c r="AX182">
        <v>309978579743.88824</v>
      </c>
      <c r="AY182">
        <v>346915160681.70837</v>
      </c>
      <c r="AZ182">
        <v>402643260487.5719</v>
      </c>
      <c r="BA182">
        <v>464917553191.48938</v>
      </c>
      <c r="BB182">
        <v>387976400617.01892</v>
      </c>
      <c r="BC182">
        <v>431052143940.43817</v>
      </c>
      <c r="BD182">
        <v>501360549669.40381</v>
      </c>
      <c r="BE182">
        <v>512777309840.99701</v>
      </c>
      <c r="BF182">
        <v>526014468085.10638</v>
      </c>
      <c r="BG182">
        <v>501736471832.84814</v>
      </c>
      <c r="BH182">
        <v>388159512245.53046</v>
      </c>
      <c r="BI182">
        <v>370956547619.04761</v>
      </c>
      <c r="BJ182">
        <v>401745275035.26074</v>
      </c>
      <c r="BK182">
        <v>439788625883.79956</v>
      </c>
      <c r="BL182">
        <v>408742840909.09088</v>
      </c>
      <c r="BM182">
        <v>367633418886.62726</v>
      </c>
      <c r="BN182">
        <v>503367986030.26776</v>
      </c>
      <c r="BO182">
        <v>596297651035.79773</v>
      </c>
      <c r="BP182">
        <v>482949731776.58716</v>
      </c>
      <c r="BQ182">
        <v>483592648313.30121</v>
      </c>
    </row>
    <row r="183" spans="1:69" x14ac:dyDescent="0.2">
      <c r="A183" t="s">
        <v>510</v>
      </c>
      <c r="B183" t="s">
        <v>511</v>
      </c>
      <c r="C183" t="s">
        <v>1018</v>
      </c>
      <c r="D183" t="s">
        <v>1017</v>
      </c>
      <c r="E183">
        <v>508334413.96508729</v>
      </c>
      <c r="F183">
        <v>531959561.62226015</v>
      </c>
      <c r="G183">
        <v>574091101.19438243</v>
      </c>
      <c r="H183">
        <v>496947904.44303292</v>
      </c>
      <c r="I183">
        <v>496098775.30864197</v>
      </c>
      <c r="J183">
        <v>735267082.29426432</v>
      </c>
      <c r="K183">
        <v>906811943.82464898</v>
      </c>
      <c r="L183">
        <v>841974025.46265912</v>
      </c>
      <c r="M183">
        <v>772231386.91482854</v>
      </c>
      <c r="N183">
        <v>788641965.43209875</v>
      </c>
      <c r="O183">
        <v>865975308.64197528</v>
      </c>
      <c r="P183">
        <v>882765471.60493827</v>
      </c>
      <c r="Q183">
        <v>1024098400.3561875</v>
      </c>
      <c r="R183">
        <v>972101724.99536812</v>
      </c>
      <c r="S183">
        <v>1217953546.9760365</v>
      </c>
      <c r="T183">
        <v>1575789254.4693799</v>
      </c>
      <c r="U183">
        <v>1452788984.8626471</v>
      </c>
      <c r="V183">
        <v>1382400000</v>
      </c>
      <c r="W183">
        <v>1604162497.4594529</v>
      </c>
      <c r="X183">
        <v>1851250008.3333333</v>
      </c>
      <c r="Y183">
        <v>1945916583.3333333</v>
      </c>
      <c r="Z183">
        <v>2275583316.6666665</v>
      </c>
      <c r="AA183">
        <v>2395423741.7976179</v>
      </c>
      <c r="AB183">
        <v>2447174803.377913</v>
      </c>
      <c r="AC183">
        <v>2581207387.7970943</v>
      </c>
      <c r="AD183">
        <v>2619913955.515564</v>
      </c>
      <c r="AE183">
        <v>2850782044.0430579</v>
      </c>
      <c r="AF183">
        <v>2957255379.5431495</v>
      </c>
      <c r="AG183">
        <v>3487009748.3563819</v>
      </c>
      <c r="AH183">
        <v>3525225786.5869083</v>
      </c>
      <c r="AI183">
        <v>3627560239.4899721</v>
      </c>
      <c r="AJ183">
        <v>3921476084.8907189</v>
      </c>
      <c r="AK183">
        <v>3401211581.2917595</v>
      </c>
      <c r="AL183">
        <v>3660041666.6666665</v>
      </c>
      <c r="AM183">
        <v>4066775510.2040815</v>
      </c>
      <c r="AN183">
        <v>4401104417.6706829</v>
      </c>
      <c r="AO183">
        <v>4521580381.4713898</v>
      </c>
      <c r="AP183">
        <v>4918691916.5351572</v>
      </c>
      <c r="AQ183">
        <v>4856255044.3906374</v>
      </c>
      <c r="AR183">
        <v>5033642384.1059599</v>
      </c>
      <c r="AS183">
        <v>5494252207.9050245</v>
      </c>
      <c r="AT183">
        <v>6007055042.1768703</v>
      </c>
      <c r="AU183">
        <v>6050875806.664032</v>
      </c>
      <c r="AV183">
        <v>6330473096.5407085</v>
      </c>
      <c r="AW183">
        <v>7273938314.7198763</v>
      </c>
      <c r="AX183">
        <v>8130258377.9096403</v>
      </c>
      <c r="AY183">
        <v>9043715355.8880978</v>
      </c>
      <c r="AZ183">
        <v>10325618017.378969</v>
      </c>
      <c r="BA183">
        <v>12545438605.395878</v>
      </c>
      <c r="BB183">
        <v>12854985464.076431</v>
      </c>
      <c r="BC183">
        <v>16002656434.474615</v>
      </c>
      <c r="BD183">
        <v>21573872420.700806</v>
      </c>
      <c r="BE183">
        <v>21703100877.13089</v>
      </c>
      <c r="BF183">
        <v>22162204924.572582</v>
      </c>
      <c r="BG183">
        <v>22731612922.190636</v>
      </c>
      <c r="BH183">
        <v>24360801286.763809</v>
      </c>
      <c r="BI183">
        <v>24524109483.529346</v>
      </c>
      <c r="BJ183">
        <v>28971588940.363995</v>
      </c>
      <c r="BK183">
        <v>33111525237.148972</v>
      </c>
      <c r="BL183">
        <v>34186180699.025478</v>
      </c>
      <c r="BM183">
        <v>33433659301.246552</v>
      </c>
      <c r="BN183">
        <v>36924841394.26049</v>
      </c>
      <c r="BO183">
        <v>41182939600.620857</v>
      </c>
      <c r="BP183">
        <v>41047772331.099426</v>
      </c>
      <c r="BQ183">
        <v>42914268286.710922</v>
      </c>
    </row>
    <row r="184" spans="1:69" x14ac:dyDescent="0.2">
      <c r="A184" t="s">
        <v>512</v>
      </c>
      <c r="B184" t="s">
        <v>513</v>
      </c>
      <c r="C184" t="s">
        <v>1018</v>
      </c>
      <c r="D184" t="s">
        <v>1017</v>
      </c>
      <c r="O184">
        <v>17570366.222421322</v>
      </c>
      <c r="P184">
        <v>19009433.307201255</v>
      </c>
      <c r="Q184">
        <v>21734268.691588785</v>
      </c>
      <c r="R184">
        <v>26529816.784112748</v>
      </c>
      <c r="S184">
        <v>35994511.422254972</v>
      </c>
      <c r="T184">
        <v>40106775.911511675</v>
      </c>
      <c r="U184">
        <v>40287427.202823646</v>
      </c>
      <c r="V184">
        <v>40444701.766460195</v>
      </c>
      <c r="W184">
        <v>41754147.304308593</v>
      </c>
      <c r="X184">
        <v>44431330.228331253</v>
      </c>
      <c r="Y184">
        <v>46947124.233983286</v>
      </c>
      <c r="Z184">
        <v>51689636.595843494</v>
      </c>
      <c r="AA184">
        <v>52877742.469380997</v>
      </c>
      <c r="AB184">
        <v>48439093.121197939</v>
      </c>
      <c r="AC184">
        <v>47363231.298677772</v>
      </c>
      <c r="AD184">
        <v>41548740.507785529</v>
      </c>
      <c r="AE184">
        <v>39939390.738668159</v>
      </c>
      <c r="AF184">
        <v>40118409.872948647</v>
      </c>
      <c r="AG184">
        <v>45931133.585564606</v>
      </c>
      <c r="AH184">
        <v>53736786.092337757</v>
      </c>
      <c r="AI184">
        <v>55572375.529049627</v>
      </c>
      <c r="AJ184">
        <v>52533788.556628205</v>
      </c>
      <c r="AK184">
        <v>51133123.125432596</v>
      </c>
      <c r="AL184">
        <v>43542088.251826867</v>
      </c>
      <c r="AM184">
        <v>39742511.241784848</v>
      </c>
      <c r="AN184">
        <v>39969705.969705969</v>
      </c>
      <c r="AO184">
        <v>37458801.213960543</v>
      </c>
      <c r="AP184">
        <v>37331507.278134294</v>
      </c>
      <c r="AQ184">
        <v>29664450.925863124</v>
      </c>
      <c r="AR184">
        <v>27328612.608096249</v>
      </c>
      <c r="AS184">
        <v>26930980.342900205</v>
      </c>
      <c r="AT184">
        <v>22613287.538907375</v>
      </c>
      <c r="AU184">
        <v>21017423.608204268</v>
      </c>
      <c r="AV184">
        <v>24778159.580663949</v>
      </c>
      <c r="AW184">
        <v>30587565.798833407</v>
      </c>
      <c r="AX184">
        <v>30070666.065253343</v>
      </c>
      <c r="AY184">
        <v>29200359.389038637</v>
      </c>
      <c r="AZ184">
        <v>22766972.188965868</v>
      </c>
      <c r="BA184">
        <v>37602264.730687208</v>
      </c>
      <c r="BB184">
        <v>44176245.549243264</v>
      </c>
      <c r="BC184">
        <v>47562844.61042507</v>
      </c>
      <c r="BD184">
        <v>65071879.778716177</v>
      </c>
      <c r="BE184">
        <v>101055722.95057963</v>
      </c>
      <c r="BF184">
        <v>94385014.942584157</v>
      </c>
      <c r="BG184">
        <v>99149244.400133297</v>
      </c>
      <c r="BH184">
        <v>84863440.580199689</v>
      </c>
      <c r="BI184">
        <v>97541943.035505265</v>
      </c>
      <c r="BJ184">
        <v>109355638.86695491</v>
      </c>
      <c r="BK184">
        <v>130995566.30390972</v>
      </c>
      <c r="BL184">
        <v>125160115.54781868</v>
      </c>
      <c r="BM184">
        <v>124685688.16109391</v>
      </c>
      <c r="BN184">
        <v>175390280.69161984</v>
      </c>
      <c r="BO184">
        <v>152373433.90947422</v>
      </c>
      <c r="BP184">
        <v>151435609.57880709</v>
      </c>
      <c r="BQ184">
        <v>162588620.63223371</v>
      </c>
    </row>
    <row r="185" spans="1:69" x14ac:dyDescent="0.2">
      <c r="A185" t="s">
        <v>514</v>
      </c>
      <c r="B185" t="s">
        <v>515</v>
      </c>
      <c r="C185" t="s">
        <v>1018</v>
      </c>
      <c r="D185" t="s">
        <v>1017</v>
      </c>
      <c r="E185">
        <v>5536098360.4952612</v>
      </c>
      <c r="F185">
        <v>5721994864.2306576</v>
      </c>
      <c r="G185">
        <v>6133158532.2166653</v>
      </c>
      <c r="H185">
        <v>6699741645.078269</v>
      </c>
      <c r="I185">
        <v>7340766415.0186834</v>
      </c>
      <c r="J185">
        <v>5706251400.1957703</v>
      </c>
      <c r="K185">
        <v>5917437693.3745947</v>
      </c>
      <c r="L185">
        <v>6016017227.091238</v>
      </c>
      <c r="M185">
        <v>5228045415.2731781</v>
      </c>
      <c r="N185">
        <v>5814357708.5100508</v>
      </c>
      <c r="O185">
        <v>6495605330.9441147</v>
      </c>
      <c r="P185">
        <v>7911136757.0686665</v>
      </c>
      <c r="Q185">
        <v>9567331064.6572685</v>
      </c>
      <c r="R185">
        <v>12802281897.871157</v>
      </c>
      <c r="S185">
        <v>13940981798.124657</v>
      </c>
      <c r="T185">
        <v>12861983284.391235</v>
      </c>
      <c r="U185">
        <v>13604832424.006235</v>
      </c>
      <c r="V185">
        <v>15446825318.455614</v>
      </c>
      <c r="W185">
        <v>18530518394.64883</v>
      </c>
      <c r="X185">
        <v>20731243113.292599</v>
      </c>
      <c r="Y185">
        <v>23244547384.674774</v>
      </c>
      <c r="Z185">
        <v>24417617184.247772</v>
      </c>
      <c r="AA185">
        <v>24164603058.994904</v>
      </c>
      <c r="AB185">
        <v>24309279705.573078</v>
      </c>
      <c r="AC185">
        <v>21665975318.884163</v>
      </c>
      <c r="AD185">
        <v>24679795396.419437</v>
      </c>
      <c r="AE185">
        <v>30604668356.5695</v>
      </c>
      <c r="AF185">
        <v>40376354069.947388</v>
      </c>
      <c r="AG185">
        <v>45176811594.202896</v>
      </c>
      <c r="AH185">
        <v>43920222524.708527</v>
      </c>
      <c r="AI185">
        <v>45495129385.047508</v>
      </c>
      <c r="AJ185">
        <v>42745329732.162956</v>
      </c>
      <c r="AK185">
        <v>41649829859.634201</v>
      </c>
      <c r="AL185">
        <v>46775620817.432663</v>
      </c>
      <c r="AM185">
        <v>55314732279.137924</v>
      </c>
      <c r="AN185">
        <v>63918703506.907539</v>
      </c>
      <c r="AO185">
        <v>70140835299.014847</v>
      </c>
      <c r="AP185">
        <v>66075143415.495178</v>
      </c>
      <c r="AQ185">
        <v>56227169851.044792</v>
      </c>
      <c r="AR185">
        <v>58762260625.875755</v>
      </c>
      <c r="AS185">
        <v>52623281956.703117</v>
      </c>
      <c r="AT185">
        <v>53872425916.624809</v>
      </c>
      <c r="AU185">
        <v>66627729311.449547</v>
      </c>
      <c r="AV185">
        <v>88250885550.262619</v>
      </c>
      <c r="AW185">
        <v>103905210084.03362</v>
      </c>
      <c r="AX185">
        <v>114720129550.09506</v>
      </c>
      <c r="AY185">
        <v>111538810712.66455</v>
      </c>
      <c r="AZ185">
        <v>137188946865.58389</v>
      </c>
      <c r="BA185">
        <v>133437126590.28607</v>
      </c>
      <c r="BB185">
        <v>121663439315.3851</v>
      </c>
      <c r="BC185">
        <v>146887902524.05167</v>
      </c>
      <c r="BD185">
        <v>168484908960.07794</v>
      </c>
      <c r="BE185">
        <v>176560711239.14664</v>
      </c>
      <c r="BF185">
        <v>191012364176.87823</v>
      </c>
      <c r="BG185">
        <v>201518402787.37991</v>
      </c>
      <c r="BH185">
        <v>178224167087.98969</v>
      </c>
      <c r="BI185">
        <v>189100085275.23016</v>
      </c>
      <c r="BJ185">
        <v>206745969246.07333</v>
      </c>
      <c r="BK185">
        <v>211985631173.20483</v>
      </c>
      <c r="BL185">
        <v>213006341101.86938</v>
      </c>
      <c r="BM185">
        <v>213029554653.68719</v>
      </c>
      <c r="BN185">
        <v>253977931814.96677</v>
      </c>
      <c r="BO185">
        <v>249509991440.43759</v>
      </c>
      <c r="BP185">
        <v>255194972673.12192</v>
      </c>
      <c r="BQ185">
        <v>260172385097.61649</v>
      </c>
    </row>
    <row r="186" spans="1:69" x14ac:dyDescent="0.2">
      <c r="A186" t="s">
        <v>516</v>
      </c>
      <c r="B186" t="s">
        <v>517</v>
      </c>
      <c r="C186" t="s">
        <v>1018</v>
      </c>
      <c r="D186" t="s">
        <v>1017</v>
      </c>
      <c r="E186">
        <v>1061504516553.667</v>
      </c>
      <c r="F186">
        <v>1132125347763.1985</v>
      </c>
      <c r="G186">
        <v>1224162735686.5627</v>
      </c>
      <c r="H186">
        <v>1317605393450.6335</v>
      </c>
      <c r="I186">
        <v>1441848721878.4382</v>
      </c>
      <c r="J186">
        <v>1566490842668.1328</v>
      </c>
      <c r="K186">
        <v>1714939911148.9126</v>
      </c>
      <c r="L186">
        <v>1832895163805.073</v>
      </c>
      <c r="M186">
        <v>1988017146245.2083</v>
      </c>
      <c r="N186">
        <v>2190828362375.7092</v>
      </c>
      <c r="O186">
        <v>2400426381002.2871</v>
      </c>
      <c r="P186">
        <v>2659381214254.3628</v>
      </c>
      <c r="Q186">
        <v>3088987028519.7734</v>
      </c>
      <c r="R186">
        <v>3739083527748.6279</v>
      </c>
      <c r="S186">
        <v>4194195712763.0625</v>
      </c>
      <c r="T186">
        <v>4700213593995.6357</v>
      </c>
      <c r="U186">
        <v>5093104008181.7266</v>
      </c>
      <c r="V186">
        <v>5744062081858.0527</v>
      </c>
      <c r="W186">
        <v>6914445143890.4941</v>
      </c>
      <c r="X186">
        <v>7982841628892.1846</v>
      </c>
      <c r="Y186">
        <v>8865947967454.0527</v>
      </c>
      <c r="Z186">
        <v>9028194538270.7676</v>
      </c>
      <c r="AA186">
        <v>8888513303369.2051</v>
      </c>
      <c r="AB186">
        <v>9188516945715.1621</v>
      </c>
      <c r="AC186">
        <v>9603996059992.1621</v>
      </c>
      <c r="AD186">
        <v>10110195128167.809</v>
      </c>
      <c r="AE186">
        <v>12253426374959.4</v>
      </c>
      <c r="AF186">
        <v>14192048913693.955</v>
      </c>
      <c r="AG186">
        <v>16001599667479.541</v>
      </c>
      <c r="AH186">
        <v>16740901991842.805</v>
      </c>
      <c r="AI186">
        <v>18852771505915.816</v>
      </c>
      <c r="AJ186">
        <v>19962310501302.492</v>
      </c>
      <c r="AK186">
        <v>21476777564065.523</v>
      </c>
      <c r="AL186">
        <v>21810120242132.023</v>
      </c>
      <c r="AM186">
        <v>23317201872963.547</v>
      </c>
      <c r="AN186">
        <v>25775313382970.918</v>
      </c>
      <c r="AO186">
        <v>25998480809047.613</v>
      </c>
      <c r="AP186">
        <v>25612994056118.219</v>
      </c>
      <c r="AQ186">
        <v>25797604159260.965</v>
      </c>
      <c r="AR186">
        <v>27106690974475.855</v>
      </c>
      <c r="AS186">
        <v>27710878931912.773</v>
      </c>
      <c r="AT186">
        <v>27457252150821.98</v>
      </c>
      <c r="AU186">
        <v>28647750264306.812</v>
      </c>
      <c r="AV186">
        <v>32044541404358.742</v>
      </c>
      <c r="AW186">
        <v>35679871689452.828</v>
      </c>
      <c r="AX186">
        <v>37741346324531.82</v>
      </c>
      <c r="AY186">
        <v>39831449904961.391</v>
      </c>
      <c r="AZ186">
        <v>43614701103479.766</v>
      </c>
      <c r="BA186">
        <v>46310285113488.406</v>
      </c>
      <c r="BB186">
        <v>43330741173451.477</v>
      </c>
      <c r="BC186">
        <v>45454235949425.102</v>
      </c>
      <c r="BD186">
        <v>48907463676194.156</v>
      </c>
      <c r="BE186">
        <v>48848423144456.102</v>
      </c>
      <c r="BF186">
        <v>49513745558643.539</v>
      </c>
      <c r="BG186">
        <v>50544319752323.141</v>
      </c>
      <c r="BH186">
        <v>47647221796959.086</v>
      </c>
      <c r="BI186">
        <v>48552474323847.695</v>
      </c>
      <c r="BJ186">
        <v>50696690374014.289</v>
      </c>
      <c r="BK186">
        <v>53652083661572.93</v>
      </c>
      <c r="BL186">
        <v>54168727321921.992</v>
      </c>
      <c r="BM186">
        <v>52851603026620.391</v>
      </c>
      <c r="BN186">
        <v>59024824389525.57</v>
      </c>
      <c r="BO186">
        <v>60588200976081.297</v>
      </c>
      <c r="BP186">
        <v>64648892594414.359</v>
      </c>
      <c r="BQ186">
        <v>67500141717526.336</v>
      </c>
    </row>
    <row r="187" spans="1:69" x14ac:dyDescent="0.2">
      <c r="A187" t="s">
        <v>518</v>
      </c>
      <c r="B187" t="s">
        <v>519</v>
      </c>
      <c r="C187" t="s">
        <v>1018</v>
      </c>
      <c r="D187" t="s">
        <v>1017</v>
      </c>
      <c r="E187">
        <v>44234656.45350042</v>
      </c>
      <c r="F187">
        <v>45634487.353927642</v>
      </c>
      <c r="G187">
        <v>56273202.197174579</v>
      </c>
      <c r="H187">
        <v>59912762.538285375</v>
      </c>
      <c r="I187">
        <v>61872525.798883498</v>
      </c>
      <c r="J187">
        <v>63279974.688010126</v>
      </c>
      <c r="K187">
        <v>67759972.896010846</v>
      </c>
      <c r="L187">
        <v>107151832.48965073</v>
      </c>
      <c r="M187">
        <v>188879848.89612088</v>
      </c>
      <c r="N187">
        <v>239999808.0001536</v>
      </c>
      <c r="O187">
        <v>256319794.94416404</v>
      </c>
      <c r="P187">
        <v>301010587.10298359</v>
      </c>
      <c r="Q187">
        <v>366883548.34759092</v>
      </c>
      <c r="R187">
        <v>483066990.61241716</v>
      </c>
      <c r="S187">
        <v>1645917776.491025</v>
      </c>
      <c r="T187">
        <v>2096699189.3456862</v>
      </c>
      <c r="U187">
        <v>2560220034.7423277</v>
      </c>
      <c r="V187">
        <v>2741169947.8865085</v>
      </c>
      <c r="W187">
        <v>2740301389.6931095</v>
      </c>
      <c r="X187">
        <v>3733352634.6265202</v>
      </c>
      <c r="Y187">
        <v>5981760277.9386225</v>
      </c>
      <c r="Z187">
        <v>7259120150.550087</v>
      </c>
      <c r="AA187">
        <v>7554719455.7035322</v>
      </c>
      <c r="AB187">
        <v>7932541690.7932835</v>
      </c>
      <c r="AC187">
        <v>8821443150.9248772</v>
      </c>
      <c r="AD187">
        <v>10005645420.460632</v>
      </c>
      <c r="AE187">
        <v>7324167369.1430492</v>
      </c>
      <c r="AF187">
        <v>7811183094.9284782</v>
      </c>
      <c r="AG187">
        <v>8386215864.759428</v>
      </c>
      <c r="AH187">
        <v>9372171651.4954491</v>
      </c>
      <c r="AI187">
        <v>13310273081.924578</v>
      </c>
      <c r="AJ187">
        <v>12918335500.650194</v>
      </c>
      <c r="AK187">
        <v>14183615084.525358</v>
      </c>
      <c r="AL187">
        <v>14230429128.738621</v>
      </c>
      <c r="AM187">
        <v>14715214564.36931</v>
      </c>
      <c r="AN187">
        <v>15722236671.001301</v>
      </c>
      <c r="AO187">
        <v>17402080624.187256</v>
      </c>
      <c r="AP187">
        <v>18039791937.581272</v>
      </c>
      <c r="AQ187">
        <v>16044213263.979193</v>
      </c>
      <c r="AR187">
        <v>17832769830.949284</v>
      </c>
      <c r="AS187">
        <v>22259557867.360207</v>
      </c>
      <c r="AT187">
        <v>22205721716.514954</v>
      </c>
      <c r="AU187">
        <v>23065539661.898567</v>
      </c>
      <c r="AV187">
        <v>24733680104.031208</v>
      </c>
      <c r="AW187">
        <v>28378933680.104031</v>
      </c>
      <c r="AX187">
        <v>35506892067.620285</v>
      </c>
      <c r="AY187">
        <v>42577633289.986992</v>
      </c>
      <c r="AZ187">
        <v>48300390117.03511</v>
      </c>
      <c r="BA187">
        <v>69804681404.421326</v>
      </c>
      <c r="BB187">
        <v>55454096228.86866</v>
      </c>
      <c r="BC187">
        <v>64993498049.414825</v>
      </c>
      <c r="BD187">
        <v>77497529258.777634</v>
      </c>
      <c r="BE187">
        <v>87408842652.795822</v>
      </c>
      <c r="BF187">
        <v>89936020806.241867</v>
      </c>
      <c r="BG187">
        <v>92699089726.918076</v>
      </c>
      <c r="BH187">
        <v>78710793237.97139</v>
      </c>
      <c r="BI187">
        <v>75128738621.586472</v>
      </c>
      <c r="BJ187">
        <v>80856697009.102722</v>
      </c>
      <c r="BK187">
        <v>91505851755.526657</v>
      </c>
      <c r="BL187">
        <v>88060858257.477234</v>
      </c>
      <c r="BM187">
        <v>75909492847.854355</v>
      </c>
      <c r="BN187">
        <v>87323797139.141739</v>
      </c>
      <c r="BO187">
        <v>109852795838.75162</v>
      </c>
      <c r="BP187">
        <v>106174708036.51027</v>
      </c>
      <c r="BQ187">
        <v>107137198769.38646</v>
      </c>
    </row>
    <row r="188" spans="1:69" x14ac:dyDescent="0.2">
      <c r="A188" t="s">
        <v>520</v>
      </c>
      <c r="B188" t="s">
        <v>521</v>
      </c>
      <c r="C188" t="s">
        <v>1018</v>
      </c>
      <c r="D188" t="s">
        <v>1017</v>
      </c>
      <c r="T188">
        <v>7536675203.8972483</v>
      </c>
      <c r="U188">
        <v>8756552568.5647583</v>
      </c>
      <c r="V188">
        <v>10751088165.870779</v>
      </c>
      <c r="W188">
        <v>12466371860.6462</v>
      </c>
      <c r="X188">
        <v>16393627218.645214</v>
      </c>
      <c r="Y188">
        <v>24469509824.116417</v>
      </c>
      <c r="Z188">
        <v>22822814056.892117</v>
      </c>
      <c r="AA188">
        <v>21876317950.672535</v>
      </c>
      <c r="AB188">
        <v>20072665045.929848</v>
      </c>
      <c r="AC188">
        <v>19829824799.837906</v>
      </c>
      <c r="AD188">
        <v>19321547628.078163</v>
      </c>
      <c r="AE188">
        <v>19271096441.876381</v>
      </c>
      <c r="AF188">
        <v>24115018695.342525</v>
      </c>
      <c r="AG188">
        <v>25998041841.156151</v>
      </c>
      <c r="AH188">
        <v>26569541981.296227</v>
      </c>
      <c r="AI188">
        <v>31954015146.086311</v>
      </c>
      <c r="AJ188">
        <v>33550913338.578697</v>
      </c>
      <c r="AK188">
        <v>36340445474.869209</v>
      </c>
      <c r="AL188">
        <v>34799288268.84861</v>
      </c>
      <c r="AM188">
        <v>36855488520.057686</v>
      </c>
      <c r="AN188">
        <v>43750838197.885139</v>
      </c>
      <c r="AO188">
        <v>44988678305.934555</v>
      </c>
      <c r="AP188">
        <v>45001855690.816574</v>
      </c>
      <c r="AQ188">
        <v>45175657737.887115</v>
      </c>
      <c r="AR188">
        <v>47126365701.032402</v>
      </c>
      <c r="AS188">
        <v>47447997552.70015</v>
      </c>
      <c r="AT188">
        <v>47626338324.032959</v>
      </c>
      <c r="AU188">
        <v>52120882271.41433</v>
      </c>
      <c r="AV188">
        <v>64819023763.204483</v>
      </c>
      <c r="AW188">
        <v>76946971607.894211</v>
      </c>
      <c r="AX188">
        <v>86284116802.335312</v>
      </c>
      <c r="AY188">
        <v>95906051121.504868</v>
      </c>
      <c r="AZ188">
        <v>115441290811.04039</v>
      </c>
      <c r="BA188">
        <v>125084843511.0233</v>
      </c>
      <c r="BB188">
        <v>107800935552.03546</v>
      </c>
      <c r="BC188">
        <v>112786676665.28468</v>
      </c>
      <c r="BD188">
        <v>128764134519.08794</v>
      </c>
      <c r="BE188">
        <v>125761130889.03816</v>
      </c>
      <c r="BF188">
        <v>130969039548.28386</v>
      </c>
      <c r="BG188">
        <v>135415545370.94943</v>
      </c>
      <c r="BH188">
        <v>121433707011.6915</v>
      </c>
      <c r="BI188">
        <v>128159325016.12228</v>
      </c>
      <c r="BJ188">
        <v>143284613956.47443</v>
      </c>
      <c r="BK188">
        <v>158073876709.7305</v>
      </c>
      <c r="BL188">
        <v>158530142448.21613</v>
      </c>
      <c r="BM188">
        <v>146157676838.952</v>
      </c>
      <c r="BN188">
        <v>172038213758.24246</v>
      </c>
      <c r="BO188">
        <v>181859538439.06125</v>
      </c>
      <c r="BP188">
        <v>196615944595.18011</v>
      </c>
      <c r="BQ188">
        <v>208127281931.63986</v>
      </c>
    </row>
    <row r="189" spans="1:69" x14ac:dyDescent="0.2">
      <c r="A189" t="s">
        <v>522</v>
      </c>
      <c r="B189" t="s">
        <v>523</v>
      </c>
      <c r="C189" t="s">
        <v>1018</v>
      </c>
      <c r="D189" t="s">
        <v>1017</v>
      </c>
      <c r="E189">
        <v>3749265014.6997066</v>
      </c>
      <c r="F189">
        <v>4118647627.0474596</v>
      </c>
      <c r="G189">
        <v>4310163796.7240658</v>
      </c>
      <c r="H189">
        <v>4630827383.4523315</v>
      </c>
      <c r="I189">
        <v>5204955900.8819828</v>
      </c>
      <c r="J189">
        <v>5929231415.3716927</v>
      </c>
      <c r="K189">
        <v>6561108777.8244438</v>
      </c>
      <c r="L189">
        <v>7464510709.7858047</v>
      </c>
      <c r="M189">
        <v>8041999160.0167999</v>
      </c>
      <c r="N189">
        <v>8683116337.6732464</v>
      </c>
      <c r="O189">
        <v>10027509449.811005</v>
      </c>
      <c r="P189">
        <v>10665896682.06636</v>
      </c>
      <c r="Q189">
        <v>9415016359.56604</v>
      </c>
      <c r="R189">
        <v>6383429490.2109146</v>
      </c>
      <c r="S189">
        <v>8899191919.1919193</v>
      </c>
      <c r="T189">
        <v>11230606060.60606</v>
      </c>
      <c r="U189">
        <v>13168080808.080807</v>
      </c>
      <c r="V189">
        <v>15126060606.060606</v>
      </c>
      <c r="W189">
        <v>17811515151.515152</v>
      </c>
      <c r="X189">
        <v>19688383838.383839</v>
      </c>
      <c r="Y189">
        <v>23654444444.444443</v>
      </c>
      <c r="Z189">
        <v>28100606060.60606</v>
      </c>
      <c r="AA189">
        <v>30725971563.981041</v>
      </c>
      <c r="AB189">
        <v>28691889763.77953</v>
      </c>
      <c r="AC189">
        <v>31151825467.497772</v>
      </c>
      <c r="AD189">
        <v>31144920844.327175</v>
      </c>
      <c r="AE189">
        <v>31899070055.796654</v>
      </c>
      <c r="AF189">
        <v>33351529274.686863</v>
      </c>
      <c r="AG189">
        <v>38472742808.316719</v>
      </c>
      <c r="AH189">
        <v>40171106279.007797</v>
      </c>
      <c r="AI189">
        <v>40010423970.457626</v>
      </c>
      <c r="AJ189">
        <v>45625336680.204651</v>
      </c>
      <c r="AK189">
        <v>48884671947.465714</v>
      </c>
      <c r="AL189">
        <v>51809999353.161354</v>
      </c>
      <c r="AM189">
        <v>52293470813.133606</v>
      </c>
      <c r="AN189">
        <v>60636071684.191795</v>
      </c>
      <c r="AO189">
        <v>63320170084.407555</v>
      </c>
      <c r="AP189">
        <v>62433340468.022774</v>
      </c>
      <c r="AQ189">
        <v>62191955814.347801</v>
      </c>
      <c r="AR189">
        <v>62973857068.511284</v>
      </c>
      <c r="AS189">
        <v>99484802344.527664</v>
      </c>
      <c r="AT189">
        <v>97145618479.903809</v>
      </c>
      <c r="AU189">
        <v>97923302809.353683</v>
      </c>
      <c r="AV189">
        <v>112371913740.82295</v>
      </c>
      <c r="AW189">
        <v>132216048339.41289</v>
      </c>
      <c r="AX189">
        <v>145208562960.76663</v>
      </c>
      <c r="AY189">
        <v>161871385506.3602</v>
      </c>
      <c r="AZ189">
        <v>184140869997.46017</v>
      </c>
      <c r="BA189">
        <v>202203748583.85361</v>
      </c>
      <c r="BB189">
        <v>187337783856.46567</v>
      </c>
      <c r="BC189">
        <v>196709621849.58618</v>
      </c>
      <c r="BD189">
        <v>230586581059.66541</v>
      </c>
      <c r="BE189">
        <v>250106966104.70358</v>
      </c>
      <c r="BF189">
        <v>258657231672.41232</v>
      </c>
      <c r="BG189">
        <v>271390474857.63217</v>
      </c>
      <c r="BH189">
        <v>299963590534.7735</v>
      </c>
      <c r="BI189">
        <v>313630000130.43536</v>
      </c>
      <c r="BJ189">
        <v>339205534861.1001</v>
      </c>
      <c r="BK189">
        <v>356128166704.92102</v>
      </c>
      <c r="BL189">
        <v>320909472770.6687</v>
      </c>
      <c r="BM189">
        <v>300425609817.9812</v>
      </c>
      <c r="BN189">
        <v>348516647445.14844</v>
      </c>
      <c r="BO189">
        <v>374890295666.69366</v>
      </c>
      <c r="BP189">
        <v>336686348609.26593</v>
      </c>
      <c r="BQ189">
        <v>371570000121.26581</v>
      </c>
    </row>
    <row r="190" spans="1:69" x14ac:dyDescent="0.2">
      <c r="A190" t="s">
        <v>524</v>
      </c>
      <c r="B190" t="s">
        <v>525</v>
      </c>
      <c r="C190" t="s">
        <v>1018</v>
      </c>
      <c r="D190" t="s">
        <v>1017</v>
      </c>
      <c r="E190">
        <v>537147100</v>
      </c>
      <c r="F190">
        <v>599026300</v>
      </c>
      <c r="G190">
        <v>652120900</v>
      </c>
      <c r="H190">
        <v>722784500</v>
      </c>
      <c r="I190">
        <v>776137500</v>
      </c>
      <c r="J190">
        <v>852485300</v>
      </c>
      <c r="K190">
        <v>928833000</v>
      </c>
      <c r="L190">
        <v>1034376400.0000001</v>
      </c>
      <c r="M190">
        <v>1112791100</v>
      </c>
      <c r="N190">
        <v>1221305700</v>
      </c>
      <c r="O190">
        <v>1351006400</v>
      </c>
      <c r="P190">
        <v>1523917200</v>
      </c>
      <c r="Q190">
        <v>1673411700</v>
      </c>
      <c r="R190">
        <v>1913793400</v>
      </c>
      <c r="S190">
        <v>2188307600</v>
      </c>
      <c r="T190">
        <v>2435304100</v>
      </c>
      <c r="U190">
        <v>2588106000</v>
      </c>
      <c r="V190">
        <v>2738261900</v>
      </c>
      <c r="W190">
        <v>3244558600</v>
      </c>
      <c r="X190">
        <v>3704551600</v>
      </c>
      <c r="Y190">
        <v>4614086400</v>
      </c>
      <c r="Z190">
        <v>5222421500</v>
      </c>
      <c r="AA190">
        <v>5769767900</v>
      </c>
      <c r="AB190">
        <v>5923755900</v>
      </c>
      <c r="AC190">
        <v>6183387100</v>
      </c>
      <c r="AD190">
        <v>6541517100</v>
      </c>
      <c r="AE190">
        <v>6797834200</v>
      </c>
      <c r="AF190">
        <v>6827665300</v>
      </c>
      <c r="AG190">
        <v>5902783400</v>
      </c>
      <c r="AH190">
        <v>5918469800</v>
      </c>
      <c r="AI190">
        <v>6433967000</v>
      </c>
      <c r="AJ190">
        <v>7074675500</v>
      </c>
      <c r="AK190">
        <v>8042337700</v>
      </c>
      <c r="AL190">
        <v>8782585400</v>
      </c>
      <c r="AM190">
        <v>9365289800</v>
      </c>
      <c r="AN190">
        <v>9573813700</v>
      </c>
      <c r="AO190">
        <v>9197503322.6936703</v>
      </c>
      <c r="AP190">
        <v>10058854386.1392</v>
      </c>
      <c r="AQ190">
        <v>11019557689.1677</v>
      </c>
      <c r="AR190">
        <v>11660704777.0881</v>
      </c>
      <c r="AS190">
        <v>11966497048.6488</v>
      </c>
      <c r="AT190">
        <v>12252906340.684099</v>
      </c>
      <c r="AU190">
        <v>12800851270.551401</v>
      </c>
      <c r="AV190">
        <v>13603456003.285101</v>
      </c>
      <c r="AW190">
        <v>15100203361.784</v>
      </c>
      <c r="AX190">
        <v>16623906739.312099</v>
      </c>
      <c r="AY190">
        <v>18659721513.012299</v>
      </c>
      <c r="AZ190">
        <v>21717433808.268402</v>
      </c>
      <c r="BA190">
        <v>25721327955.277199</v>
      </c>
      <c r="BB190">
        <v>27791215547.348701</v>
      </c>
      <c r="BC190">
        <v>30231009532.950699</v>
      </c>
      <c r="BD190">
        <v>35687738251.813499</v>
      </c>
      <c r="BE190">
        <v>41595439720.9767</v>
      </c>
      <c r="BF190">
        <v>46949496479.400795</v>
      </c>
      <c r="BG190">
        <v>51427104881.9655</v>
      </c>
      <c r="BH190">
        <v>55767806073.178101</v>
      </c>
      <c r="BI190">
        <v>59760858717.835899</v>
      </c>
      <c r="BJ190">
        <v>64327688826.313698</v>
      </c>
      <c r="BK190">
        <v>67316471181.248795</v>
      </c>
      <c r="BL190">
        <v>69778991192.557114</v>
      </c>
      <c r="BM190">
        <v>57059846521.5327</v>
      </c>
      <c r="BN190">
        <v>67396392506.237793</v>
      </c>
      <c r="BO190">
        <v>76479304470.9375</v>
      </c>
      <c r="BP190">
        <v>83812155244.335205</v>
      </c>
      <c r="BQ190">
        <v>86523959131.747192</v>
      </c>
    </row>
    <row r="191" spans="1:69" x14ac:dyDescent="0.2">
      <c r="A191" t="s">
        <v>526</v>
      </c>
      <c r="B191" t="s">
        <v>527</v>
      </c>
      <c r="C191" t="s">
        <v>1018</v>
      </c>
      <c r="D191" t="s">
        <v>1017</v>
      </c>
      <c r="E191">
        <v>2571986572.127192</v>
      </c>
      <c r="F191">
        <v>2897852693.2749424</v>
      </c>
      <c r="G191">
        <v>3284322201.2783122</v>
      </c>
      <c r="H191">
        <v>3598272493.3108978</v>
      </c>
      <c r="I191">
        <v>4353664866.6798534</v>
      </c>
      <c r="J191">
        <v>5163008077.3737135</v>
      </c>
      <c r="K191">
        <v>6109048736.6185331</v>
      </c>
      <c r="L191">
        <v>6194340079.8786001</v>
      </c>
      <c r="M191">
        <v>5736083835.2903376</v>
      </c>
      <c r="N191">
        <v>6420909789.8299971</v>
      </c>
      <c r="O191">
        <v>7432223176.9362326</v>
      </c>
      <c r="P191">
        <v>8289582883.676733</v>
      </c>
      <c r="Q191">
        <v>9189413409.2813797</v>
      </c>
      <c r="R191">
        <v>10994381895.116135</v>
      </c>
      <c r="S191">
        <v>13858441211.469212</v>
      </c>
      <c r="T191">
        <v>16931162355.480209</v>
      </c>
      <c r="U191">
        <v>16131958850.644405</v>
      </c>
      <c r="V191">
        <v>14544913960.506155</v>
      </c>
      <c r="W191">
        <v>12491876742.970816</v>
      </c>
      <c r="X191">
        <v>15954012439.166182</v>
      </c>
      <c r="Y191">
        <v>18136838537.724957</v>
      </c>
      <c r="Z191">
        <v>21648214892.882786</v>
      </c>
      <c r="AA191">
        <v>21794535621.215958</v>
      </c>
      <c r="AB191">
        <v>17345260564.482391</v>
      </c>
      <c r="AC191">
        <v>17600400384.507301</v>
      </c>
      <c r="AD191">
        <v>15078736875.386955</v>
      </c>
      <c r="AE191">
        <v>21859448586.485031</v>
      </c>
      <c r="AF191">
        <v>36889706592.684326</v>
      </c>
      <c r="AG191">
        <v>15439408447.200001</v>
      </c>
      <c r="AH191">
        <v>22499558526.36816</v>
      </c>
      <c r="AI191">
        <v>26410386962.801933</v>
      </c>
      <c r="AJ191">
        <v>34341465998.200283</v>
      </c>
      <c r="AK191">
        <v>35966302303.262955</v>
      </c>
      <c r="AL191">
        <v>34832077220.853653</v>
      </c>
      <c r="AM191">
        <v>44882079766.891273</v>
      </c>
      <c r="AN191">
        <v>53312793687.383636</v>
      </c>
      <c r="AO191">
        <v>55252414130.301918</v>
      </c>
      <c r="AP191">
        <v>58147522522.522522</v>
      </c>
      <c r="AQ191">
        <v>55501467877.381035</v>
      </c>
      <c r="AR191">
        <v>50187324567.882996</v>
      </c>
      <c r="AS191">
        <v>51744749133.21299</v>
      </c>
      <c r="AT191">
        <v>52030158775.405487</v>
      </c>
      <c r="AU191">
        <v>54777553515.080879</v>
      </c>
      <c r="AV191">
        <v>58731030121.867096</v>
      </c>
      <c r="AW191">
        <v>66768703497.568687</v>
      </c>
      <c r="AX191">
        <v>76060606060.606064</v>
      </c>
      <c r="AY191">
        <v>88643193061.748001</v>
      </c>
      <c r="AZ191">
        <v>102170981144.13551</v>
      </c>
      <c r="BA191">
        <v>120550599815.44141</v>
      </c>
      <c r="BB191">
        <v>120822986521.47932</v>
      </c>
      <c r="BC191">
        <v>147527631520.72919</v>
      </c>
      <c r="BD191">
        <v>171761737046.58508</v>
      </c>
      <c r="BE191">
        <v>192650021648.58319</v>
      </c>
      <c r="BF191">
        <v>201175543571.39182</v>
      </c>
      <c r="BG191">
        <v>200786250582.94272</v>
      </c>
      <c r="BH191">
        <v>189802976285.61893</v>
      </c>
      <c r="BI191">
        <v>191898104390.37863</v>
      </c>
      <c r="BJ191">
        <v>211007984080.91058</v>
      </c>
      <c r="BK191">
        <v>222597009739.23532</v>
      </c>
      <c r="BL191">
        <v>228346006003.64822</v>
      </c>
      <c r="BM191">
        <v>201409694755.93436</v>
      </c>
      <c r="BN191">
        <v>226328766459.63437</v>
      </c>
      <c r="BO191">
        <v>246065570308.15494</v>
      </c>
      <c r="BP191">
        <v>266958720837.98767</v>
      </c>
      <c r="BQ191">
        <v>289221969062.9408</v>
      </c>
    </row>
    <row r="192" spans="1:69" x14ac:dyDescent="0.2">
      <c r="A192" t="s">
        <v>528</v>
      </c>
      <c r="B192" t="s">
        <v>529</v>
      </c>
      <c r="C192" t="s">
        <v>1018</v>
      </c>
      <c r="D192" t="s">
        <v>1017</v>
      </c>
      <c r="E192">
        <v>7515894110.5648746</v>
      </c>
      <c r="F192">
        <v>8171194424.9449759</v>
      </c>
      <c r="G192">
        <v>4954593071.8279591</v>
      </c>
      <c r="H192">
        <v>5505023238.4066887</v>
      </c>
      <c r="I192">
        <v>5953756194.8098822</v>
      </c>
      <c r="J192">
        <v>6517349771.9338589</v>
      </c>
      <c r="K192">
        <v>7189017887.6923075</v>
      </c>
      <c r="L192">
        <v>7724873935.1282053</v>
      </c>
      <c r="M192">
        <v>8632749269.4871788</v>
      </c>
      <c r="N192">
        <v>9571800652.5641022</v>
      </c>
      <c r="O192">
        <v>7559115516.6953182</v>
      </c>
      <c r="P192">
        <v>8375075629.8326969</v>
      </c>
      <c r="Q192">
        <v>9067815521.3261986</v>
      </c>
      <c r="R192">
        <v>11412449735.305641</v>
      </c>
      <c r="S192">
        <v>15607882555.291605</v>
      </c>
      <c r="T192">
        <v>16875240683.508327</v>
      </c>
      <c r="U192">
        <v>19381055197.279449</v>
      </c>
      <c r="V192">
        <v>22283109803.3521</v>
      </c>
      <c r="W192">
        <v>25762224562.631573</v>
      </c>
      <c r="X192">
        <v>31218296292.129501</v>
      </c>
      <c r="Y192">
        <v>36848080898.811188</v>
      </c>
      <c r="Z192">
        <v>40499388869.127113</v>
      </c>
      <c r="AA192">
        <v>42206011275.175652</v>
      </c>
      <c r="AB192">
        <v>37759179894.529846</v>
      </c>
      <c r="AC192">
        <v>35730185633.523262</v>
      </c>
      <c r="AD192">
        <v>34961486348.238243</v>
      </c>
      <c r="AE192">
        <v>33987207294.943222</v>
      </c>
      <c r="AF192">
        <v>37791488666.07431</v>
      </c>
      <c r="AG192">
        <v>43152128958.611595</v>
      </c>
      <c r="AH192">
        <v>48513773720.673027</v>
      </c>
      <c r="AI192">
        <v>50508286641.574623</v>
      </c>
      <c r="AJ192">
        <v>51784144942.726959</v>
      </c>
      <c r="AK192">
        <v>60422328242.180336</v>
      </c>
      <c r="AL192">
        <v>62036529147.18309</v>
      </c>
      <c r="AM192">
        <v>73159336915.271805</v>
      </c>
      <c r="AN192">
        <v>84644328727.482468</v>
      </c>
      <c r="AO192">
        <v>94648084429.034058</v>
      </c>
      <c r="AP192">
        <v>94106317565.084564</v>
      </c>
      <c r="AQ192">
        <v>74492416329.914246</v>
      </c>
      <c r="AR192">
        <v>85640171045.125427</v>
      </c>
      <c r="AS192">
        <v>83669788376.921295</v>
      </c>
      <c r="AT192">
        <v>78921234457.548737</v>
      </c>
      <c r="AU192">
        <v>84307345887.542999</v>
      </c>
      <c r="AV192">
        <v>87039092974.227249</v>
      </c>
      <c r="AW192">
        <v>95001999685.331436</v>
      </c>
      <c r="AX192">
        <v>107419977318.16573</v>
      </c>
      <c r="AY192">
        <v>127652926368.06917</v>
      </c>
      <c r="AZ192">
        <v>155980408673.40317</v>
      </c>
      <c r="BA192">
        <v>181624626327.36093</v>
      </c>
      <c r="BB192">
        <v>175974755881.37238</v>
      </c>
      <c r="BC192">
        <v>208368893151.14383</v>
      </c>
      <c r="BD192">
        <v>234216730291.32016</v>
      </c>
      <c r="BE192">
        <v>261920540962.62988</v>
      </c>
      <c r="BF192">
        <v>283902828588.71771</v>
      </c>
      <c r="BG192">
        <v>297483555338.04431</v>
      </c>
      <c r="BH192">
        <v>306445871242.32245</v>
      </c>
      <c r="BI192">
        <v>318627003016.73126</v>
      </c>
      <c r="BJ192">
        <v>328480736802.75983</v>
      </c>
      <c r="BK192">
        <v>346841896587.31256</v>
      </c>
      <c r="BL192">
        <v>376823402239.13593</v>
      </c>
      <c r="BM192">
        <v>361751145451.59674</v>
      </c>
      <c r="BN192">
        <v>394087359848.10999</v>
      </c>
      <c r="BO192">
        <v>404353369604.6311</v>
      </c>
      <c r="BP192">
        <v>437055627244.42401</v>
      </c>
      <c r="BQ192">
        <v>461617509782.35455</v>
      </c>
    </row>
    <row r="193" spans="1:69" x14ac:dyDescent="0.2">
      <c r="A193" t="s">
        <v>530</v>
      </c>
      <c r="B193" t="s">
        <v>531</v>
      </c>
      <c r="C193" t="s">
        <v>1018</v>
      </c>
      <c r="D193" t="s">
        <v>1017</v>
      </c>
      <c r="O193">
        <v>11563041</v>
      </c>
      <c r="P193">
        <v>12706874</v>
      </c>
      <c r="Q193">
        <v>13956474</v>
      </c>
      <c r="R193">
        <v>15331889</v>
      </c>
      <c r="S193">
        <v>16848759</v>
      </c>
      <c r="T193">
        <v>18521112</v>
      </c>
      <c r="U193">
        <v>20364420</v>
      </c>
      <c r="V193">
        <v>22308104</v>
      </c>
      <c r="W193">
        <v>24530015</v>
      </c>
      <c r="X193">
        <v>27004251</v>
      </c>
      <c r="Y193">
        <v>29728054</v>
      </c>
      <c r="Z193">
        <v>32726594</v>
      </c>
      <c r="AA193">
        <v>36027583</v>
      </c>
      <c r="AB193">
        <v>39661530</v>
      </c>
      <c r="AC193">
        <v>44814259</v>
      </c>
      <c r="AD193">
        <v>51030637</v>
      </c>
      <c r="AE193">
        <v>58109314</v>
      </c>
      <c r="AF193">
        <v>66169905</v>
      </c>
      <c r="AG193">
        <v>75348615</v>
      </c>
      <c r="AH193">
        <v>85800543</v>
      </c>
      <c r="AI193">
        <v>97702303</v>
      </c>
      <c r="AJ193">
        <v>106555300</v>
      </c>
      <c r="AK193">
        <v>104771300</v>
      </c>
      <c r="AL193">
        <v>96455700</v>
      </c>
      <c r="AM193">
        <v>106138500</v>
      </c>
      <c r="AN193">
        <v>121018500</v>
      </c>
      <c r="AO193">
        <v>137494600</v>
      </c>
      <c r="AP193">
        <v>143860800</v>
      </c>
      <c r="AQ193">
        <v>149079600</v>
      </c>
      <c r="AR193">
        <v>144206500</v>
      </c>
      <c r="AS193">
        <v>149551483.15429699</v>
      </c>
      <c r="AT193">
        <v>159446228.02734402</v>
      </c>
      <c r="AU193">
        <v>162658721.92382801</v>
      </c>
      <c r="AV193">
        <v>154566787.71972698</v>
      </c>
      <c r="AW193">
        <v>166363739.01367199</v>
      </c>
      <c r="AX193">
        <v>190961685.180664</v>
      </c>
      <c r="AY193">
        <v>193611358.64257801</v>
      </c>
      <c r="AZ193">
        <v>200789764.40429699</v>
      </c>
      <c r="BA193">
        <v>201067733.76464802</v>
      </c>
      <c r="BB193">
        <v>189854705.81054699</v>
      </c>
      <c r="BC193">
        <v>188042373.65722698</v>
      </c>
      <c r="BD193">
        <v>198742370.60546902</v>
      </c>
      <c r="BE193">
        <v>215616882.32421902</v>
      </c>
      <c r="BF193">
        <v>224110610.961914</v>
      </c>
      <c r="BG193">
        <v>245591094.97070301</v>
      </c>
      <c r="BH193">
        <v>287057525.63476604</v>
      </c>
      <c r="BI193">
        <v>305227020.26367199</v>
      </c>
      <c r="BJ193">
        <v>292148590.08789104</v>
      </c>
      <c r="BK193">
        <v>287998352.05078101</v>
      </c>
      <c r="BL193">
        <v>282041290.28320301</v>
      </c>
      <c r="BM193">
        <v>261688507.08007801</v>
      </c>
      <c r="BN193">
        <v>231343460.08300802</v>
      </c>
      <c r="BO193">
        <v>243826812.74414098</v>
      </c>
      <c r="BP193">
        <v>276733062.74414104</v>
      </c>
    </row>
    <row r="194" spans="1:69" x14ac:dyDescent="0.2">
      <c r="A194" t="s">
        <v>532</v>
      </c>
      <c r="B194" t="s">
        <v>533</v>
      </c>
      <c r="C194" t="s">
        <v>1018</v>
      </c>
      <c r="D194" t="s">
        <v>1017</v>
      </c>
      <c r="E194">
        <v>230496036.87936589</v>
      </c>
      <c r="F194">
        <v>244832039.17312625</v>
      </c>
      <c r="G194">
        <v>261184041.78944668</v>
      </c>
      <c r="H194">
        <v>275968044.15488708</v>
      </c>
      <c r="I194">
        <v>305312048.84992778</v>
      </c>
      <c r="J194">
        <v>344176055.06816882</v>
      </c>
      <c r="K194">
        <v>390992062.55873001</v>
      </c>
      <c r="L194">
        <v>441728182.6765092</v>
      </c>
      <c r="M194">
        <v>485184189.62947035</v>
      </c>
      <c r="N194">
        <v>551263864.20221829</v>
      </c>
      <c r="O194">
        <v>645568215.29091442</v>
      </c>
      <c r="P194">
        <v>717750278.10566425</v>
      </c>
      <c r="Q194">
        <v>858761926.08967972</v>
      </c>
      <c r="R194">
        <v>1299079410.4363782</v>
      </c>
      <c r="S194">
        <v>1467417672.1700213</v>
      </c>
      <c r="T194">
        <v>1356603608.0969455</v>
      </c>
      <c r="U194">
        <v>1511843235.4911094</v>
      </c>
      <c r="V194">
        <v>1640746618.6846733</v>
      </c>
      <c r="W194">
        <v>1947878830.6238317</v>
      </c>
      <c r="X194">
        <v>2293760510.9609036</v>
      </c>
      <c r="Y194">
        <v>2545808455.5239911</v>
      </c>
      <c r="Z194">
        <v>2498190847.396678</v>
      </c>
      <c r="AA194">
        <v>2368719683.4484835</v>
      </c>
      <c r="AB194">
        <v>2562351551.0449133</v>
      </c>
      <c r="AC194">
        <v>2552662617.1885433</v>
      </c>
      <c r="AD194">
        <v>2423339171.5001493</v>
      </c>
      <c r="AE194">
        <v>2647995602.2869754</v>
      </c>
      <c r="AF194">
        <v>3143851794.0872278</v>
      </c>
      <c r="AG194">
        <v>3656177880.7062545</v>
      </c>
      <c r="AH194">
        <v>3546472565.6936388</v>
      </c>
      <c r="AI194">
        <v>3219729083.0648656</v>
      </c>
      <c r="AJ194">
        <v>3787394957.9831934</v>
      </c>
      <c r="AK194">
        <v>4377980510.0559816</v>
      </c>
      <c r="AL194">
        <v>4974550286.1815205</v>
      </c>
      <c r="AM194">
        <v>5502786069.651742</v>
      </c>
      <c r="AN194">
        <v>4636057476.4256849</v>
      </c>
      <c r="AO194">
        <v>5155311077.3899841</v>
      </c>
      <c r="AP194">
        <v>4936615298.7936687</v>
      </c>
      <c r="AQ194">
        <v>3789443014.6166177</v>
      </c>
      <c r="AR194">
        <v>3477038204.0173297</v>
      </c>
      <c r="AS194">
        <v>3521339699.0740738</v>
      </c>
      <c r="AT194">
        <v>3081024212.4292445</v>
      </c>
      <c r="AU194">
        <v>2999511040.1976428</v>
      </c>
      <c r="AV194">
        <v>3536411824.2958045</v>
      </c>
      <c r="AW194">
        <v>3927157866.9646463</v>
      </c>
      <c r="AX194">
        <v>4865892972.2759514</v>
      </c>
      <c r="AY194">
        <v>8354911040.7019253</v>
      </c>
      <c r="AZ194">
        <v>9545028944.345787</v>
      </c>
      <c r="BA194">
        <v>11670892800.530945</v>
      </c>
      <c r="BB194">
        <v>11619456449.265974</v>
      </c>
      <c r="BC194">
        <v>14250786674.776615</v>
      </c>
      <c r="BD194">
        <v>17985138065.854904</v>
      </c>
      <c r="BE194">
        <v>21295168665.724728</v>
      </c>
      <c r="BF194">
        <v>21261338064.878304</v>
      </c>
      <c r="BG194">
        <v>23210823987.307961</v>
      </c>
      <c r="BH194">
        <v>21723437010.098206</v>
      </c>
      <c r="BI194">
        <v>20758876952.623165</v>
      </c>
      <c r="BJ194">
        <v>22742699138.356014</v>
      </c>
      <c r="BK194">
        <v>24109780708.026779</v>
      </c>
      <c r="BL194">
        <v>24750626029.877747</v>
      </c>
      <c r="BM194">
        <v>23848447849.60812</v>
      </c>
      <c r="BN194">
        <v>26109413521.311729</v>
      </c>
      <c r="BO194">
        <v>31653185952.608952</v>
      </c>
      <c r="BP194">
        <v>30816367066.9594</v>
      </c>
      <c r="BQ194">
        <v>31800428265.524628</v>
      </c>
    </row>
    <row r="195" spans="1:69" x14ac:dyDescent="0.2">
      <c r="A195" t="s">
        <v>534</v>
      </c>
      <c r="B195" t="s">
        <v>535</v>
      </c>
      <c r="C195" t="s">
        <v>1018</v>
      </c>
      <c r="D195" t="s">
        <v>1017</v>
      </c>
      <c r="AI195">
        <v>65977748210.526321</v>
      </c>
      <c r="AJ195">
        <v>85500935934.990082</v>
      </c>
      <c r="AK195">
        <v>94337050693.27269</v>
      </c>
      <c r="AL195">
        <v>96043157272.862045</v>
      </c>
      <c r="AM195">
        <v>110803635287.62108</v>
      </c>
      <c r="AN195">
        <v>142838527115.44781</v>
      </c>
      <c r="AO195">
        <v>160813026223.06296</v>
      </c>
      <c r="AP195">
        <v>159893964916.81741</v>
      </c>
      <c r="AQ195">
        <v>175282269666.80093</v>
      </c>
      <c r="AR195">
        <v>170704452714.67276</v>
      </c>
      <c r="AS195">
        <v>172953527033.01254</v>
      </c>
      <c r="AT195">
        <v>191823200371.28412</v>
      </c>
      <c r="AU195">
        <v>199694463255.5668</v>
      </c>
      <c r="AV195">
        <v>218561225998.47006</v>
      </c>
      <c r="AW195">
        <v>256268656145.13394</v>
      </c>
      <c r="AX195">
        <v>306999913150.52496</v>
      </c>
      <c r="AY195">
        <v>345897630736.17261</v>
      </c>
      <c r="AZ195">
        <v>429715132137.5025</v>
      </c>
      <c r="BA195">
        <v>535612030671.8877</v>
      </c>
      <c r="BB195">
        <v>440891472247.09644</v>
      </c>
      <c r="BC195">
        <v>478111630683.5141</v>
      </c>
      <c r="BD195">
        <v>527848543023.4693</v>
      </c>
      <c r="BE195">
        <v>498148649702.66003</v>
      </c>
      <c r="BF195">
        <v>518179836405.36011</v>
      </c>
      <c r="BG195">
        <v>542134167178.62683</v>
      </c>
      <c r="BH195">
        <v>480054118583.36652</v>
      </c>
      <c r="BI195">
        <v>473259583969.64294</v>
      </c>
      <c r="BJ195">
        <v>528356676667.21075</v>
      </c>
      <c r="BK195">
        <v>594616687350.01709</v>
      </c>
      <c r="BL195">
        <v>602683770144.88037</v>
      </c>
      <c r="BM195">
        <v>605914237903.74219</v>
      </c>
      <c r="BN195">
        <v>689170230665.35034</v>
      </c>
      <c r="BO195">
        <v>695607470875.27625</v>
      </c>
      <c r="BP195">
        <v>812451193396.14258</v>
      </c>
      <c r="BQ195">
        <v>917767106146.76147</v>
      </c>
    </row>
    <row r="196" spans="1:69" x14ac:dyDescent="0.2">
      <c r="A196" t="s">
        <v>536</v>
      </c>
      <c r="B196" t="s">
        <v>537</v>
      </c>
      <c r="C196" t="s">
        <v>1018</v>
      </c>
      <c r="D196" t="s">
        <v>1017</v>
      </c>
      <c r="E196">
        <v>24364156193.711315</v>
      </c>
      <c r="F196">
        <v>25256725916.296005</v>
      </c>
      <c r="G196">
        <v>27666238152.247578</v>
      </c>
      <c r="H196">
        <v>31983402735.239742</v>
      </c>
      <c r="I196">
        <v>30268695831.896618</v>
      </c>
      <c r="J196">
        <v>33350877902.159634</v>
      </c>
      <c r="K196">
        <v>36463686475.790924</v>
      </c>
      <c r="L196">
        <v>34694458407.640831</v>
      </c>
      <c r="M196">
        <v>37417938617.970848</v>
      </c>
      <c r="N196">
        <v>42086630830.728752</v>
      </c>
      <c r="O196">
        <v>47414033706.86377</v>
      </c>
      <c r="P196">
        <v>46895053548.255295</v>
      </c>
      <c r="Q196">
        <v>55102867455.9048</v>
      </c>
      <c r="R196">
        <v>67902484335.697662</v>
      </c>
      <c r="S196">
        <v>93597653615.540298</v>
      </c>
      <c r="T196">
        <v>106608000583.93335</v>
      </c>
      <c r="U196">
        <v>124631310797.18109</v>
      </c>
      <c r="V196">
        <v>137554858322.70416</v>
      </c>
      <c r="W196">
        <v>156118418497.11722</v>
      </c>
      <c r="X196">
        <v>192716721393.73874</v>
      </c>
      <c r="Y196">
        <v>238216835061.51129</v>
      </c>
      <c r="Z196">
        <v>325165387007.18396</v>
      </c>
      <c r="AA196">
        <v>308202776425.60974</v>
      </c>
      <c r="AB196">
        <v>255682160761.94006</v>
      </c>
      <c r="AC196">
        <v>238957760966.53513</v>
      </c>
      <c r="AD196">
        <v>247847811937.89233</v>
      </c>
      <c r="AE196">
        <v>214950800439.87109</v>
      </c>
      <c r="AF196">
        <v>231283902157.62375</v>
      </c>
      <c r="AG196">
        <v>242238712774.18982</v>
      </c>
      <c r="AH196">
        <v>244959218939.25137</v>
      </c>
      <c r="AI196">
        <v>397040693432.33392</v>
      </c>
      <c r="AJ196">
        <v>224731322067.62311</v>
      </c>
      <c r="AK196">
        <v>174864985460.97824</v>
      </c>
      <c r="AL196">
        <v>182710500408.31729</v>
      </c>
      <c r="AM196">
        <v>190512119843.58426</v>
      </c>
      <c r="AN196">
        <v>280321612128.04901</v>
      </c>
      <c r="AO196">
        <v>339779202888.6474</v>
      </c>
      <c r="AP196">
        <v>372342820435.89551</v>
      </c>
      <c r="AQ196">
        <v>394007939421.58466</v>
      </c>
      <c r="AR196">
        <v>245465540938.20471</v>
      </c>
      <c r="AS196">
        <v>283217741794.77509</v>
      </c>
      <c r="AT196">
        <v>269595630716.12793</v>
      </c>
      <c r="AU196">
        <v>312135025038.7984</v>
      </c>
      <c r="AV196">
        <v>340468658786.45966</v>
      </c>
      <c r="AW196">
        <v>424234077207.75787</v>
      </c>
      <c r="AX196">
        <v>531122307123.82574</v>
      </c>
      <c r="AY196">
        <v>668501035363.55591</v>
      </c>
      <c r="AZ196">
        <v>808147234929.2406</v>
      </c>
      <c r="BA196">
        <v>1008759607190.0892</v>
      </c>
      <c r="BB196">
        <v>914568494564.06409</v>
      </c>
      <c r="BC196">
        <v>1069026110406.584</v>
      </c>
      <c r="BD196">
        <v>1236913791144.9185</v>
      </c>
      <c r="BE196">
        <v>1346198740218.3625</v>
      </c>
      <c r="BF196">
        <v>1476563371928.8652</v>
      </c>
      <c r="BG196">
        <v>1564245572947.5081</v>
      </c>
      <c r="BH196">
        <v>1327634282632.0452</v>
      </c>
      <c r="BI196">
        <v>1178803226989.3032</v>
      </c>
      <c r="BJ196">
        <v>1232604777297.1035</v>
      </c>
      <c r="BK196">
        <v>1372023278046.3848</v>
      </c>
      <c r="BL196">
        <v>1634625884352.8298</v>
      </c>
      <c r="BM196">
        <v>1494279104787.4658</v>
      </c>
      <c r="BN196">
        <v>1633932588860.8594</v>
      </c>
      <c r="BO196">
        <v>1860790512304.2297</v>
      </c>
      <c r="BP196">
        <v>1680243373294.0835</v>
      </c>
      <c r="BQ196">
        <v>1510802883684.1492</v>
      </c>
    </row>
    <row r="197" spans="1:69" x14ac:dyDescent="0.2">
      <c r="A197" t="s">
        <v>1014</v>
      </c>
      <c r="B197" t="s">
        <v>538</v>
      </c>
      <c r="C197" t="s">
        <v>1018</v>
      </c>
      <c r="D197" t="s">
        <v>1017</v>
      </c>
      <c r="E197">
        <v>1691900000</v>
      </c>
      <c r="F197">
        <v>1865100000</v>
      </c>
      <c r="G197">
        <v>2094400000</v>
      </c>
      <c r="H197">
        <v>2333600000</v>
      </c>
      <c r="I197">
        <v>2570500000</v>
      </c>
      <c r="J197">
        <v>2881500000</v>
      </c>
      <c r="K197">
        <v>3170500000</v>
      </c>
      <c r="L197">
        <v>3532700000</v>
      </c>
      <c r="M197">
        <v>3941700000</v>
      </c>
      <c r="N197">
        <v>4460700000</v>
      </c>
      <c r="O197">
        <v>5034700000</v>
      </c>
      <c r="P197">
        <v>5646800000</v>
      </c>
      <c r="Q197">
        <v>6328900000</v>
      </c>
      <c r="R197">
        <v>7002400000</v>
      </c>
      <c r="S197">
        <v>7684800000</v>
      </c>
      <c r="T197">
        <v>8198299999.999999</v>
      </c>
      <c r="U197">
        <v>8968600000</v>
      </c>
      <c r="V197">
        <v>9910900000</v>
      </c>
      <c r="W197">
        <v>11165000000</v>
      </c>
      <c r="X197">
        <v>12750000000</v>
      </c>
      <c r="Y197">
        <v>14436100000</v>
      </c>
      <c r="Z197">
        <v>15955700000</v>
      </c>
      <c r="AA197">
        <v>16764200000</v>
      </c>
      <c r="AB197">
        <v>17276600000</v>
      </c>
      <c r="AC197">
        <v>19162600000</v>
      </c>
      <c r="AD197">
        <v>20289200000</v>
      </c>
      <c r="AE197">
        <v>22009300000</v>
      </c>
      <c r="AF197">
        <v>24025800000</v>
      </c>
      <c r="AG197">
        <v>26385800000</v>
      </c>
      <c r="AH197">
        <v>28161200000</v>
      </c>
      <c r="AI197">
        <v>30603919000</v>
      </c>
      <c r="AJ197">
        <v>32287031000</v>
      </c>
      <c r="AK197">
        <v>34630430000</v>
      </c>
      <c r="AL197">
        <v>36922456000</v>
      </c>
      <c r="AM197">
        <v>39690630000</v>
      </c>
      <c r="AN197">
        <v>42647331000</v>
      </c>
      <c r="AO197">
        <v>45340835000</v>
      </c>
      <c r="AP197">
        <v>48187039000</v>
      </c>
      <c r="AQ197">
        <v>54086400000</v>
      </c>
      <c r="AR197">
        <v>57841000000</v>
      </c>
      <c r="AS197">
        <v>61701800000</v>
      </c>
      <c r="AT197">
        <v>69208400000</v>
      </c>
      <c r="AU197">
        <v>71623500000</v>
      </c>
      <c r="AV197">
        <v>74827400000</v>
      </c>
      <c r="AW197">
        <v>80322313000</v>
      </c>
      <c r="AX197">
        <v>83914521300</v>
      </c>
      <c r="AY197">
        <v>87276164400</v>
      </c>
      <c r="AZ197">
        <v>89524131600</v>
      </c>
      <c r="BA197">
        <v>93639300000</v>
      </c>
      <c r="BB197">
        <v>96385600000</v>
      </c>
      <c r="BC197">
        <v>98381300000</v>
      </c>
      <c r="BD197">
        <v>100351700000</v>
      </c>
      <c r="BE197">
        <v>101564800000</v>
      </c>
      <c r="BF197">
        <v>102450000000</v>
      </c>
      <c r="BG197">
        <v>102445800000</v>
      </c>
      <c r="BH197">
        <v>103375500000</v>
      </c>
      <c r="BI197">
        <v>104336700000</v>
      </c>
      <c r="BJ197">
        <v>103445500000</v>
      </c>
      <c r="BK197">
        <v>100958100000</v>
      </c>
      <c r="BL197">
        <v>105126400000</v>
      </c>
      <c r="BM197">
        <v>103130900000</v>
      </c>
      <c r="BN197">
        <v>106426600000</v>
      </c>
      <c r="BO197">
        <v>113843700000</v>
      </c>
      <c r="BP197">
        <v>118478754280.882</v>
      </c>
      <c r="BQ197">
        <v>126029527033.705</v>
      </c>
    </row>
    <row r="198" spans="1:69" x14ac:dyDescent="0.2">
      <c r="A198" t="s">
        <v>539</v>
      </c>
      <c r="B198" t="s">
        <v>540</v>
      </c>
      <c r="C198" t="s">
        <v>1018</v>
      </c>
      <c r="D198" t="s">
        <v>1017</v>
      </c>
    </row>
    <row r="199" spans="1:69" x14ac:dyDescent="0.2">
      <c r="A199" t="s">
        <v>541</v>
      </c>
      <c r="B199" t="s">
        <v>542</v>
      </c>
      <c r="C199" t="s">
        <v>1018</v>
      </c>
      <c r="D199" t="s">
        <v>1017</v>
      </c>
      <c r="E199">
        <v>3339150157.8560543</v>
      </c>
      <c r="F199">
        <v>3573719084.5335436</v>
      </c>
      <c r="G199">
        <v>3835883663.2512326</v>
      </c>
      <c r="H199">
        <v>4084251592.8159914</v>
      </c>
      <c r="I199">
        <v>4429202656.9074059</v>
      </c>
      <c r="J199">
        <v>4901711247.8159189</v>
      </c>
      <c r="K199">
        <v>5370108031.1285887</v>
      </c>
      <c r="L199">
        <v>6002607029.6466293</v>
      </c>
      <c r="M199">
        <v>6644693214.1834288</v>
      </c>
      <c r="N199">
        <v>7287555035.3440256</v>
      </c>
      <c r="O199">
        <v>8108235704.3235703</v>
      </c>
      <c r="P199">
        <v>9201604240.2826862</v>
      </c>
      <c r="Q199">
        <v>11239117865.085249</v>
      </c>
      <c r="R199">
        <v>15090564186.426819</v>
      </c>
      <c r="S199">
        <v>17512391475.927387</v>
      </c>
      <c r="T199">
        <v>19347607843.137253</v>
      </c>
      <c r="U199">
        <v>20332831564.98674</v>
      </c>
      <c r="V199">
        <v>21439523310.633842</v>
      </c>
      <c r="W199">
        <v>23487614051.094891</v>
      </c>
      <c r="X199">
        <v>26622819672.131149</v>
      </c>
      <c r="Y199">
        <v>32896519823.788544</v>
      </c>
      <c r="Z199">
        <v>31977276872.964169</v>
      </c>
      <c r="AA199">
        <v>30527754793.138245</v>
      </c>
      <c r="AB199">
        <v>27239650741.947159</v>
      </c>
      <c r="AC199">
        <v>25217969049.575459</v>
      </c>
      <c r="AD199">
        <v>27115807742.087303</v>
      </c>
      <c r="AE199">
        <v>38745901353.70594</v>
      </c>
      <c r="AF199">
        <v>48182925857.407143</v>
      </c>
      <c r="AG199">
        <v>56347250696.37883</v>
      </c>
      <c r="AH199">
        <v>60594092182.327477</v>
      </c>
      <c r="AI199">
        <v>78713860216.565887</v>
      </c>
      <c r="AJ199">
        <v>89233599278.479248</v>
      </c>
      <c r="AK199">
        <v>107592098307.09831</v>
      </c>
      <c r="AL199">
        <v>95009751901.259186</v>
      </c>
      <c r="AM199">
        <v>99688641304.347824</v>
      </c>
      <c r="AN199">
        <v>118122007430.01193</v>
      </c>
      <c r="AO199">
        <v>122630089680.27034</v>
      </c>
      <c r="AP199">
        <v>117016535162.95026</v>
      </c>
      <c r="AQ199">
        <v>123946327916.29564</v>
      </c>
      <c r="AR199">
        <v>127470385557.18367</v>
      </c>
      <c r="AS199">
        <v>118605192877.38849</v>
      </c>
      <c r="AT199">
        <v>121604107164.9966</v>
      </c>
      <c r="AU199">
        <v>134795565549.41945</v>
      </c>
      <c r="AV199">
        <v>165226175536.7926</v>
      </c>
      <c r="AW199">
        <v>189382122532.16882</v>
      </c>
      <c r="AX199">
        <v>197253876704.9213</v>
      </c>
      <c r="AY199">
        <v>208756449275.84793</v>
      </c>
      <c r="AZ199">
        <v>240496147317.38077</v>
      </c>
      <c r="BA199">
        <v>263416394624.08353</v>
      </c>
      <c r="BB199">
        <v>244667762835.54318</v>
      </c>
      <c r="BC199">
        <v>238443864993.21713</v>
      </c>
      <c r="BD199">
        <v>245426767676.00244</v>
      </c>
      <c r="BE199">
        <v>216536676771.97272</v>
      </c>
      <c r="BF199">
        <v>226677408291.74533</v>
      </c>
      <c r="BG199">
        <v>230078616299.67526</v>
      </c>
      <c r="BH199">
        <v>199038523119.63934</v>
      </c>
      <c r="BI199">
        <v>206305431241.63824</v>
      </c>
      <c r="BJ199">
        <v>220862990767.22861</v>
      </c>
      <c r="BK199">
        <v>242092894542.88766</v>
      </c>
      <c r="BL199">
        <v>240115970063.01923</v>
      </c>
      <c r="BM199">
        <v>229618773422.57651</v>
      </c>
      <c r="BN199">
        <v>256055879091.13928</v>
      </c>
      <c r="BO199">
        <v>256898677175.02435</v>
      </c>
      <c r="BP199">
        <v>292323800948.8385</v>
      </c>
      <c r="BQ199">
        <v>313271185085.10229</v>
      </c>
    </row>
    <row r="200" spans="1:69" x14ac:dyDescent="0.2">
      <c r="A200" t="s">
        <v>543</v>
      </c>
      <c r="B200" t="s">
        <v>544</v>
      </c>
      <c r="C200" t="s">
        <v>1018</v>
      </c>
      <c r="D200" t="s">
        <v>1017</v>
      </c>
      <c r="E200">
        <v>288884368.01693368</v>
      </c>
      <c r="F200">
        <v>322053713.15873015</v>
      </c>
      <c r="G200">
        <v>360698412.69841272</v>
      </c>
      <c r="H200">
        <v>383904761.90476191</v>
      </c>
      <c r="I200">
        <v>408349206.34920633</v>
      </c>
      <c r="J200">
        <v>443587301.58730161</v>
      </c>
      <c r="K200">
        <v>465888888.8888889</v>
      </c>
      <c r="L200">
        <v>492674603.17460316</v>
      </c>
      <c r="M200">
        <v>517650793.65079367</v>
      </c>
      <c r="N200">
        <v>556293650.79365075</v>
      </c>
      <c r="O200">
        <v>594611111.11111116</v>
      </c>
      <c r="P200">
        <v>664571428.57142854</v>
      </c>
      <c r="Q200">
        <v>769039682.53968251</v>
      </c>
      <c r="R200">
        <v>995531746.03174603</v>
      </c>
      <c r="S200">
        <v>1333475396.8253968</v>
      </c>
      <c r="T200">
        <v>1511420634.920635</v>
      </c>
      <c r="U200">
        <v>1698960317.4603174</v>
      </c>
      <c r="V200">
        <v>2092158730.1587303</v>
      </c>
      <c r="W200">
        <v>2559857142.8571429</v>
      </c>
      <c r="X200">
        <v>3416777777.7777777</v>
      </c>
      <c r="Y200">
        <v>4448087301.5873013</v>
      </c>
      <c r="Z200">
        <v>5624515873.015873</v>
      </c>
      <c r="AA200">
        <v>5419411764.7058821</v>
      </c>
      <c r="AB200">
        <v>5673248726.1643839</v>
      </c>
      <c r="AC200">
        <v>4502462807.139926</v>
      </c>
      <c r="AD200">
        <v>3282449235.7612891</v>
      </c>
      <c r="AE200">
        <v>3723993942.7908778</v>
      </c>
      <c r="AF200">
        <v>3971044723.8023953</v>
      </c>
      <c r="AG200">
        <v>4255683528.3333335</v>
      </c>
      <c r="AH200">
        <v>4757732199.9621286</v>
      </c>
      <c r="AI200">
        <v>5812114523.0118723</v>
      </c>
      <c r="AJ200">
        <v>6984367762.9037123</v>
      </c>
      <c r="AK200">
        <v>7157424031.0604544</v>
      </c>
      <c r="AL200">
        <v>7249533620.3061399</v>
      </c>
      <c r="AM200">
        <v>7870982004.8195047</v>
      </c>
      <c r="AN200">
        <v>9062131475.0231781</v>
      </c>
      <c r="AO200">
        <v>9788391780.52421</v>
      </c>
      <c r="AP200">
        <v>9965225678.05093</v>
      </c>
      <c r="AQ200">
        <v>9260481572.4246197</v>
      </c>
      <c r="AR200">
        <v>8837070235.5189209</v>
      </c>
      <c r="AS200">
        <v>8855705139.5585651</v>
      </c>
      <c r="AT200">
        <v>8495806432.1846695</v>
      </c>
      <c r="AU200">
        <v>7196260656.8455591</v>
      </c>
      <c r="AV200">
        <v>7691367471.1799183</v>
      </c>
      <c r="AW200">
        <v>9624440836.2930946</v>
      </c>
      <c r="AX200">
        <v>10737500188.112309</v>
      </c>
      <c r="AY200">
        <v>13429430050.260954</v>
      </c>
      <c r="AZ200">
        <v>17856393235.433792</v>
      </c>
      <c r="BA200">
        <v>24615267663.538464</v>
      </c>
      <c r="BB200">
        <v>22355151162.003052</v>
      </c>
      <c r="BC200">
        <v>27260886405.23415</v>
      </c>
      <c r="BD200">
        <v>33756238766.493084</v>
      </c>
      <c r="BE200">
        <v>33271921136.307064</v>
      </c>
      <c r="BF200">
        <v>38501122141.413483</v>
      </c>
      <c r="BG200">
        <v>40377929295.652176</v>
      </c>
      <c r="BH200">
        <v>36211447840.102715</v>
      </c>
      <c r="BI200">
        <v>36089700222.954613</v>
      </c>
      <c r="BJ200">
        <v>38997129473.56131</v>
      </c>
      <c r="BK200">
        <v>40225448340.634087</v>
      </c>
      <c r="BL200">
        <v>37925338329.156013</v>
      </c>
      <c r="BM200">
        <v>35432178068.175629</v>
      </c>
      <c r="BN200">
        <v>39950899938.747414</v>
      </c>
      <c r="BO200">
        <v>41952910858.084557</v>
      </c>
      <c r="BP200">
        <v>43118053174.546089</v>
      </c>
      <c r="BQ200">
        <v>44458118397.444542</v>
      </c>
    </row>
    <row r="201" spans="1:69" x14ac:dyDescent="0.2">
      <c r="A201" t="s">
        <v>545</v>
      </c>
      <c r="B201" t="s">
        <v>546</v>
      </c>
      <c r="C201" t="s">
        <v>1018</v>
      </c>
      <c r="D201" t="s">
        <v>1017</v>
      </c>
      <c r="AM201">
        <v>2843300000</v>
      </c>
      <c r="AN201">
        <v>3282800000</v>
      </c>
      <c r="AO201">
        <v>3409600000</v>
      </c>
      <c r="AP201">
        <v>3759800000</v>
      </c>
      <c r="AQ201">
        <v>4067800000</v>
      </c>
      <c r="AR201">
        <v>4271200000</v>
      </c>
      <c r="AS201">
        <v>4313600000</v>
      </c>
      <c r="AT201">
        <v>4003700000</v>
      </c>
      <c r="AU201">
        <v>3555800000</v>
      </c>
      <c r="AV201">
        <v>3968000000</v>
      </c>
      <c r="AW201">
        <v>4603100000</v>
      </c>
      <c r="AX201">
        <v>5125700000</v>
      </c>
      <c r="AY201">
        <v>5348300000</v>
      </c>
      <c r="AZ201">
        <v>5815700000</v>
      </c>
      <c r="BA201">
        <v>7310400000</v>
      </c>
      <c r="BB201">
        <v>8085700000</v>
      </c>
      <c r="BC201">
        <v>9681500000</v>
      </c>
      <c r="BD201">
        <v>11186100000</v>
      </c>
      <c r="BE201">
        <v>12208400000</v>
      </c>
      <c r="BF201">
        <v>13515500000</v>
      </c>
      <c r="BG201">
        <v>13989700000</v>
      </c>
      <c r="BH201">
        <v>13972400000</v>
      </c>
      <c r="BI201">
        <v>15405400000</v>
      </c>
      <c r="BJ201">
        <v>16128000000</v>
      </c>
      <c r="BK201">
        <v>16276600000</v>
      </c>
      <c r="BL201">
        <v>17133500000</v>
      </c>
      <c r="BM201">
        <v>15531700000</v>
      </c>
      <c r="BN201">
        <v>18109000000</v>
      </c>
      <c r="BO201">
        <v>19165500000</v>
      </c>
      <c r="BP201">
        <v>17847900000</v>
      </c>
      <c r="BQ201">
        <v>13711100000</v>
      </c>
    </row>
    <row r="202" spans="1:69" x14ac:dyDescent="0.2">
      <c r="A202" t="s">
        <v>547</v>
      </c>
      <c r="B202" t="s">
        <v>548</v>
      </c>
      <c r="C202" t="s">
        <v>1018</v>
      </c>
      <c r="D202" t="s">
        <v>1017</v>
      </c>
      <c r="O202">
        <v>423802353.21494341</v>
      </c>
      <c r="P202">
        <v>477298982.38293993</v>
      </c>
      <c r="Q202">
        <v>565885771.69089794</v>
      </c>
      <c r="R202">
        <v>757316230.701195</v>
      </c>
      <c r="S202">
        <v>1027747649.558537</v>
      </c>
      <c r="T202">
        <v>1136928461.9744604</v>
      </c>
      <c r="U202">
        <v>1137538860.098309</v>
      </c>
      <c r="V202">
        <v>1196696800.8060956</v>
      </c>
      <c r="W202">
        <v>1371556833.2672846</v>
      </c>
      <c r="X202">
        <v>1652934748.5829086</v>
      </c>
      <c r="Y202">
        <v>1890599862.1730638</v>
      </c>
      <c r="Z202">
        <v>1955541041.4100876</v>
      </c>
      <c r="AA202">
        <v>1925494376.4551678</v>
      </c>
      <c r="AB202">
        <v>1843535002.961694</v>
      </c>
      <c r="AC202">
        <v>1938376709.2521195</v>
      </c>
      <c r="AD202">
        <v>1862560930.0893383</v>
      </c>
      <c r="AE202">
        <v>2030345446.6500757</v>
      </c>
      <c r="AF202">
        <v>1986467977.5892227</v>
      </c>
      <c r="AG202">
        <v>2046486236.2919261</v>
      </c>
      <c r="AH202">
        <v>2132424514.7017834</v>
      </c>
      <c r="AI202">
        <v>2385132399.1498337</v>
      </c>
      <c r="AJ202">
        <v>2529727432.9609876</v>
      </c>
      <c r="AK202">
        <v>2776997611.9385448</v>
      </c>
      <c r="AL202">
        <v>2916179026.9426637</v>
      </c>
      <c r="AM202">
        <v>3414639447.8347802</v>
      </c>
      <c r="AN202">
        <v>3704482553.0437756</v>
      </c>
      <c r="AO202">
        <v>3969814413.0000558</v>
      </c>
      <c r="AP202">
        <v>3979427587.9890828</v>
      </c>
      <c r="AQ202">
        <v>3430045708.5320692</v>
      </c>
      <c r="AR202">
        <v>3741318814.0487924</v>
      </c>
      <c r="AS202">
        <v>3444510978.4574504</v>
      </c>
      <c r="AT202">
        <v>3387243161.8564701</v>
      </c>
      <c r="AU202">
        <v>3551511825.2284827</v>
      </c>
      <c r="AV202">
        <v>4235417103.8912454</v>
      </c>
      <c r="AW202">
        <v>4871855227.6674604</v>
      </c>
      <c r="AX202">
        <v>5408552591.61551</v>
      </c>
      <c r="AY202">
        <v>5676286530.7655458</v>
      </c>
      <c r="AZ202">
        <v>6254737579.627552</v>
      </c>
      <c r="BA202">
        <v>6698070453.1824045</v>
      </c>
      <c r="BB202">
        <v>6037139996.7703323</v>
      </c>
      <c r="BC202">
        <v>6641384396.1726494</v>
      </c>
      <c r="BD202">
        <v>7750253720.1944103</v>
      </c>
      <c r="BE202">
        <v>8215475282.9657717</v>
      </c>
      <c r="BF202">
        <v>8541905877.8134937</v>
      </c>
      <c r="BG202">
        <v>9287744622.4868832</v>
      </c>
      <c r="BH202">
        <v>9105865614.9031849</v>
      </c>
      <c r="BI202">
        <v>9556119494.3846931</v>
      </c>
      <c r="BJ202">
        <v>10290493043.468754</v>
      </c>
      <c r="BK202">
        <v>10796141328.233635</v>
      </c>
      <c r="BL202">
        <v>10624838178.126326</v>
      </c>
      <c r="BM202">
        <v>9323221713.121191</v>
      </c>
      <c r="BN202">
        <v>9453908127.9322033</v>
      </c>
      <c r="BO202">
        <v>10350119919.825567</v>
      </c>
      <c r="BP202">
        <v>11224282183.208538</v>
      </c>
      <c r="BQ202">
        <v>12124739862.530283</v>
      </c>
    </row>
    <row r="203" spans="1:69" x14ac:dyDescent="0.2">
      <c r="A203" t="s">
        <v>549</v>
      </c>
      <c r="B203" t="s">
        <v>550</v>
      </c>
      <c r="C203" t="s">
        <v>1018</v>
      </c>
      <c r="D203" t="s">
        <v>1017</v>
      </c>
      <c r="E203">
        <v>1036846404629.6622</v>
      </c>
      <c r="F203">
        <v>1104529743893.6274</v>
      </c>
      <c r="G203">
        <v>1194893901950.1704</v>
      </c>
      <c r="H203">
        <v>1285602367385.1963</v>
      </c>
      <c r="I203">
        <v>1404569277544.6755</v>
      </c>
      <c r="J203">
        <v>1527388165094.7795</v>
      </c>
      <c r="K203">
        <v>1671049000687.5178</v>
      </c>
      <c r="L203">
        <v>1785813539500.6006</v>
      </c>
      <c r="M203">
        <v>1936814609946.5334</v>
      </c>
      <c r="N203">
        <v>2133714911578.0039</v>
      </c>
      <c r="O203">
        <v>2340980541390.2441</v>
      </c>
      <c r="P203">
        <v>2598629201643.5654</v>
      </c>
      <c r="Q203">
        <v>3017210744666.4302</v>
      </c>
      <c r="R203">
        <v>3649031565778.6245</v>
      </c>
      <c r="S203">
        <v>4076836031233.5845</v>
      </c>
      <c r="T203">
        <v>4568901659447.2646</v>
      </c>
      <c r="U203">
        <v>4956423785910.1914</v>
      </c>
      <c r="V203">
        <v>5600985628552.0391</v>
      </c>
      <c r="W203">
        <v>6747119823317.6338</v>
      </c>
      <c r="X203">
        <v>7752803275148.2959</v>
      </c>
      <c r="Y203">
        <v>8579077346423.665</v>
      </c>
      <c r="Z203">
        <v>8678485277522.666</v>
      </c>
      <c r="AA203">
        <v>8639011117249.7549</v>
      </c>
      <c r="AB203">
        <v>8965479265577.2891</v>
      </c>
      <c r="AC203">
        <v>9367677548893.5352</v>
      </c>
      <c r="AD203">
        <v>9862682650638.3984</v>
      </c>
      <c r="AE203">
        <v>12057445738905.975</v>
      </c>
      <c r="AF203">
        <v>13979579930866.773</v>
      </c>
      <c r="AG203">
        <v>15749021455055.107</v>
      </c>
      <c r="AH203">
        <v>16446952584907.338</v>
      </c>
      <c r="AI203">
        <v>18452271061071.375</v>
      </c>
      <c r="AJ203">
        <v>19463679791716.539</v>
      </c>
      <c r="AK203">
        <v>20883380153099.008</v>
      </c>
      <c r="AL203">
        <v>21035284641458.52</v>
      </c>
      <c r="AM203">
        <v>22531939069611.789</v>
      </c>
      <c r="AN203">
        <v>25003710577480.289</v>
      </c>
      <c r="AO203">
        <v>25123705138852.262</v>
      </c>
      <c r="AP203">
        <v>24632009706644.883</v>
      </c>
      <c r="AQ203">
        <v>24729604929999.527</v>
      </c>
      <c r="AR203">
        <v>25979732809251.543</v>
      </c>
      <c r="AS203">
        <v>26438505722462.016</v>
      </c>
      <c r="AT203">
        <v>26184037125663.582</v>
      </c>
      <c r="AU203">
        <v>27313364825215.246</v>
      </c>
      <c r="AV203">
        <v>30628727069752.918</v>
      </c>
      <c r="AW203">
        <v>34039699724658.121</v>
      </c>
      <c r="AX203">
        <v>35832108742171.062</v>
      </c>
      <c r="AY203">
        <v>37714121018548.227</v>
      </c>
      <c r="AZ203">
        <v>41169440746383.281</v>
      </c>
      <c r="BA203">
        <v>43606905463177.539</v>
      </c>
      <c r="BB203">
        <v>41066034459934.164</v>
      </c>
      <c r="BC203">
        <v>42835110366846.477</v>
      </c>
      <c r="BD203">
        <v>46024007727818.289</v>
      </c>
      <c r="BE203">
        <v>45942497522572.961</v>
      </c>
      <c r="BF203">
        <v>46413780180350.586</v>
      </c>
      <c r="BG203">
        <v>47352271526907.383</v>
      </c>
      <c r="BH203">
        <v>44767511150189.719</v>
      </c>
      <c r="BI203">
        <v>45775578499373.828</v>
      </c>
      <c r="BJ203">
        <v>47734461117479.633</v>
      </c>
      <c r="BK203">
        <v>50607464286251.164</v>
      </c>
      <c r="BL203">
        <v>51107356012296.711</v>
      </c>
      <c r="BM203">
        <v>49979090891717.766</v>
      </c>
      <c r="BN203">
        <v>55667487544829.43</v>
      </c>
      <c r="BO203">
        <v>56953387691844.57</v>
      </c>
      <c r="BP203">
        <v>60342185357196.258</v>
      </c>
      <c r="BQ203">
        <v>62787810951925.391</v>
      </c>
    </row>
    <row r="204" spans="1:69" x14ac:dyDescent="0.2">
      <c r="A204" t="s">
        <v>551</v>
      </c>
      <c r="B204" t="s">
        <v>552</v>
      </c>
      <c r="C204" t="s">
        <v>1018</v>
      </c>
      <c r="D204" t="s">
        <v>1017</v>
      </c>
      <c r="J204">
        <v>176534588.40305242</v>
      </c>
      <c r="K204">
        <v>215659453.55093855</v>
      </c>
      <c r="L204">
        <v>220984367.62658051</v>
      </c>
      <c r="M204">
        <v>259590074.52793404</v>
      </c>
      <c r="N204">
        <v>242943783.14273614</v>
      </c>
      <c r="O204">
        <v>254036000.75258702</v>
      </c>
      <c r="P204">
        <v>296865513.74681741</v>
      </c>
      <c r="Q204">
        <v>326433558.07607865</v>
      </c>
      <c r="R204">
        <v>431252938.06104565</v>
      </c>
      <c r="S204">
        <v>555340842.86031067</v>
      </c>
      <c r="T204">
        <v>690323388.52990663</v>
      </c>
      <c r="U204">
        <v>732288906.27395439</v>
      </c>
      <c r="V204">
        <v>793196378.70882595</v>
      </c>
      <c r="W204">
        <v>1005569835.3966367</v>
      </c>
      <c r="X204">
        <v>1215032463.6733649</v>
      </c>
      <c r="Y204">
        <v>1320416024.9521792</v>
      </c>
      <c r="Z204">
        <v>1234743073.0003417</v>
      </c>
      <c r="AA204">
        <v>1235897957.8887424</v>
      </c>
      <c r="AB204">
        <v>1284180701.0078697</v>
      </c>
      <c r="AC204">
        <v>1325515445.0836239</v>
      </c>
      <c r="AD204">
        <v>1448281228.1573839</v>
      </c>
      <c r="AE204">
        <v>2212028299.5600061</v>
      </c>
      <c r="AF204">
        <v>2677977163.209497</v>
      </c>
      <c r="AG204">
        <v>2723496362.0481977</v>
      </c>
      <c r="AH204">
        <v>2731683484.453692</v>
      </c>
      <c r="AI204">
        <v>3320159522.3654633</v>
      </c>
      <c r="AJ204">
        <v>3410078967.8982272</v>
      </c>
      <c r="AK204">
        <v>3713785765.4220495</v>
      </c>
      <c r="AL204">
        <v>3544608548.4173365</v>
      </c>
      <c r="AM204">
        <v>3676123788.032299</v>
      </c>
      <c r="AN204">
        <v>4186994249.0886116</v>
      </c>
      <c r="AO204">
        <v>4166072829.6009889</v>
      </c>
      <c r="AP204">
        <v>3762859093.2619243</v>
      </c>
      <c r="AQ204">
        <v>3903186592.8243051</v>
      </c>
      <c r="AR204">
        <v>3911602004.142045</v>
      </c>
      <c r="AS204">
        <v>3599845480.3435864</v>
      </c>
      <c r="AT204">
        <v>3573808556.312676</v>
      </c>
      <c r="AU204">
        <v>3965405552.5203018</v>
      </c>
      <c r="AV204">
        <v>4927780606.7707024</v>
      </c>
      <c r="AW204">
        <v>5564109981.9137955</v>
      </c>
      <c r="AX204">
        <v>5705052134.542532</v>
      </c>
      <c r="AY204">
        <v>5877997979.6226568</v>
      </c>
      <c r="AZ204">
        <v>6631156405.5963678</v>
      </c>
      <c r="BA204">
        <v>7136741421.9590826</v>
      </c>
      <c r="BB204">
        <v>6584557973.9374952</v>
      </c>
      <c r="BC204">
        <v>6086644798.5598164</v>
      </c>
      <c r="BD204">
        <v>6203940036.9198246</v>
      </c>
      <c r="BE204">
        <v>5692858099.0021677</v>
      </c>
      <c r="BF204">
        <v>6031827122.6066322</v>
      </c>
      <c r="BG204">
        <v>6151996560.8428936</v>
      </c>
      <c r="BH204">
        <v>5325846361.8118629</v>
      </c>
      <c r="BI204">
        <v>5497036476.8030996</v>
      </c>
      <c r="BJ204">
        <v>5833352692.7995033</v>
      </c>
      <c r="BK204">
        <v>6135116253.3345184</v>
      </c>
      <c r="BL204">
        <v>6022276196.13871</v>
      </c>
      <c r="BM204">
        <v>5574821989.3823938</v>
      </c>
      <c r="BN204">
        <v>5994931236.422822</v>
      </c>
      <c r="BO204">
        <v>5622688338.0631676</v>
      </c>
      <c r="BP204">
        <v>6137447782.8706636</v>
      </c>
      <c r="BQ204">
        <v>6323716355.0500937</v>
      </c>
    </row>
    <row r="205" spans="1:69" x14ac:dyDescent="0.2">
      <c r="A205" t="s">
        <v>553</v>
      </c>
      <c r="B205" t="s">
        <v>554</v>
      </c>
      <c r="C205" t="s">
        <v>1018</v>
      </c>
      <c r="D205" t="s">
        <v>1017</v>
      </c>
      <c r="O205">
        <v>301791301.79130179</v>
      </c>
      <c r="P205">
        <v>387703105.52125192</v>
      </c>
      <c r="Q205">
        <v>510262500.17669952</v>
      </c>
      <c r="R205">
        <v>793885559.97131348</v>
      </c>
      <c r="S205">
        <v>2401403227.4408469</v>
      </c>
      <c r="T205">
        <v>2512773165.8117337</v>
      </c>
      <c r="U205">
        <v>3284273986.71808</v>
      </c>
      <c r="V205">
        <v>3617564637.888648</v>
      </c>
      <c r="W205">
        <v>4052000412.7008691</v>
      </c>
      <c r="X205">
        <v>5632962996.8264065</v>
      </c>
      <c r="Y205">
        <v>7829165261.8139572</v>
      </c>
      <c r="Z205">
        <v>8661263763.7362633</v>
      </c>
      <c r="AA205">
        <v>7596703214.2857141</v>
      </c>
      <c r="AB205">
        <v>6467582307.6923075</v>
      </c>
      <c r="AC205">
        <v>6704395824.1758242</v>
      </c>
      <c r="AD205">
        <v>6153296456.0439558</v>
      </c>
      <c r="AE205">
        <v>5053021950.5494499</v>
      </c>
      <c r="AF205">
        <v>5446428681.3186808</v>
      </c>
      <c r="AG205">
        <v>6038187032.9670324</v>
      </c>
      <c r="AH205">
        <v>6487912087.9120874</v>
      </c>
      <c r="AI205">
        <v>7360439423.0769224</v>
      </c>
      <c r="AJ205">
        <v>6883516483.5164833</v>
      </c>
      <c r="AK205">
        <v>7646153983.5164833</v>
      </c>
      <c r="AL205">
        <v>7156593653.8461533</v>
      </c>
      <c r="AM205">
        <v>7374450769.2307692</v>
      </c>
      <c r="AN205">
        <v>8137911978.0219774</v>
      </c>
      <c r="AO205">
        <v>9059340384.6153851</v>
      </c>
      <c r="AP205">
        <v>11297802115.384615</v>
      </c>
      <c r="AQ205">
        <v>10255495027.472527</v>
      </c>
      <c r="AR205">
        <v>12393131868.131868</v>
      </c>
      <c r="AS205">
        <v>17759890109.89011</v>
      </c>
      <c r="AT205">
        <v>17538461538.461536</v>
      </c>
      <c r="AU205">
        <v>19363736263.736263</v>
      </c>
      <c r="AV205">
        <v>23533791208.791206</v>
      </c>
      <c r="AW205">
        <v>31734065934.065933</v>
      </c>
      <c r="AX205">
        <v>44530494505.494507</v>
      </c>
      <c r="AY205">
        <v>60882142857.142853</v>
      </c>
      <c r="AZ205">
        <v>79712087912.087906</v>
      </c>
      <c r="BA205">
        <v>115270054945.05495</v>
      </c>
      <c r="BB205">
        <v>97798351648.351639</v>
      </c>
      <c r="BC205">
        <v>123627197802.1978</v>
      </c>
      <c r="BD205">
        <v>167775274725.27472</v>
      </c>
      <c r="BE205">
        <v>186833516483.51648</v>
      </c>
      <c r="BF205">
        <v>198727747252.74725</v>
      </c>
      <c r="BG205">
        <v>206224725274.72528</v>
      </c>
      <c r="BH205">
        <v>161739835164.83517</v>
      </c>
      <c r="BI205">
        <v>151732142857.14285</v>
      </c>
      <c r="BJ205">
        <v>161099175824.17581</v>
      </c>
      <c r="BK205">
        <v>183335164835.16483</v>
      </c>
      <c r="BL205">
        <v>176371428571.42856</v>
      </c>
      <c r="BM205">
        <v>144411538461.53845</v>
      </c>
      <c r="BN205">
        <v>179732142857.14285</v>
      </c>
      <c r="BO205">
        <v>235709340659.34064</v>
      </c>
      <c r="BP205">
        <v>217308516483.51648</v>
      </c>
      <c r="BQ205">
        <v>219162637362.63736</v>
      </c>
    </row>
    <row r="206" spans="1:69" x14ac:dyDescent="0.2">
      <c r="A206" t="s">
        <v>555</v>
      </c>
      <c r="B206" t="s">
        <v>556</v>
      </c>
      <c r="C206" t="s">
        <v>1018</v>
      </c>
      <c r="D206" t="s">
        <v>1017</v>
      </c>
      <c r="AF206">
        <v>38067567567.567566</v>
      </c>
      <c r="AG206">
        <v>40424528301.886795</v>
      </c>
      <c r="AH206">
        <v>41450777202.07254</v>
      </c>
      <c r="AI206">
        <v>38247882300.49041</v>
      </c>
      <c r="AJ206">
        <v>28850634899.856003</v>
      </c>
      <c r="AK206">
        <v>25121666666.666668</v>
      </c>
      <c r="AL206">
        <v>26361160449.970394</v>
      </c>
      <c r="AM206">
        <v>30072805104.25415</v>
      </c>
      <c r="AN206">
        <v>37430162102.612526</v>
      </c>
      <c r="AO206">
        <v>36937074278.300354</v>
      </c>
      <c r="AP206">
        <v>35575214078.242844</v>
      </c>
      <c r="AQ206">
        <v>41696091973.707634</v>
      </c>
      <c r="AR206">
        <v>35953156753.739029</v>
      </c>
      <c r="AS206">
        <v>37253739511.127327</v>
      </c>
      <c r="AT206">
        <v>40395116581.483162</v>
      </c>
      <c r="AU206">
        <v>46065502702.581696</v>
      </c>
      <c r="AV206">
        <v>57806384143.165962</v>
      </c>
      <c r="AW206">
        <v>74973656851.807648</v>
      </c>
      <c r="AX206">
        <v>98454380120.076065</v>
      </c>
      <c r="AY206">
        <v>122023735992.70625</v>
      </c>
      <c r="AZ206">
        <v>174588782938.58301</v>
      </c>
      <c r="BA206">
        <v>214315932061.27539</v>
      </c>
      <c r="BB206">
        <v>174110532658.86713</v>
      </c>
      <c r="BC206">
        <v>170064350671.8273</v>
      </c>
      <c r="BD206">
        <v>192623977894.17334</v>
      </c>
      <c r="BE206">
        <v>179117323107.08725</v>
      </c>
      <c r="BF206">
        <v>189798603751.23538</v>
      </c>
      <c r="BG206">
        <v>199722319675.74106</v>
      </c>
      <c r="BH206">
        <v>177885131240.31528</v>
      </c>
      <c r="BI206">
        <v>185290759248.84393</v>
      </c>
      <c r="BJ206">
        <v>210147385855.41934</v>
      </c>
      <c r="BK206">
        <v>241791427223.90329</v>
      </c>
      <c r="BL206">
        <v>250080428511.59476</v>
      </c>
      <c r="BM206">
        <v>250625048303.57831</v>
      </c>
      <c r="BN206">
        <v>285071280114.4693</v>
      </c>
      <c r="BO206">
        <v>295319437556.9881</v>
      </c>
      <c r="BP206">
        <v>347757995758.91394</v>
      </c>
      <c r="BQ206">
        <v>382564217988.86572</v>
      </c>
    </row>
    <row r="207" spans="1:69" x14ac:dyDescent="0.2">
      <c r="A207" t="s">
        <v>557</v>
      </c>
      <c r="B207" t="s">
        <v>558</v>
      </c>
      <c r="C207" t="s">
        <v>1018</v>
      </c>
      <c r="D207" t="s">
        <v>1017</v>
      </c>
      <c r="AG207">
        <v>554828660436.13708</v>
      </c>
      <c r="AH207">
        <v>506631299734.74799</v>
      </c>
      <c r="AI207">
        <v>517014446227.92938</v>
      </c>
      <c r="AJ207">
        <v>517962962962.96295</v>
      </c>
      <c r="AK207">
        <v>460290556900.72638</v>
      </c>
      <c r="AL207">
        <v>435083713850.83716</v>
      </c>
      <c r="AM207">
        <v>395077301248.46368</v>
      </c>
      <c r="AN207">
        <v>395537185734.85437</v>
      </c>
      <c r="AO207">
        <v>391724890744.49817</v>
      </c>
      <c r="AP207">
        <v>404928954191.87555</v>
      </c>
      <c r="AQ207">
        <v>270955486862.44205</v>
      </c>
      <c r="AR207">
        <v>195907128350.9342</v>
      </c>
      <c r="AS207">
        <v>259710142196.94278</v>
      </c>
      <c r="AT207">
        <v>306602070620.50049</v>
      </c>
      <c r="AU207">
        <v>345470494417.86279</v>
      </c>
      <c r="AV207">
        <v>430347420184.88513</v>
      </c>
      <c r="AW207">
        <v>591016690732.38464</v>
      </c>
      <c r="AX207">
        <v>764015973481.11023</v>
      </c>
      <c r="AY207">
        <v>989932071352.54309</v>
      </c>
      <c r="AZ207">
        <v>1299703478481.6531</v>
      </c>
      <c r="BA207">
        <v>1660848058303.1138</v>
      </c>
      <c r="BB207">
        <v>1222645900055.6956</v>
      </c>
      <c r="BC207">
        <v>1524916715223.946</v>
      </c>
      <c r="BD207">
        <v>2045922753398.0359</v>
      </c>
      <c r="BE207">
        <v>2208293553878.4243</v>
      </c>
      <c r="BF207">
        <v>2292470078346.2236</v>
      </c>
      <c r="BG207">
        <v>2059241589895.0149</v>
      </c>
      <c r="BH207">
        <v>1363482182197.7053</v>
      </c>
      <c r="BI207">
        <v>1276786350881.137</v>
      </c>
      <c r="BJ207">
        <v>1574199360089.0022</v>
      </c>
      <c r="BK207">
        <v>1657328773461.3062</v>
      </c>
      <c r="BL207">
        <v>1693115002708.3157</v>
      </c>
      <c r="BM207">
        <v>1493075894362.1426</v>
      </c>
      <c r="BN207">
        <v>1829186719575.0959</v>
      </c>
      <c r="BO207">
        <v>2291612121334.6431</v>
      </c>
      <c r="BP207">
        <v>2071505725030.5793</v>
      </c>
      <c r="BQ207">
        <v>2173835806671.656</v>
      </c>
    </row>
    <row r="208" spans="1:69" x14ac:dyDescent="0.2">
      <c r="A208" t="s">
        <v>559</v>
      </c>
      <c r="B208" t="s">
        <v>560</v>
      </c>
      <c r="C208" t="s">
        <v>1018</v>
      </c>
      <c r="D208" t="s">
        <v>1017</v>
      </c>
      <c r="E208">
        <v>119000024</v>
      </c>
      <c r="F208">
        <v>122000016</v>
      </c>
      <c r="G208">
        <v>125000008</v>
      </c>
      <c r="H208">
        <v>128000000</v>
      </c>
      <c r="I208">
        <v>129999994</v>
      </c>
      <c r="J208">
        <v>148799980</v>
      </c>
      <c r="K208">
        <v>124525702.85714285</v>
      </c>
      <c r="L208">
        <v>159560018</v>
      </c>
      <c r="M208">
        <v>172200018</v>
      </c>
      <c r="N208">
        <v>188700037</v>
      </c>
      <c r="O208">
        <v>219900006</v>
      </c>
      <c r="P208">
        <v>222952504.40607011</v>
      </c>
      <c r="Q208">
        <v>246457838.33668095</v>
      </c>
      <c r="R208">
        <v>290746157.14592123</v>
      </c>
      <c r="S208">
        <v>308458423.18385434</v>
      </c>
      <c r="T208">
        <v>571863500.2486583</v>
      </c>
      <c r="U208">
        <v>637753853.12552011</v>
      </c>
      <c r="V208">
        <v>746650613.03479433</v>
      </c>
      <c r="W208">
        <v>905709076.4230299</v>
      </c>
      <c r="X208">
        <v>1109346130.9526522</v>
      </c>
      <c r="Y208">
        <v>1254765641.5211585</v>
      </c>
      <c r="Z208">
        <v>1407062526.9152055</v>
      </c>
      <c r="AA208">
        <v>1407243139.254498</v>
      </c>
      <c r="AB208">
        <v>1479687586.9429221</v>
      </c>
      <c r="AC208">
        <v>1587413083.9205956</v>
      </c>
      <c r="AD208">
        <v>1715626330.5947235</v>
      </c>
      <c r="AE208">
        <v>1944710683.8714795</v>
      </c>
      <c r="AF208">
        <v>2157432667.6159835</v>
      </c>
      <c r="AG208">
        <v>2395492686.7816548</v>
      </c>
      <c r="AH208">
        <v>2405022593.0516543</v>
      </c>
      <c r="AI208">
        <v>2550185679.0810885</v>
      </c>
      <c r="AJ208">
        <v>1911600236.6746132</v>
      </c>
      <c r="AK208">
        <v>2029026961.5589409</v>
      </c>
      <c r="AL208">
        <v>1971525711.8351052</v>
      </c>
      <c r="AM208">
        <v>753636370.4545455</v>
      </c>
      <c r="AN208">
        <v>1293535193.4924753</v>
      </c>
      <c r="AO208">
        <v>1382334879.4081221</v>
      </c>
      <c r="AP208">
        <v>1851558197.3108816</v>
      </c>
      <c r="AQ208">
        <v>1989343546.1759439</v>
      </c>
      <c r="AR208">
        <v>2157108262.8445249</v>
      </c>
      <c r="AS208">
        <v>2068836754.374305</v>
      </c>
      <c r="AT208">
        <v>1966600715.4984097</v>
      </c>
      <c r="AU208">
        <v>1966003468.4911726</v>
      </c>
      <c r="AV208">
        <v>2138237278.7382245</v>
      </c>
      <c r="AW208">
        <v>2376496067.0119786</v>
      </c>
      <c r="AX208">
        <v>2933819766.176559</v>
      </c>
      <c r="AY208">
        <v>3319784538.7334623</v>
      </c>
      <c r="AZ208">
        <v>4070507894.6165586</v>
      </c>
      <c r="BA208">
        <v>5179854064.5703278</v>
      </c>
      <c r="BB208">
        <v>5674476969.0644407</v>
      </c>
      <c r="BC208">
        <v>6124756654.123457</v>
      </c>
      <c r="BD208">
        <v>6884913658.1063166</v>
      </c>
      <c r="BE208">
        <v>7654761050.1858721</v>
      </c>
      <c r="BF208">
        <v>7819964030.1793661</v>
      </c>
      <c r="BG208">
        <v>8238966124.2311468</v>
      </c>
      <c r="BH208">
        <v>8543760199.8020849</v>
      </c>
      <c r="BI208">
        <v>8695272057.9179764</v>
      </c>
      <c r="BJ208">
        <v>9252833891.4087086</v>
      </c>
      <c r="BK208">
        <v>9637904520.8628311</v>
      </c>
      <c r="BL208">
        <v>10349300276.762283</v>
      </c>
      <c r="BM208">
        <v>10174386856.610067</v>
      </c>
      <c r="BN208">
        <v>11078787090.156437</v>
      </c>
      <c r="BO208">
        <v>13316161002.391228</v>
      </c>
      <c r="BP208">
        <v>14331722703.41337</v>
      </c>
      <c r="BQ208">
        <v>14251642235.096836</v>
      </c>
    </row>
    <row r="209" spans="1:69" x14ac:dyDescent="0.2">
      <c r="A209" t="s">
        <v>561</v>
      </c>
      <c r="B209" t="s">
        <v>562</v>
      </c>
      <c r="C209" t="s">
        <v>1018</v>
      </c>
      <c r="D209" t="s">
        <v>1017</v>
      </c>
      <c r="E209">
        <v>43270012739.164948</v>
      </c>
      <c r="F209">
        <v>46076379864.370811</v>
      </c>
      <c r="G209">
        <v>49304727903.060646</v>
      </c>
      <c r="H209">
        <v>55539363101.615005</v>
      </c>
      <c r="I209">
        <v>63741466508.753151</v>
      </c>
      <c r="J209">
        <v>67970199332.831833</v>
      </c>
      <c r="K209">
        <v>54738691616.690697</v>
      </c>
      <c r="L209">
        <v>60155334542.348961</v>
      </c>
      <c r="M209">
        <v>63211416560.971718</v>
      </c>
      <c r="N209">
        <v>69748993757.947006</v>
      </c>
      <c r="O209">
        <v>74658791269.593048</v>
      </c>
      <c r="P209">
        <v>79443177465.617371</v>
      </c>
      <c r="Q209">
        <v>81426298286.755356</v>
      </c>
      <c r="R209">
        <v>97561887957.807953</v>
      </c>
      <c r="S209">
        <v>116963620422.22887</v>
      </c>
      <c r="T209">
        <v>123400629130.85382</v>
      </c>
      <c r="U209">
        <v>117988534885.0732</v>
      </c>
      <c r="V209">
        <v>136743438548.56146</v>
      </c>
      <c r="W209">
        <v>155039888662.5639</v>
      </c>
      <c r="X209">
        <v>173920685619.91565</v>
      </c>
      <c r="Y209">
        <v>210608299657.66074</v>
      </c>
      <c r="Z209">
        <v>220616445555.57513</v>
      </c>
      <c r="AA209">
        <v>226594563448.69763</v>
      </c>
      <c r="AB209">
        <v>243700817417.39923</v>
      </c>
      <c r="AC209">
        <v>239973094448.2514</v>
      </c>
      <c r="AD209">
        <v>263678832418.14941</v>
      </c>
      <c r="AE209">
        <v>280349120351.5675</v>
      </c>
      <c r="AF209">
        <v>313355004645.12573</v>
      </c>
      <c r="AG209">
        <v>334074870363.84827</v>
      </c>
      <c r="AH209">
        <v>335790574664.3299</v>
      </c>
      <c r="AI209">
        <v>364740287587.94354</v>
      </c>
      <c r="AJ209">
        <v>314469355543.21698</v>
      </c>
      <c r="AK209">
        <v>333546277429.53485</v>
      </c>
      <c r="AL209">
        <v>327009281232.94592</v>
      </c>
      <c r="AM209">
        <v>377442853701.43335</v>
      </c>
      <c r="AN209">
        <v>416341940329.578</v>
      </c>
      <c r="AO209">
        <v>458508459742.38776</v>
      </c>
      <c r="AP209">
        <v>484982931205.64917</v>
      </c>
      <c r="AQ209">
        <v>492856423475.40704</v>
      </c>
      <c r="AR209">
        <v>531825749349.82489</v>
      </c>
      <c r="AS209">
        <v>544940514563.35693</v>
      </c>
      <c r="AT209">
        <v>562554379798.0199</v>
      </c>
      <c r="AU209">
        <v>593707009776.72144</v>
      </c>
      <c r="AV209">
        <v>694775911444.33105</v>
      </c>
      <c r="AW209">
        <v>804159915389.76379</v>
      </c>
      <c r="AX209">
        <v>924419567611.27173</v>
      </c>
      <c r="AY209">
        <v>1051884831127.4458</v>
      </c>
      <c r="AZ209">
        <v>1342148092012.2576</v>
      </c>
      <c r="BA209">
        <v>1347380565219.4006</v>
      </c>
      <c r="BB209">
        <v>1502961023415.752</v>
      </c>
      <c r="BC209">
        <v>1869826822189.7798</v>
      </c>
      <c r="BD209">
        <v>2045738549420.9609</v>
      </c>
      <c r="BE209">
        <v>2057958207279.9766</v>
      </c>
      <c r="BF209">
        <v>2111097579998.967</v>
      </c>
      <c r="BG209">
        <v>2323062261530.7988</v>
      </c>
      <c r="BH209">
        <v>2414503392484.3779</v>
      </c>
      <c r="BI209">
        <v>2679313169377.9634</v>
      </c>
      <c r="BJ209">
        <v>3075955432871.7256</v>
      </c>
      <c r="BK209">
        <v>3159841615195.0679</v>
      </c>
      <c r="BL209">
        <v>3318484576527.3286</v>
      </c>
      <c r="BM209">
        <v>3172770463749.4912</v>
      </c>
      <c r="BN209">
        <v>3717045071833.1099</v>
      </c>
      <c r="BO209">
        <v>3930640287773.4561</v>
      </c>
      <c r="BP209">
        <v>4210302249458.6499</v>
      </c>
      <c r="BQ209">
        <v>4512296631866.3145</v>
      </c>
    </row>
    <row r="210" spans="1:69" x14ac:dyDescent="0.2">
      <c r="A210" t="s">
        <v>563</v>
      </c>
      <c r="B210" t="s">
        <v>564</v>
      </c>
      <c r="C210" t="s">
        <v>1018</v>
      </c>
      <c r="D210" t="s">
        <v>1017</v>
      </c>
      <c r="E210">
        <v>1748124063.5555556</v>
      </c>
      <c r="F210">
        <v>1920811284.2222223</v>
      </c>
      <c r="G210">
        <v>2130606531.7777777</v>
      </c>
      <c r="H210">
        <v>2207393171.5555553</v>
      </c>
      <c r="I210">
        <v>2371808712.8888888</v>
      </c>
      <c r="J210">
        <v>2647955557.5555553</v>
      </c>
      <c r="K210">
        <v>2920555557.1111112</v>
      </c>
      <c r="L210">
        <v>3257022222.6666665</v>
      </c>
      <c r="M210">
        <v>4187777711.1111112</v>
      </c>
      <c r="N210">
        <v>4485777644.4444447</v>
      </c>
      <c r="O210">
        <v>5377333333.333333</v>
      </c>
      <c r="P210">
        <v>7184806909.2893887</v>
      </c>
      <c r="Q210">
        <v>9664267086.6032314</v>
      </c>
      <c r="R210">
        <v>14947435499.322962</v>
      </c>
      <c r="S210">
        <v>45412957746.478874</v>
      </c>
      <c r="T210">
        <v>46773208642.68145</v>
      </c>
      <c r="U210">
        <v>64005665722.379608</v>
      </c>
      <c r="V210">
        <v>74188986586.062943</v>
      </c>
      <c r="W210">
        <v>80266516686.561386</v>
      </c>
      <c r="X210">
        <v>111858444786.22438</v>
      </c>
      <c r="Y210">
        <v>164539660725.11786</v>
      </c>
      <c r="Z210">
        <v>184291360138.68997</v>
      </c>
      <c r="AA210">
        <v>153240313858.32272</v>
      </c>
      <c r="AB210">
        <v>129171635311.14326</v>
      </c>
      <c r="AC210">
        <v>119624858115.77753</v>
      </c>
      <c r="AD210">
        <v>103897846493.64992</v>
      </c>
      <c r="AE210">
        <v>86961922765.325409</v>
      </c>
      <c r="AF210">
        <v>85695861148.197601</v>
      </c>
      <c r="AG210">
        <v>88256074766.355133</v>
      </c>
      <c r="AH210">
        <v>95344459279.038712</v>
      </c>
      <c r="AI210">
        <v>117630173564.75301</v>
      </c>
      <c r="AJ210">
        <v>132223230974.63284</v>
      </c>
      <c r="AK210">
        <v>137087850467.28972</v>
      </c>
      <c r="AL210">
        <v>132967957276.36848</v>
      </c>
      <c r="AM210">
        <v>135174899866.48865</v>
      </c>
      <c r="AN210">
        <v>143343124165.55408</v>
      </c>
      <c r="AO210">
        <v>158662483311.08145</v>
      </c>
      <c r="AP210">
        <v>165963684913.21762</v>
      </c>
      <c r="AQ210">
        <v>146775466666.66666</v>
      </c>
      <c r="AR210">
        <v>161717066666.66666</v>
      </c>
      <c r="AS210">
        <v>189514933333.33334</v>
      </c>
      <c r="AT210">
        <v>184137600000</v>
      </c>
      <c r="AU210">
        <v>189605866666.66666</v>
      </c>
      <c r="AV210">
        <v>215807733333.33334</v>
      </c>
      <c r="AW210">
        <v>258742133333.33334</v>
      </c>
      <c r="AX210">
        <v>328459608764.1109</v>
      </c>
      <c r="AY210">
        <v>376900133511.34845</v>
      </c>
      <c r="AZ210">
        <v>415964509673.11542</v>
      </c>
      <c r="BA210">
        <v>519796800000</v>
      </c>
      <c r="BB210">
        <v>429097866666.66669</v>
      </c>
      <c r="BC210">
        <v>528207466666.66669</v>
      </c>
      <c r="BD210">
        <v>680660800000</v>
      </c>
      <c r="BE210">
        <v>751921333333.33337</v>
      </c>
      <c r="BF210">
        <v>769755733333.33337</v>
      </c>
      <c r="BG210">
        <v>787153066666.66663</v>
      </c>
      <c r="BH210">
        <v>693414400000</v>
      </c>
      <c r="BI210">
        <v>689279466666.66663</v>
      </c>
      <c r="BJ210">
        <v>741266133333.33337</v>
      </c>
      <c r="BK210">
        <v>886564800000</v>
      </c>
      <c r="BL210">
        <v>888890133333.33337</v>
      </c>
      <c r="BM210">
        <v>767951200000</v>
      </c>
      <c r="BN210">
        <v>982661066666.66663</v>
      </c>
      <c r="BO210">
        <v>1239075200000</v>
      </c>
      <c r="BP210">
        <v>1218584533333.3333</v>
      </c>
      <c r="BQ210">
        <v>1239804533333.3333</v>
      </c>
    </row>
    <row r="211" spans="1:69" x14ac:dyDescent="0.2">
      <c r="A211" t="s">
        <v>565</v>
      </c>
      <c r="B211" t="s">
        <v>566</v>
      </c>
      <c r="C211" t="s">
        <v>1018</v>
      </c>
      <c r="D211" t="s">
        <v>1017</v>
      </c>
      <c r="E211">
        <v>1126364161.7644002</v>
      </c>
      <c r="F211">
        <v>1222860428.555027</v>
      </c>
      <c r="G211">
        <v>1328259624.7221701</v>
      </c>
      <c r="H211">
        <v>1351234926.3389859</v>
      </c>
      <c r="I211">
        <v>1388282600.1961017</v>
      </c>
      <c r="J211">
        <v>1446869619.3189821</v>
      </c>
      <c r="K211">
        <v>1484491675.7165182</v>
      </c>
      <c r="L211">
        <v>1607409539.3664834</v>
      </c>
      <c r="M211">
        <v>1677771400.5679824</v>
      </c>
      <c r="N211">
        <v>1847501441.2622097</v>
      </c>
      <c r="O211">
        <v>2100229759.0471847</v>
      </c>
      <c r="P211">
        <v>2288340041.0348649</v>
      </c>
      <c r="Q211">
        <v>2483055722.23738</v>
      </c>
      <c r="R211">
        <v>3077254460.3022814</v>
      </c>
      <c r="S211">
        <v>3958931659.8475924</v>
      </c>
      <c r="T211">
        <v>4823090191.9100809</v>
      </c>
      <c r="U211">
        <v>6013210815.6611452</v>
      </c>
      <c r="V211">
        <v>7499005639.3764896</v>
      </c>
      <c r="W211">
        <v>8128719315.0792007</v>
      </c>
      <c r="X211">
        <v>8418407786.6059923</v>
      </c>
      <c r="Y211">
        <v>8951800000</v>
      </c>
      <c r="Z211">
        <v>10753888154.279812</v>
      </c>
      <c r="AA211">
        <v>8732542273.7342396</v>
      </c>
      <c r="AB211">
        <v>8230153846.1538467</v>
      </c>
      <c r="AC211">
        <v>10447615384.615385</v>
      </c>
      <c r="AD211">
        <v>8075259600.3398018</v>
      </c>
      <c r="AE211">
        <v>10092200000</v>
      </c>
      <c r="AF211">
        <v>12093333333.333334</v>
      </c>
      <c r="AG211">
        <v>14372555555.555559</v>
      </c>
      <c r="AH211">
        <v>21408111111.111115</v>
      </c>
      <c r="AI211">
        <v>33641222222.222225</v>
      </c>
      <c r="AJ211">
        <v>44171194366.203911</v>
      </c>
      <c r="AK211">
        <v>7031933491.8489866</v>
      </c>
      <c r="AL211">
        <v>8881005435.8060169</v>
      </c>
      <c r="AM211">
        <v>12793794737.042011</v>
      </c>
      <c r="AN211">
        <v>13830363899.916332</v>
      </c>
      <c r="AO211">
        <v>9018300724.6608562</v>
      </c>
      <c r="AP211">
        <v>11681175864.338284</v>
      </c>
      <c r="AQ211">
        <v>11250221536.748407</v>
      </c>
      <c r="AR211">
        <v>10682028339.689819</v>
      </c>
      <c r="AS211">
        <v>12257299147.293604</v>
      </c>
      <c r="AT211">
        <v>15716361792.192642</v>
      </c>
      <c r="AU211">
        <v>18137128388.360603</v>
      </c>
      <c r="AV211">
        <v>21355298459.595512</v>
      </c>
      <c r="AW211">
        <v>26646007250.731857</v>
      </c>
      <c r="AX211">
        <v>35182711987.974014</v>
      </c>
      <c r="AY211">
        <v>45263831634.149696</v>
      </c>
      <c r="AZ211">
        <v>59440139774.812767</v>
      </c>
      <c r="BA211">
        <v>64833083257.143097</v>
      </c>
      <c r="BB211">
        <v>51621044076.923073</v>
      </c>
      <c r="BC211">
        <v>58962978034.482758</v>
      </c>
      <c r="BD211">
        <v>55018567210.526321</v>
      </c>
      <c r="BE211">
        <v>37632919966.666664</v>
      </c>
      <c r="BF211">
        <v>43024018082.19178</v>
      </c>
      <c r="BG211">
        <v>49516748617.977524</v>
      </c>
      <c r="BH211">
        <v>51726758676.767677</v>
      </c>
      <c r="BI211">
        <v>42630376000</v>
      </c>
      <c r="BJ211">
        <v>41283617976.190475</v>
      </c>
      <c r="BK211">
        <v>32333780383.292381</v>
      </c>
      <c r="BL211">
        <v>32338079165.289257</v>
      </c>
      <c r="BM211">
        <v>27034593750</v>
      </c>
      <c r="BN211">
        <v>34229513774.993607</v>
      </c>
      <c r="BO211">
        <v>51666875363.096298</v>
      </c>
      <c r="BP211">
        <v>39898289820.795052</v>
      </c>
      <c r="BQ211">
        <v>49672435513.112602</v>
      </c>
    </row>
    <row r="212" spans="1:69" x14ac:dyDescent="0.2">
      <c r="A212" t="s">
        <v>567</v>
      </c>
      <c r="B212" t="s">
        <v>568</v>
      </c>
      <c r="C212" t="s">
        <v>1018</v>
      </c>
      <c r="D212" t="s">
        <v>1017</v>
      </c>
      <c r="E212">
        <v>1003692370.4686906</v>
      </c>
      <c r="F212">
        <v>1058975256.9702512</v>
      </c>
      <c r="G212">
        <v>1085475790.5911205</v>
      </c>
      <c r="H212">
        <v>1122139861.6780479</v>
      </c>
      <c r="I212">
        <v>1188930645.3442326</v>
      </c>
      <c r="J212">
        <v>1210058228.1711209</v>
      </c>
      <c r="K212">
        <v>1246908185.9634266</v>
      </c>
      <c r="L212">
        <v>1246480765.9798436</v>
      </c>
      <c r="M212">
        <v>1309384861.9221931</v>
      </c>
      <c r="N212">
        <v>1245234931.4323332</v>
      </c>
      <c r="O212">
        <v>1297407654.9283156</v>
      </c>
      <c r="P212">
        <v>1339549032.8378246</v>
      </c>
      <c r="Q212">
        <v>1620857103.5349233</v>
      </c>
      <c r="R212">
        <v>1863398590.4555988</v>
      </c>
      <c r="S212">
        <v>2099325228.956507</v>
      </c>
      <c r="T212">
        <v>2830388404.8976984</v>
      </c>
      <c r="U212">
        <v>2869777884.451664</v>
      </c>
      <c r="V212">
        <v>2938046462.7097964</v>
      </c>
      <c r="W212">
        <v>3280354920.8516011</v>
      </c>
      <c r="X212">
        <v>4084877822.9167881</v>
      </c>
      <c r="Y212">
        <v>4510108290.6957092</v>
      </c>
      <c r="Z212">
        <v>4095892780.5828943</v>
      </c>
      <c r="AA212">
        <v>4013951442.6708126</v>
      </c>
      <c r="AB212">
        <v>3569356124.9315853</v>
      </c>
      <c r="AC212">
        <v>3485165431.713542</v>
      </c>
      <c r="AD212">
        <v>3818944917.567131</v>
      </c>
      <c r="AE212">
        <v>5392093445.5105333</v>
      </c>
      <c r="AF212">
        <v>6487353102.8148251</v>
      </c>
      <c r="AG212">
        <v>6418419388.6349888</v>
      </c>
      <c r="AH212">
        <v>6366039372.5368252</v>
      </c>
      <c r="AI212">
        <v>7390967360.4212084</v>
      </c>
      <c r="AJ212">
        <v>7255210469.5174274</v>
      </c>
      <c r="AK212">
        <v>7769817839.9564409</v>
      </c>
      <c r="AL212">
        <v>7367986241.218689</v>
      </c>
      <c r="AM212">
        <v>5034588195.5580578</v>
      </c>
      <c r="AN212">
        <v>6326342633.4033957</v>
      </c>
      <c r="AO212">
        <v>6559712165.9650803</v>
      </c>
      <c r="AP212">
        <v>6041478725.9044323</v>
      </c>
      <c r="AQ212">
        <v>6505607909.0532446</v>
      </c>
      <c r="AR212">
        <v>6592834932.8087645</v>
      </c>
      <c r="AS212">
        <v>6013185003.9752512</v>
      </c>
      <c r="AT212">
        <v>6507824829.262536</v>
      </c>
      <c r="AU212">
        <v>7006402319.7585649</v>
      </c>
      <c r="AV212">
        <v>8768721563.182106</v>
      </c>
      <c r="AW212">
        <v>10076816666.619638</v>
      </c>
      <c r="AX212">
        <v>11009033437.939039</v>
      </c>
      <c r="AY212">
        <v>11697918243.00349</v>
      </c>
      <c r="AZ212">
        <v>13994218412.961872</v>
      </c>
      <c r="BA212">
        <v>16853989627.548038</v>
      </c>
      <c r="BB212">
        <v>16145867494.940493</v>
      </c>
      <c r="BC212">
        <v>16121315909.07576</v>
      </c>
      <c r="BD212">
        <v>17814283639.311874</v>
      </c>
      <c r="BE212">
        <v>17660870411.523518</v>
      </c>
      <c r="BF212">
        <v>18918667724.881683</v>
      </c>
      <c r="BG212">
        <v>19797253440.267914</v>
      </c>
      <c r="BH212">
        <v>17774766696.175896</v>
      </c>
      <c r="BI212">
        <v>19040312333.186382</v>
      </c>
      <c r="BJ212">
        <v>20996562943.597919</v>
      </c>
      <c r="BK212">
        <v>23116701556.138107</v>
      </c>
      <c r="BL212">
        <v>23403995992.135414</v>
      </c>
      <c r="BM212">
        <v>24530513037.751846</v>
      </c>
      <c r="BN212">
        <v>27520784129.750805</v>
      </c>
      <c r="BO212">
        <v>27783332222.675926</v>
      </c>
      <c r="BP212">
        <v>30696331295.782555</v>
      </c>
      <c r="BQ212">
        <v>32808056600.943581</v>
      </c>
    </row>
    <row r="213" spans="1:69" x14ac:dyDescent="0.2">
      <c r="A213" t="s">
        <v>569</v>
      </c>
      <c r="B213" t="s">
        <v>570</v>
      </c>
      <c r="C213" t="s">
        <v>1018</v>
      </c>
      <c r="D213" t="s">
        <v>1017</v>
      </c>
      <c r="E213">
        <v>704751700.30249381</v>
      </c>
      <c r="F213">
        <v>764629788.12368929</v>
      </c>
      <c r="G213">
        <v>826239211.8175106</v>
      </c>
      <c r="H213">
        <v>917608012.49175167</v>
      </c>
      <c r="I213">
        <v>894153311.42485678</v>
      </c>
      <c r="J213">
        <v>974644096.1446743</v>
      </c>
      <c r="K213">
        <v>1096425608.0908918</v>
      </c>
      <c r="L213">
        <v>1238035815.7858632</v>
      </c>
      <c r="M213">
        <v>1425706091.0356002</v>
      </c>
      <c r="N213">
        <v>1659893767.8441927</v>
      </c>
      <c r="O213">
        <v>1920574150.1754203</v>
      </c>
      <c r="P213">
        <v>2263785443.6168823</v>
      </c>
      <c r="Q213">
        <v>2721440980.7585139</v>
      </c>
      <c r="R213">
        <v>3696213333.3333335</v>
      </c>
      <c r="S213">
        <v>5221534955.6441774</v>
      </c>
      <c r="T213">
        <v>5633673929.9930239</v>
      </c>
      <c r="U213">
        <v>6327077974.107029</v>
      </c>
      <c r="V213">
        <v>6618585073.6603527</v>
      </c>
      <c r="W213">
        <v>7517176354.8413544</v>
      </c>
      <c r="X213">
        <v>9296921723.8346519</v>
      </c>
      <c r="Y213">
        <v>11896256782.856619</v>
      </c>
      <c r="Z213">
        <v>14175228843.63908</v>
      </c>
      <c r="AA213">
        <v>16084252378.473043</v>
      </c>
      <c r="AB213">
        <v>17784112149.532711</v>
      </c>
      <c r="AC213">
        <v>19749361097.964977</v>
      </c>
      <c r="AD213">
        <v>19156532745.769066</v>
      </c>
      <c r="AE213">
        <v>18586746056.99741</v>
      </c>
      <c r="AF213">
        <v>20919215578.212547</v>
      </c>
      <c r="AG213">
        <v>25371462488.129158</v>
      </c>
      <c r="AH213">
        <v>30465364738.620552</v>
      </c>
      <c r="AI213">
        <v>36144336768.702255</v>
      </c>
      <c r="AJ213">
        <v>45466164978.292328</v>
      </c>
      <c r="AK213">
        <v>52131320032.87973</v>
      </c>
      <c r="AL213">
        <v>60603815716.265282</v>
      </c>
      <c r="AM213">
        <v>73688724431.141174</v>
      </c>
      <c r="AN213">
        <v>87812540788.429306</v>
      </c>
      <c r="AO213">
        <v>96293086513.087219</v>
      </c>
      <c r="AP213">
        <v>100123787215.2995</v>
      </c>
      <c r="AQ213">
        <v>85728207781.778458</v>
      </c>
      <c r="AR213">
        <v>86286849754.890533</v>
      </c>
      <c r="AS213">
        <v>96076539925.740875</v>
      </c>
      <c r="AT213">
        <v>89793790669.651505</v>
      </c>
      <c r="AU213">
        <v>92538372869.694199</v>
      </c>
      <c r="AV213">
        <v>97646401095.636902</v>
      </c>
      <c r="AW213">
        <v>115033593101.04909</v>
      </c>
      <c r="AX213">
        <v>127807848728.39835</v>
      </c>
      <c r="AY213">
        <v>148627286361.35068</v>
      </c>
      <c r="AZ213">
        <v>180941701357.97046</v>
      </c>
      <c r="BA213">
        <v>193617323539.20279</v>
      </c>
      <c r="BB213">
        <v>194150283771.56647</v>
      </c>
      <c r="BC213">
        <v>239807980591.23965</v>
      </c>
      <c r="BD213">
        <v>279356499090.45807</v>
      </c>
      <c r="BE213">
        <v>295092888076.58948</v>
      </c>
      <c r="BF213">
        <v>307576360584.99158</v>
      </c>
      <c r="BG213">
        <v>314863580758.45465</v>
      </c>
      <c r="BH213">
        <v>307998545269.39795</v>
      </c>
      <c r="BI213">
        <v>319646468521.49695</v>
      </c>
      <c r="BJ213">
        <v>343673334902.32996</v>
      </c>
      <c r="BK213">
        <v>377123710560.6142</v>
      </c>
      <c r="BL213">
        <v>376161998830.04755</v>
      </c>
      <c r="BM213">
        <v>349165858544.56848</v>
      </c>
      <c r="BN213">
        <v>436591382250.46393</v>
      </c>
      <c r="BO213">
        <v>509017841146.55676</v>
      </c>
      <c r="BP213">
        <v>505439514078.01947</v>
      </c>
      <c r="BQ213">
        <v>547386645891.84668</v>
      </c>
    </row>
    <row r="214" spans="1:69" x14ac:dyDescent="0.2">
      <c r="A214" t="s">
        <v>571</v>
      </c>
      <c r="B214" t="s">
        <v>572</v>
      </c>
      <c r="C214" t="s">
        <v>1018</v>
      </c>
      <c r="D214" t="s">
        <v>1017</v>
      </c>
      <c r="L214">
        <v>25203524.032563843</v>
      </c>
      <c r="M214">
        <v>28084252.758274823</v>
      </c>
      <c r="N214">
        <v>28606411.398040961</v>
      </c>
      <c r="P214">
        <v>50056882.821387939</v>
      </c>
      <c r="Q214">
        <v>40606712.050638959</v>
      </c>
      <c r="R214">
        <v>55272108.843537413</v>
      </c>
      <c r="S214">
        <v>84539332.282561973</v>
      </c>
      <c r="T214">
        <v>74620320.029533938</v>
      </c>
      <c r="U214">
        <v>83100834.307935029</v>
      </c>
      <c r="V214">
        <v>93145283.355714083</v>
      </c>
      <c r="W214">
        <v>111027427.20835841</v>
      </c>
      <c r="X214">
        <v>151276496.48253277</v>
      </c>
      <c r="Y214">
        <v>182852106.52340791</v>
      </c>
      <c r="Z214">
        <v>193750540.7014294</v>
      </c>
      <c r="AA214">
        <v>192902018.73331797</v>
      </c>
      <c r="AB214">
        <v>181220398.96983871</v>
      </c>
      <c r="AC214">
        <v>181570473.7716051</v>
      </c>
      <c r="AD214">
        <v>165524943.49212268</v>
      </c>
      <c r="AE214">
        <v>147620047.66006315</v>
      </c>
      <c r="AF214">
        <v>155128542.41917804</v>
      </c>
      <c r="AG214">
        <v>176494394.04336193</v>
      </c>
      <c r="AH214">
        <v>172882410.57856086</v>
      </c>
      <c r="AI214">
        <v>214877666.84606788</v>
      </c>
      <c r="AJ214">
        <v>227540473.34008658</v>
      </c>
      <c r="AK214">
        <v>269034595.81298453</v>
      </c>
      <c r="AL214">
        <v>300746361.12873942</v>
      </c>
      <c r="AM214">
        <v>402837005.2725957</v>
      </c>
      <c r="AN214">
        <v>469443201.50327373</v>
      </c>
      <c r="AO214">
        <v>510586430.19012672</v>
      </c>
      <c r="AP214">
        <v>526554005.95435709</v>
      </c>
      <c r="AQ214">
        <v>457579840.22506624</v>
      </c>
      <c r="AR214">
        <v>488024514.36935914</v>
      </c>
      <c r="AS214">
        <v>419842674.22765219</v>
      </c>
      <c r="AT214">
        <v>409508552.97997248</v>
      </c>
      <c r="AU214">
        <v>346406738.88523722</v>
      </c>
      <c r="AV214">
        <v>417666638.60002148</v>
      </c>
      <c r="AW214">
        <v>468000121.31343436</v>
      </c>
      <c r="AX214">
        <v>552881356.69751668</v>
      </c>
      <c r="AY214">
        <v>617257457.75848949</v>
      </c>
      <c r="AZ214">
        <v>695291217.98222685</v>
      </c>
      <c r="BA214">
        <v>776335523.47037268</v>
      </c>
      <c r="BB214">
        <v>805557289.45919836</v>
      </c>
      <c r="BC214">
        <v>898128551.28916228</v>
      </c>
      <c r="BD214">
        <v>1063898226.7189217</v>
      </c>
      <c r="BE214">
        <v>1185217634.3739254</v>
      </c>
      <c r="BF214">
        <v>1285905957.6411557</v>
      </c>
      <c r="BG214">
        <v>1335576762.8497379</v>
      </c>
      <c r="BH214">
        <v>1307908813.5996246</v>
      </c>
      <c r="BI214">
        <v>1379486290.7143333</v>
      </c>
      <c r="BJ214">
        <v>1469790526.3971987</v>
      </c>
      <c r="BK214">
        <v>1615473250.2525933</v>
      </c>
      <c r="BL214">
        <v>1619150563.9208364</v>
      </c>
      <c r="BM214">
        <v>1536143427.829576</v>
      </c>
      <c r="BN214">
        <v>1558312103.8422544</v>
      </c>
      <c r="BO214">
        <v>1466670929.6233268</v>
      </c>
      <c r="BP214">
        <v>1506124566.4040425</v>
      </c>
      <c r="BQ214">
        <v>1583964703.7506108</v>
      </c>
    </row>
    <row r="215" spans="1:69" x14ac:dyDescent="0.2">
      <c r="A215" t="s">
        <v>573</v>
      </c>
      <c r="B215" t="s">
        <v>574</v>
      </c>
      <c r="C215" t="s">
        <v>1018</v>
      </c>
      <c r="D215" t="s">
        <v>1017</v>
      </c>
      <c r="E215">
        <v>322009961.54704839</v>
      </c>
      <c r="F215">
        <v>327834190.57709438</v>
      </c>
      <c r="G215">
        <v>342721416.4909668</v>
      </c>
      <c r="H215">
        <v>348547278.78770655</v>
      </c>
      <c r="I215">
        <v>371847461.44127804</v>
      </c>
      <c r="J215">
        <v>359379856.24805754</v>
      </c>
      <c r="K215">
        <v>375479849.80806011</v>
      </c>
      <c r="L215">
        <v>348795303.00038522</v>
      </c>
      <c r="M215">
        <v>329859731.94389278</v>
      </c>
      <c r="N215">
        <v>408690163.4760654</v>
      </c>
      <c r="O215">
        <v>434410973.76438951</v>
      </c>
      <c r="P215">
        <v>419549304.72479039</v>
      </c>
      <c r="Q215">
        <v>465381339.74040377</v>
      </c>
      <c r="R215">
        <v>575230724.37777305</v>
      </c>
      <c r="S215">
        <v>648590642.9398886</v>
      </c>
      <c r="T215">
        <v>679336343.58455884</v>
      </c>
      <c r="U215">
        <v>594895941.91438115</v>
      </c>
      <c r="V215">
        <v>691777583.95115566</v>
      </c>
      <c r="W215">
        <v>960728338.93643045</v>
      </c>
      <c r="X215">
        <v>1109374911.3030643</v>
      </c>
      <c r="Y215">
        <v>1100685844.9228425</v>
      </c>
      <c r="Z215">
        <v>1114830471.9178674</v>
      </c>
      <c r="AA215">
        <v>1295361885.9241917</v>
      </c>
      <c r="AB215">
        <v>995104305.34707451</v>
      </c>
      <c r="AC215">
        <v>1087471861.9892826</v>
      </c>
      <c r="AD215">
        <v>856890459.36395764</v>
      </c>
      <c r="AE215">
        <v>490181456.62440968</v>
      </c>
      <c r="AF215">
        <v>660106336.10433865</v>
      </c>
      <c r="AG215">
        <v>1055083933.074983</v>
      </c>
      <c r="AH215">
        <v>932974420.2765286</v>
      </c>
      <c r="AI215">
        <v>649644097.56612921</v>
      </c>
      <c r="AJ215">
        <v>779981987.10656047</v>
      </c>
      <c r="AK215">
        <v>679940813.9483664</v>
      </c>
      <c r="AL215">
        <v>768867882.965994</v>
      </c>
      <c r="AM215">
        <v>911853802.36561346</v>
      </c>
      <c r="AN215">
        <v>870740291.51924753</v>
      </c>
      <c r="AO215">
        <v>941709422.50296509</v>
      </c>
      <c r="AP215">
        <v>850232760.01723921</v>
      </c>
      <c r="AQ215">
        <v>672368187.11475563</v>
      </c>
      <c r="AR215">
        <v>669386623.95140219</v>
      </c>
      <c r="AS215">
        <v>635866403.77606511</v>
      </c>
      <c r="AT215">
        <v>1681473893.7665458</v>
      </c>
      <c r="AU215">
        <v>1933863910.73227</v>
      </c>
      <c r="AV215">
        <v>2142618045.9312878</v>
      </c>
      <c r="AW215">
        <v>2237350687.4660583</v>
      </c>
      <c r="AX215">
        <v>2545275312.6051188</v>
      </c>
      <c r="AY215">
        <v>3263697466.735136</v>
      </c>
      <c r="AZ215">
        <v>3632957611.3515205</v>
      </c>
      <c r="BA215">
        <v>4157895298.1957159</v>
      </c>
      <c r="BB215">
        <v>3953403098.3710661</v>
      </c>
      <c r="BC215">
        <v>4262805966.7875533</v>
      </c>
      <c r="BD215">
        <v>4861632884.6798534</v>
      </c>
      <c r="BE215">
        <v>6141666509.3629475</v>
      </c>
      <c r="BF215">
        <v>7502762862.7265692</v>
      </c>
      <c r="BG215">
        <v>7686138790.9087172</v>
      </c>
      <c r="BH215">
        <v>6788352974.7832947</v>
      </c>
      <c r="BI215">
        <v>6084297211.1021729</v>
      </c>
      <c r="BJ215">
        <v>5749846528.4804573</v>
      </c>
      <c r="BK215">
        <v>6390514688.528162</v>
      </c>
      <c r="BL215">
        <v>6523577594.2940798</v>
      </c>
      <c r="BM215">
        <v>6688307703.1447029</v>
      </c>
      <c r="BN215">
        <v>7166931485.4943256</v>
      </c>
      <c r="BO215">
        <v>7121125277.5254221</v>
      </c>
      <c r="BP215">
        <v>6415852766.7383165</v>
      </c>
      <c r="BQ215">
        <v>6971127235.3122959</v>
      </c>
    </row>
    <row r="216" spans="1:69" x14ac:dyDescent="0.2">
      <c r="A216" t="s">
        <v>575</v>
      </c>
      <c r="B216" t="s">
        <v>576</v>
      </c>
      <c r="C216" t="s">
        <v>1018</v>
      </c>
      <c r="D216" t="s">
        <v>1017</v>
      </c>
      <c r="J216">
        <v>877720000</v>
      </c>
      <c r="K216">
        <v>929520000</v>
      </c>
      <c r="L216">
        <v>976200000</v>
      </c>
      <c r="M216">
        <v>1009760100</v>
      </c>
      <c r="N216">
        <v>1049400000.0000001</v>
      </c>
      <c r="O216">
        <v>1132920000</v>
      </c>
      <c r="P216">
        <v>1186120000</v>
      </c>
      <c r="Q216">
        <v>1263720000</v>
      </c>
      <c r="R216">
        <v>1442320000</v>
      </c>
      <c r="S216">
        <v>1665880000</v>
      </c>
      <c r="T216">
        <v>1884120100</v>
      </c>
      <c r="U216">
        <v>2328280100</v>
      </c>
      <c r="V216">
        <v>2941640100</v>
      </c>
      <c r="W216">
        <v>3127960000</v>
      </c>
      <c r="X216">
        <v>3463639900</v>
      </c>
      <c r="Y216">
        <v>3573959900</v>
      </c>
      <c r="Z216">
        <v>3437200200</v>
      </c>
      <c r="AA216">
        <v>3399189100</v>
      </c>
      <c r="AB216">
        <v>3506347800</v>
      </c>
      <c r="AC216">
        <v>3661683400</v>
      </c>
      <c r="AD216">
        <v>3800368600</v>
      </c>
      <c r="AE216">
        <v>3771663200</v>
      </c>
      <c r="AF216">
        <v>3958045800</v>
      </c>
      <c r="AG216">
        <v>4189880000</v>
      </c>
      <c r="AH216">
        <v>4372215300</v>
      </c>
      <c r="AI216">
        <v>4817542204</v>
      </c>
      <c r="AJ216">
        <v>5252342400</v>
      </c>
      <c r="AK216">
        <v>5813399300</v>
      </c>
      <c r="AL216">
        <v>6680269200</v>
      </c>
      <c r="AM216">
        <v>7679384000</v>
      </c>
      <c r="AN216">
        <v>8921947100</v>
      </c>
      <c r="AO216">
        <v>9586327800</v>
      </c>
      <c r="AP216">
        <v>10221705900</v>
      </c>
      <c r="AQ216">
        <v>10936669900</v>
      </c>
      <c r="AR216">
        <v>11284197000</v>
      </c>
      <c r="AS216">
        <v>11784927700</v>
      </c>
      <c r="AT216">
        <v>12282533600</v>
      </c>
      <c r="AU216">
        <v>12664190300</v>
      </c>
      <c r="AV216">
        <v>13243892200</v>
      </c>
      <c r="AW216">
        <v>13724810900</v>
      </c>
      <c r="AX216">
        <v>14698000000</v>
      </c>
      <c r="AY216">
        <v>15999890000</v>
      </c>
      <c r="AZ216">
        <v>17011750000</v>
      </c>
      <c r="BA216">
        <v>17986890000</v>
      </c>
      <c r="BB216">
        <v>17601620000</v>
      </c>
      <c r="BC216">
        <v>18447920000</v>
      </c>
      <c r="BD216">
        <v>20283780000</v>
      </c>
      <c r="BE216">
        <v>21386150000</v>
      </c>
      <c r="BF216">
        <v>21990960000</v>
      </c>
      <c r="BG216">
        <v>22593470000</v>
      </c>
      <c r="BH216">
        <v>23438240000</v>
      </c>
      <c r="BI216">
        <v>24191430000</v>
      </c>
      <c r="BJ216">
        <v>24979190000</v>
      </c>
      <c r="BK216">
        <v>26020850000</v>
      </c>
      <c r="BL216">
        <v>26881140000</v>
      </c>
      <c r="BM216">
        <v>24921190000</v>
      </c>
      <c r="BN216">
        <v>29043140000</v>
      </c>
      <c r="BO216">
        <v>31870120000</v>
      </c>
      <c r="BP216">
        <v>33853940000.000004</v>
      </c>
      <c r="BQ216">
        <v>35364960000</v>
      </c>
    </row>
    <row r="217" spans="1:69" x14ac:dyDescent="0.2">
      <c r="A217" t="s">
        <v>577</v>
      </c>
      <c r="B217" t="s">
        <v>578</v>
      </c>
      <c r="C217" t="s">
        <v>1018</v>
      </c>
      <c r="D217" t="s">
        <v>1017</v>
      </c>
      <c r="AP217">
        <v>976606910.60238111</v>
      </c>
      <c r="AQ217">
        <v>1048316225.7047138</v>
      </c>
      <c r="AR217">
        <v>1109473367.8431773</v>
      </c>
      <c r="AS217">
        <v>1007661366.6695914</v>
      </c>
      <c r="AT217">
        <v>1059529812.3745558</v>
      </c>
      <c r="AU217">
        <v>1148872072.3855596</v>
      </c>
      <c r="AV217">
        <v>1462590266.5918593</v>
      </c>
      <c r="AW217">
        <v>1715340542.9880013</v>
      </c>
      <c r="AX217">
        <v>1786514058.2234387</v>
      </c>
      <c r="AY217">
        <v>1909765165.4313672</v>
      </c>
      <c r="AZ217">
        <v>2188654628.3809714</v>
      </c>
      <c r="BA217">
        <v>2403213305.0360112</v>
      </c>
      <c r="BB217">
        <v>2064277126.4146576</v>
      </c>
      <c r="BC217">
        <v>1881191925.3250325</v>
      </c>
      <c r="BD217">
        <v>1813717438.6913395</v>
      </c>
      <c r="BE217">
        <v>1604701299.4354639</v>
      </c>
      <c r="BF217">
        <v>1678741475.1409466</v>
      </c>
      <c r="BG217">
        <v>1673911426.1725352</v>
      </c>
      <c r="BH217">
        <v>1419401070.5604265</v>
      </c>
      <c r="BI217">
        <v>1468343139.7432647</v>
      </c>
      <c r="BJ217">
        <v>1528620346.3116832</v>
      </c>
      <c r="BK217">
        <v>1655353653.0593441</v>
      </c>
      <c r="BL217">
        <v>1616340692.2893679</v>
      </c>
      <c r="BM217">
        <v>1541248248.8072708</v>
      </c>
      <c r="BN217">
        <v>1855652786.1836789</v>
      </c>
      <c r="BO217">
        <v>1829211863.9476042</v>
      </c>
      <c r="BP217">
        <v>2027527227.8309956</v>
      </c>
    </row>
    <row r="218" spans="1:69" x14ac:dyDescent="0.2">
      <c r="A218" t="s">
        <v>1015</v>
      </c>
      <c r="B218" t="s">
        <v>579</v>
      </c>
      <c r="C218" t="s">
        <v>1018</v>
      </c>
      <c r="D218" t="s">
        <v>1017</v>
      </c>
      <c r="E218">
        <v>180459936.7760253</v>
      </c>
      <c r="F218">
        <v>191659914.37603426</v>
      </c>
      <c r="G218">
        <v>203531927.54722899</v>
      </c>
      <c r="H218">
        <v>216145935.94162562</v>
      </c>
      <c r="I218">
        <v>229529912.66803494</v>
      </c>
      <c r="J218">
        <v>243725898.02964079</v>
      </c>
      <c r="K218">
        <v>257375897.04964119</v>
      </c>
      <c r="L218">
        <v>271781886.80724531</v>
      </c>
      <c r="M218">
        <v>286719885.31204587</v>
      </c>
      <c r="N218">
        <v>306357284.5714286</v>
      </c>
      <c r="O218">
        <v>347985394.28571427</v>
      </c>
      <c r="P218">
        <v>347039445.70556909</v>
      </c>
      <c r="Q218">
        <v>447883941.19016492</v>
      </c>
      <c r="R218">
        <v>483699610.60256308</v>
      </c>
      <c r="S218">
        <v>572504035.90150917</v>
      </c>
      <c r="T218">
        <v>757015878.79269266</v>
      </c>
      <c r="U218">
        <v>871344245.11517084</v>
      </c>
      <c r="V218">
        <v>498550724.63768113</v>
      </c>
      <c r="W218">
        <v>564571823.20441985</v>
      </c>
      <c r="X218">
        <v>589566929.1338582</v>
      </c>
      <c r="Y218">
        <v>602515548.45210385</v>
      </c>
      <c r="Z218">
        <v>699302473.05009508</v>
      </c>
      <c r="AA218">
        <v>774578931.96391988</v>
      </c>
      <c r="AB218">
        <v>735408641.76854801</v>
      </c>
      <c r="AC218">
        <v>787434541.72885728</v>
      </c>
      <c r="AD218">
        <v>875702247.19101119</v>
      </c>
      <c r="AE218">
        <v>916590786.32610536</v>
      </c>
      <c r="AF218">
        <v>1018972664.4638031</v>
      </c>
      <c r="AG218">
        <v>1051596967.1286983</v>
      </c>
      <c r="AH218">
        <v>1181360843.9354889</v>
      </c>
      <c r="AI218">
        <v>1031282081.1668346</v>
      </c>
      <c r="AJ218">
        <v>717974929.76315784</v>
      </c>
      <c r="AK218">
        <v>709297578.5</v>
      </c>
      <c r="AL218">
        <v>1260132955.7874589</v>
      </c>
      <c r="AM218">
        <v>1481205097.9811323</v>
      </c>
      <c r="AN218">
        <v>1534756134.5502186</v>
      </c>
      <c r="AO218">
        <v>1792234297.3919361</v>
      </c>
      <c r="AP218">
        <v>2191749013.5812378</v>
      </c>
      <c r="AQ218">
        <v>2962047564.4165072</v>
      </c>
      <c r="AR218">
        <v>3045751527.660048</v>
      </c>
      <c r="AS218">
        <v>3412797450.201118</v>
      </c>
      <c r="AT218">
        <v>2252847464.6860847</v>
      </c>
      <c r="AU218">
        <v>2192684134.5927277</v>
      </c>
      <c r="AV218">
        <v>2836724351.5615959</v>
      </c>
      <c r="AW218">
        <v>3859592813.1025543</v>
      </c>
      <c r="AX218">
        <v>4683246454.1004839</v>
      </c>
      <c r="AY218">
        <v>5026743282.0425129</v>
      </c>
      <c r="AZ218">
        <v>5430713728.8907404</v>
      </c>
      <c r="BA218">
        <v>5913620292.9057341</v>
      </c>
      <c r="BB218">
        <v>2948594552.4495163</v>
      </c>
      <c r="BC218">
        <v>2687807003.7393498</v>
      </c>
      <c r="BD218">
        <v>2906000096.9324908</v>
      </c>
      <c r="BE218">
        <v>4364670159.9957771</v>
      </c>
      <c r="BF218">
        <v>5062881600.0010376</v>
      </c>
      <c r="BG218">
        <v>5728399719.9995842</v>
      </c>
      <c r="BH218">
        <v>6152149099.9994154</v>
      </c>
      <c r="BI218">
        <v>6613743069.9991236</v>
      </c>
      <c r="BJ218">
        <v>7621501710.0012035</v>
      </c>
      <c r="BK218">
        <v>7873000000</v>
      </c>
      <c r="BL218">
        <v>8656000000</v>
      </c>
      <c r="BM218">
        <v>8628000000</v>
      </c>
      <c r="BN218">
        <v>9483000000</v>
      </c>
      <c r="BO218">
        <v>10203000000</v>
      </c>
      <c r="BP218">
        <v>10958000000</v>
      </c>
      <c r="BQ218">
        <v>11967000000</v>
      </c>
    </row>
    <row r="219" spans="1:69" x14ac:dyDescent="0.2">
      <c r="A219" t="s">
        <v>580</v>
      </c>
      <c r="B219" t="s">
        <v>581</v>
      </c>
      <c r="C219" t="s">
        <v>1018</v>
      </c>
      <c r="D219" t="s">
        <v>1017</v>
      </c>
      <c r="AN219">
        <v>17921892655.367233</v>
      </c>
      <c r="AO219">
        <v>23277430167.597763</v>
      </c>
      <c r="AP219">
        <v>27153408994.807434</v>
      </c>
      <c r="AQ219">
        <v>21004077441.480244</v>
      </c>
      <c r="AR219">
        <v>20878694850.576683</v>
      </c>
      <c r="AS219">
        <v>7326373882.1104422</v>
      </c>
      <c r="AT219">
        <v>13599378661.995176</v>
      </c>
      <c r="AU219">
        <v>17930583571.30545</v>
      </c>
      <c r="AV219">
        <v>23593044417.508606</v>
      </c>
      <c r="AW219">
        <v>26845632341.807495</v>
      </c>
      <c r="AX219">
        <v>28334256180.880116</v>
      </c>
      <c r="AY219">
        <v>33298057361.741169</v>
      </c>
      <c r="AZ219">
        <v>44888028946.08535</v>
      </c>
      <c r="BA219">
        <v>54220641201.647415</v>
      </c>
      <c r="BB219">
        <v>46955984409.727051</v>
      </c>
      <c r="BC219">
        <v>43536629233.142372</v>
      </c>
      <c r="BD219">
        <v>51251098408.092361</v>
      </c>
      <c r="BE219">
        <v>45103269969.411179</v>
      </c>
      <c r="BF219">
        <v>50455529604.069572</v>
      </c>
      <c r="BG219">
        <v>49114321280.346649</v>
      </c>
      <c r="BH219">
        <v>41297410634.958603</v>
      </c>
      <c r="BI219">
        <v>42225495909.563316</v>
      </c>
      <c r="BJ219">
        <v>45972834713.807732</v>
      </c>
      <c r="BK219">
        <v>52787520248.924194</v>
      </c>
      <c r="BL219">
        <v>53864693664.55677</v>
      </c>
      <c r="BM219">
        <v>55874017668.998001</v>
      </c>
      <c r="BN219">
        <v>66159884072.530846</v>
      </c>
      <c r="BO219">
        <v>66809895701.215157</v>
      </c>
      <c r="BP219">
        <v>81343999280.017883</v>
      </c>
      <c r="BQ219">
        <v>90097765959.111435</v>
      </c>
    </row>
    <row r="220" spans="1:69" x14ac:dyDescent="0.2">
      <c r="A220" t="s">
        <v>582</v>
      </c>
      <c r="B220" t="s">
        <v>583</v>
      </c>
      <c r="C220" t="s">
        <v>1018</v>
      </c>
      <c r="D220" t="s">
        <v>1017</v>
      </c>
      <c r="E220">
        <v>34318581554.582466</v>
      </c>
      <c r="F220">
        <v>35775152382.185112</v>
      </c>
      <c r="G220">
        <v>38743773907.081276</v>
      </c>
      <c r="H220">
        <v>44252709650.74411</v>
      </c>
      <c r="I220">
        <v>43834461490.689598</v>
      </c>
      <c r="J220">
        <v>48308630395.088936</v>
      </c>
      <c r="K220">
        <v>52377020048.481544</v>
      </c>
      <c r="L220">
        <v>52285172402.581673</v>
      </c>
      <c r="M220">
        <v>55967306233.513611</v>
      </c>
      <c r="N220">
        <v>63402019319.476524</v>
      </c>
      <c r="O220">
        <v>70861621389.977463</v>
      </c>
      <c r="P220">
        <v>72751099713.714905</v>
      </c>
      <c r="Q220">
        <v>82091677366.152969</v>
      </c>
      <c r="R220">
        <v>105089589307.76149</v>
      </c>
      <c r="S220">
        <v>133952983378.26074</v>
      </c>
      <c r="T220">
        <v>147548370828.57623</v>
      </c>
      <c r="U220">
        <v>159630685143.871</v>
      </c>
      <c r="V220">
        <v>175173038310.06827</v>
      </c>
      <c r="W220">
        <v>196493025593.93283</v>
      </c>
      <c r="X220">
        <v>232170668171.03873</v>
      </c>
      <c r="Y220">
        <v>292958117852.20703</v>
      </c>
      <c r="Z220">
        <v>397377260074.55249</v>
      </c>
      <c r="AA220">
        <v>368485556389.43915</v>
      </c>
      <c r="AB220">
        <v>329001992004.16943</v>
      </c>
      <c r="AC220">
        <v>293476584886.73975</v>
      </c>
      <c r="AD220">
        <v>278370318090.91919</v>
      </c>
      <c r="AE220">
        <v>259860678475.73489</v>
      </c>
      <c r="AF220">
        <v>291516844626.9726</v>
      </c>
      <c r="AG220">
        <v>307146992487.51282</v>
      </c>
      <c r="AH220">
        <v>312233096692.85992</v>
      </c>
      <c r="AI220">
        <v>366869004676.56213</v>
      </c>
      <c r="AJ220">
        <v>392433758461.79944</v>
      </c>
      <c r="AK220">
        <v>354644522439.24744</v>
      </c>
      <c r="AL220">
        <v>360284872802.79431</v>
      </c>
      <c r="AM220">
        <v>370569432423.2749</v>
      </c>
      <c r="AN220">
        <v>472705710256.85846</v>
      </c>
      <c r="AO220">
        <v>528259992823.41492</v>
      </c>
      <c r="AP220">
        <v>555912457054.06494</v>
      </c>
      <c r="AQ220">
        <v>558196701845.34473</v>
      </c>
      <c r="AR220">
        <v>396097900741.09204</v>
      </c>
      <c r="AS220">
        <v>419895964737.48328</v>
      </c>
      <c r="AT220">
        <v>402042476808.83966</v>
      </c>
      <c r="AU220">
        <v>440920665484.3324</v>
      </c>
      <c r="AV220">
        <v>556578144172.59277</v>
      </c>
      <c r="AW220">
        <v>691866842946.74695</v>
      </c>
      <c r="AX220">
        <v>823668736698.48889</v>
      </c>
      <c r="AY220">
        <v>972568420377.40637</v>
      </c>
      <c r="AZ220">
        <v>1124500296270.5093</v>
      </c>
      <c r="BA220">
        <v>1272983700051.3335</v>
      </c>
      <c r="BB220">
        <v>1208670461443.7905</v>
      </c>
      <c r="BC220">
        <v>1438701031163.1672</v>
      </c>
      <c r="BD220">
        <v>1617944194300.5977</v>
      </c>
      <c r="BE220">
        <v>1672895604039.5493</v>
      </c>
      <c r="BF220">
        <v>1776507851555.8657</v>
      </c>
      <c r="BG220">
        <v>1845908277175.7817</v>
      </c>
      <c r="BH220">
        <v>1624488271641.5383</v>
      </c>
      <c r="BI220">
        <v>1461851860219.9231</v>
      </c>
      <c r="BJ220">
        <v>1594086359396.0046</v>
      </c>
      <c r="BK220">
        <v>1713673886322.7402</v>
      </c>
      <c r="BL220">
        <v>1952007800638.7808</v>
      </c>
      <c r="BM220">
        <v>1802332899886.0894</v>
      </c>
      <c r="BN220">
        <v>2030237669873.3328</v>
      </c>
      <c r="BO220">
        <v>2167458359012.2625</v>
      </c>
      <c r="BP220">
        <v>1979535952437.4905</v>
      </c>
      <c r="BQ220">
        <v>1827170966475.9265</v>
      </c>
    </row>
    <row r="221" spans="1:69" x14ac:dyDescent="0.2">
      <c r="A221" t="s">
        <v>584</v>
      </c>
      <c r="B221" t="s">
        <v>585</v>
      </c>
      <c r="C221" t="s">
        <v>1018</v>
      </c>
      <c r="D221" t="s">
        <v>1017</v>
      </c>
      <c r="BA221">
        <v>14586253383.063168</v>
      </c>
      <c r="BB221">
        <v>12231264525.067104</v>
      </c>
      <c r="BC221">
        <v>14602072410.950586</v>
      </c>
      <c r="BD221">
        <v>14907308932.753429</v>
      </c>
      <c r="BE221">
        <v>11931472169.491526</v>
      </c>
      <c r="BF221">
        <v>18426469016.94915</v>
      </c>
      <c r="BG221">
        <v>13962212847.457626</v>
      </c>
      <c r="BH221">
        <v>11997800760.224182</v>
      </c>
    </row>
    <row r="222" spans="1:69" x14ac:dyDescent="0.2">
      <c r="A222" t="s">
        <v>586</v>
      </c>
      <c r="B222" t="s">
        <v>587</v>
      </c>
      <c r="C222" t="s">
        <v>1018</v>
      </c>
      <c r="D222" t="s">
        <v>1017</v>
      </c>
      <c r="E222">
        <v>35992821734.530556</v>
      </c>
      <c r="F222">
        <v>37521652879.664047</v>
      </c>
      <c r="G222">
        <v>40553510689.969658</v>
      </c>
      <c r="H222">
        <v>46127211026.22094</v>
      </c>
      <c r="I222">
        <v>45891005945.725204</v>
      </c>
      <c r="J222">
        <v>50543636348.142357</v>
      </c>
      <c r="K222">
        <v>54780137858.938202</v>
      </c>
      <c r="L222">
        <v>54842900794.151588</v>
      </c>
      <c r="M222">
        <v>58686298467.843277</v>
      </c>
      <c r="N222">
        <v>66258274672.141022</v>
      </c>
      <c r="O222">
        <v>73998855803.615936</v>
      </c>
      <c r="P222">
        <v>76078810558.00946</v>
      </c>
      <c r="Q222">
        <v>85727757471.551804</v>
      </c>
      <c r="R222">
        <v>109279758227.60094</v>
      </c>
      <c r="S222">
        <v>138641757472.57147</v>
      </c>
      <c r="T222">
        <v>152220676931.20139</v>
      </c>
      <c r="U222">
        <v>164674481161.53262</v>
      </c>
      <c r="V222">
        <v>180959309200.5267</v>
      </c>
      <c r="W222">
        <v>202653018739.21295</v>
      </c>
      <c r="X222">
        <v>238924186293.26501</v>
      </c>
      <c r="Y222">
        <v>300099132923.76398</v>
      </c>
      <c r="Z222">
        <v>404964037903.53534</v>
      </c>
      <c r="AA222">
        <v>376485492802.867</v>
      </c>
      <c r="AB222">
        <v>337927843621.05908</v>
      </c>
      <c r="AC222">
        <v>301936206027.11523</v>
      </c>
      <c r="AD222">
        <v>288309829782.49146</v>
      </c>
      <c r="AE222">
        <v>270239968939.09985</v>
      </c>
      <c r="AF222">
        <v>302632023546.22571</v>
      </c>
      <c r="AG222">
        <v>318689570071.26788</v>
      </c>
      <c r="AH222">
        <v>324390129475.54962</v>
      </c>
      <c r="AI222">
        <v>379792150457.8139</v>
      </c>
      <c r="AJ222">
        <v>406697201565.69684</v>
      </c>
      <c r="AK222">
        <v>365899311503.04926</v>
      </c>
      <c r="AL222">
        <v>369858486527.50458</v>
      </c>
      <c r="AM222">
        <v>378181617912.50128</v>
      </c>
      <c r="AN222">
        <v>481078758906.20813</v>
      </c>
      <c r="AO222">
        <v>537529901697.43469</v>
      </c>
      <c r="AP222">
        <v>565282701495.44226</v>
      </c>
      <c r="AQ222">
        <v>566816017701.6499</v>
      </c>
      <c r="AR222">
        <v>404651773356.15454</v>
      </c>
      <c r="AS222">
        <v>428788505804.80212</v>
      </c>
      <c r="AT222">
        <v>410936270042.77997</v>
      </c>
      <c r="AU222">
        <v>449500894158.76691</v>
      </c>
      <c r="AV222">
        <v>565919936760.31775</v>
      </c>
      <c r="AW222">
        <v>702843204651.6593</v>
      </c>
      <c r="AX222">
        <v>836993712579.3772</v>
      </c>
      <c r="AY222">
        <v>988873289522.05908</v>
      </c>
      <c r="AZ222">
        <v>1145239979455.7417</v>
      </c>
      <c r="BA222">
        <v>1301030210080.8503</v>
      </c>
      <c r="BB222">
        <v>1241958752180.262</v>
      </c>
      <c r="BC222">
        <v>1469616438039.8374</v>
      </c>
      <c r="BD222">
        <v>1650955876097.1882</v>
      </c>
      <c r="BE222">
        <v>1717295733292.8286</v>
      </c>
      <c r="BF222">
        <v>1825489288568.2629</v>
      </c>
      <c r="BG222">
        <v>1902908083279.3809</v>
      </c>
      <c r="BH222">
        <v>1688024093175.4858</v>
      </c>
      <c r="BI222">
        <v>1531896244777.6746</v>
      </c>
      <c r="BJ222">
        <v>1672127811803.6858</v>
      </c>
      <c r="BK222">
        <v>1798796101321.4785</v>
      </c>
      <c r="BL222">
        <v>2045711007848.144</v>
      </c>
      <c r="BM222">
        <v>1902392262699.0627</v>
      </c>
      <c r="BN222">
        <v>2140795804039.9983</v>
      </c>
      <c r="BO222">
        <v>2292617010267.0005</v>
      </c>
      <c r="BP222">
        <v>2117597425394.645</v>
      </c>
      <c r="BQ222">
        <v>1979078503991.3726</v>
      </c>
    </row>
    <row r="223" spans="1:69" x14ac:dyDescent="0.2">
      <c r="A223" t="s">
        <v>588</v>
      </c>
      <c r="B223" t="s">
        <v>589</v>
      </c>
      <c r="C223" t="s">
        <v>1018</v>
      </c>
      <c r="D223" t="s">
        <v>1017</v>
      </c>
      <c r="O223">
        <v>4890889496.9603434</v>
      </c>
      <c r="P223">
        <v>5468619820.3725519</v>
      </c>
      <c r="Q223">
        <v>6351288900.7229939</v>
      </c>
      <c r="R223">
        <v>7975691955.1751308</v>
      </c>
      <c r="S223">
        <v>12697499906.290499</v>
      </c>
      <c r="T223">
        <v>13756779384.694475</v>
      </c>
      <c r="U223">
        <v>15045613015.009264</v>
      </c>
      <c r="V223">
        <v>18115910570.479958</v>
      </c>
      <c r="W223">
        <v>20865461498.78495</v>
      </c>
      <c r="X223">
        <v>26701110584.490776</v>
      </c>
      <c r="Y223">
        <v>37297800330.138985</v>
      </c>
      <c r="Z223">
        <v>37080220827.754753</v>
      </c>
      <c r="AA223">
        <v>37651257006.240395</v>
      </c>
      <c r="AB223">
        <v>35757123310.33699</v>
      </c>
      <c r="AC223">
        <v>36203727886.245918</v>
      </c>
      <c r="AD223">
        <v>35762826951.866913</v>
      </c>
      <c r="AE223">
        <v>33618097085.179207</v>
      </c>
      <c r="AF223">
        <v>38725831003.482674</v>
      </c>
      <c r="AG223">
        <v>41025318187.744804</v>
      </c>
      <c r="AH223">
        <v>41503137701.754616</v>
      </c>
      <c r="AI223">
        <v>47935378887.412537</v>
      </c>
      <c r="AJ223">
        <v>50019032461.12191</v>
      </c>
      <c r="AK223">
        <v>53255036349.112366</v>
      </c>
      <c r="AL223">
        <v>51480858164.920044</v>
      </c>
      <c r="AM223">
        <v>55018329444.245872</v>
      </c>
      <c r="AN223">
        <v>63080936166.093185</v>
      </c>
      <c r="AO223">
        <v>65815856152.020775</v>
      </c>
      <c r="AP223">
        <v>69056214799.113678</v>
      </c>
      <c r="AQ223">
        <v>70249508111.481979</v>
      </c>
      <c r="AR223">
        <v>74261596905.133514</v>
      </c>
      <c r="AS223">
        <v>76518051457.603165</v>
      </c>
      <c r="AT223">
        <v>77518242612.048508</v>
      </c>
      <c r="AU223">
        <v>83414441022.086288</v>
      </c>
      <c r="AV223">
        <v>99643830272.992493</v>
      </c>
      <c r="AW223">
        <v>115416643927.91145</v>
      </c>
      <c r="AX223">
        <v>129916963352.67888</v>
      </c>
      <c r="AY223">
        <v>145908217635.49261</v>
      </c>
      <c r="AZ223">
        <v>171435251383.78278</v>
      </c>
      <c r="BA223">
        <v>189079229226.13614</v>
      </c>
      <c r="BB223">
        <v>161751590927.92123</v>
      </c>
      <c r="BC223">
        <v>172475687383.48462</v>
      </c>
      <c r="BD223">
        <v>193342538945.3812</v>
      </c>
      <c r="BE223">
        <v>194403769997.08795</v>
      </c>
      <c r="BF223">
        <v>201575895178.58597</v>
      </c>
      <c r="BG223">
        <v>208778333966.54001</v>
      </c>
      <c r="BH223">
        <v>193084726298.62314</v>
      </c>
      <c r="BI223">
        <v>195788612860.01752</v>
      </c>
      <c r="BJ223">
        <v>213265208434.2919</v>
      </c>
      <c r="BK223">
        <v>230122099257.83133</v>
      </c>
      <c r="BL223">
        <v>231340439109.04868</v>
      </c>
      <c r="BM223">
        <v>208801767982.77905</v>
      </c>
      <c r="BN223">
        <v>244179271151.62164</v>
      </c>
      <c r="BO223">
        <v>270716089069.61771</v>
      </c>
      <c r="BP223">
        <v>287374900231.33264</v>
      </c>
      <c r="BQ223">
        <v>310642066645.91241</v>
      </c>
    </row>
    <row r="224" spans="1:69" x14ac:dyDescent="0.2">
      <c r="A224" t="s">
        <v>590</v>
      </c>
      <c r="B224" t="s">
        <v>591</v>
      </c>
      <c r="C224" t="s">
        <v>1018</v>
      </c>
      <c r="D224" t="s">
        <v>1017</v>
      </c>
      <c r="O224">
        <v>37211826.086956523</v>
      </c>
      <c r="P224">
        <v>37288845.21028696</v>
      </c>
      <c r="Q224">
        <v>41430256.80674956</v>
      </c>
      <c r="R224">
        <v>56011244.739841439</v>
      </c>
      <c r="S224">
        <v>57817591.457004778</v>
      </c>
      <c r="T224">
        <v>60101709.845262706</v>
      </c>
      <c r="U224">
        <v>52039421.197577447</v>
      </c>
      <c r="V224">
        <v>49207692.32103245</v>
      </c>
      <c r="W224">
        <v>55044562.801421672</v>
      </c>
      <c r="X224">
        <v>65755928.135972284</v>
      </c>
      <c r="Y224">
        <v>81662231.032996774</v>
      </c>
      <c r="Z224">
        <v>83499263.500748053</v>
      </c>
      <c r="AA224">
        <v>80307762.623610482</v>
      </c>
      <c r="AB224">
        <v>75110289.183266476</v>
      </c>
      <c r="AC224">
        <v>78213795.925033554</v>
      </c>
      <c r="AD224">
        <v>82733069.441803068</v>
      </c>
      <c r="AE224">
        <v>115928906.74548218</v>
      </c>
      <c r="AF224">
        <v>115952925.46827081</v>
      </c>
      <c r="AG224">
        <v>99000764.390225112</v>
      </c>
      <c r="AH224">
        <v>98545367.043121144</v>
      </c>
      <c r="AI224">
        <v>119297932.7570449</v>
      </c>
      <c r="AJ224">
        <v>107484142.71555996</v>
      </c>
      <c r="AK224">
        <v>94861780.622835219</v>
      </c>
      <c r="AL224">
        <v>125742228.75674066</v>
      </c>
      <c r="AM224">
        <v>131338414.58420919</v>
      </c>
      <c r="AN224">
        <v>103695236.78100063</v>
      </c>
      <c r="AO224">
        <v>135188165.74708009</v>
      </c>
      <c r="AP224">
        <v>91920274.24016574</v>
      </c>
      <c r="AQ224">
        <v>72285403.842345819</v>
      </c>
      <c r="AR224">
        <v>77302211.924835071</v>
      </c>
      <c r="AS224">
        <v>76198394.820267096</v>
      </c>
      <c r="AT224">
        <v>75951133.377794817</v>
      </c>
      <c r="AU224">
        <v>85171073.877749756</v>
      </c>
      <c r="AV224">
        <v>102085769.12341939</v>
      </c>
      <c r="AW224">
        <v>114582283.91638164</v>
      </c>
      <c r="AX224">
        <v>136450662.39059213</v>
      </c>
      <c r="AY224">
        <v>142775104.08162561</v>
      </c>
      <c r="AZ224">
        <v>149146918.88861105</v>
      </c>
      <c r="BA224">
        <v>188021165.00338</v>
      </c>
      <c r="BB224">
        <v>200668065.03175008</v>
      </c>
      <c r="BC224">
        <v>190021192.48953635</v>
      </c>
      <c r="BD224">
        <v>226455001.24308294</v>
      </c>
      <c r="BE224">
        <v>225815131.92927337</v>
      </c>
      <c r="BF224">
        <v>267041747.58435395</v>
      </c>
      <c r="BG224">
        <v>293119143.24682474</v>
      </c>
      <c r="BH224">
        <v>259999643.04738805</v>
      </c>
      <c r="BI224">
        <v>292267272.19692522</v>
      </c>
      <c r="BJ224">
        <v>322002845.22933531</v>
      </c>
      <c r="BK224">
        <v>383717327.83050781</v>
      </c>
      <c r="BL224">
        <v>412976082.62070531</v>
      </c>
      <c r="BM224">
        <v>471229484.6071443</v>
      </c>
      <c r="BN224">
        <v>524402455.54816008</v>
      </c>
      <c r="BO224">
        <v>540809499.18934846</v>
      </c>
      <c r="BP224">
        <v>690456806.69640589</v>
      </c>
      <c r="BQ224">
        <v>822154621.08889723</v>
      </c>
    </row>
    <row r="225" spans="1:69" x14ac:dyDescent="0.2">
      <c r="A225" t="s">
        <v>592</v>
      </c>
      <c r="B225" t="s">
        <v>593</v>
      </c>
      <c r="C225" t="s">
        <v>1018</v>
      </c>
      <c r="D225" t="s">
        <v>1017</v>
      </c>
      <c r="E225">
        <v>99650000</v>
      </c>
      <c r="F225">
        <v>107700000</v>
      </c>
      <c r="G225">
        <v>116150000</v>
      </c>
      <c r="H225">
        <v>125950000</v>
      </c>
      <c r="I225">
        <v>134400000</v>
      </c>
      <c r="J225">
        <v>154150000</v>
      </c>
      <c r="K225">
        <v>190350000</v>
      </c>
      <c r="L225">
        <v>220700000</v>
      </c>
      <c r="M225">
        <v>241350000</v>
      </c>
      <c r="N225">
        <v>259650000</v>
      </c>
      <c r="O225">
        <v>274900000</v>
      </c>
      <c r="P225">
        <v>301000000</v>
      </c>
      <c r="Q225">
        <v>311950000</v>
      </c>
      <c r="R225">
        <v>339449999.99999994</v>
      </c>
      <c r="S225">
        <v>409850000</v>
      </c>
      <c r="T225">
        <v>465500000.00000006</v>
      </c>
      <c r="U225">
        <v>505499999.99999994</v>
      </c>
      <c r="V225">
        <v>641500000</v>
      </c>
      <c r="W225">
        <v>735500000</v>
      </c>
      <c r="X225">
        <v>782500000</v>
      </c>
      <c r="Y225">
        <v>795000000</v>
      </c>
      <c r="Z225">
        <v>889000000</v>
      </c>
      <c r="AA225">
        <v>915000000</v>
      </c>
      <c r="AB225">
        <v>883500000</v>
      </c>
      <c r="AC225">
        <v>864000000</v>
      </c>
      <c r="AD225">
        <v>873000000</v>
      </c>
      <c r="AE225">
        <v>891000000</v>
      </c>
      <c r="AF225">
        <v>980000000</v>
      </c>
      <c r="AG225">
        <v>1161000000</v>
      </c>
      <c r="AH225">
        <v>542600000</v>
      </c>
      <c r="AI225">
        <v>388400000</v>
      </c>
      <c r="AJ225">
        <v>448100000</v>
      </c>
      <c r="AK225">
        <v>404600000</v>
      </c>
      <c r="AL225">
        <v>428764705.88235289</v>
      </c>
      <c r="AM225">
        <v>605492537.31343281</v>
      </c>
      <c r="AN225">
        <v>691590497.73755658</v>
      </c>
      <c r="AO225">
        <v>861372806.20820022</v>
      </c>
      <c r="AP225">
        <v>926422500</v>
      </c>
      <c r="AQ225">
        <v>1110850000</v>
      </c>
      <c r="AR225">
        <v>886290697.67441857</v>
      </c>
      <c r="AS225">
        <v>947671969.69696963</v>
      </c>
      <c r="AT225">
        <v>834279357.79816508</v>
      </c>
      <c r="AU225">
        <v>1093574468.0851064</v>
      </c>
      <c r="AV225">
        <v>1274190311.4186852</v>
      </c>
      <c r="AW225">
        <v>1484092538.405267</v>
      </c>
      <c r="AX225">
        <v>1793410397.387383</v>
      </c>
      <c r="AY225">
        <v>2626380435.1787729</v>
      </c>
      <c r="AZ225">
        <v>2936612021.8579235</v>
      </c>
      <c r="BA225">
        <v>3532969034.6083789</v>
      </c>
      <c r="BB225">
        <v>3875409836.0655737</v>
      </c>
      <c r="BC225">
        <v>4368370997.9212627</v>
      </c>
      <c r="BD225">
        <v>4422276621.7870264</v>
      </c>
      <c r="BE225">
        <v>4980000000</v>
      </c>
      <c r="BF225">
        <v>5145757575.757576</v>
      </c>
      <c r="BG225">
        <v>5240606060.606061</v>
      </c>
      <c r="BH225">
        <v>5126237646.2207174</v>
      </c>
      <c r="BI225">
        <v>3317421648.0991807</v>
      </c>
      <c r="BJ225">
        <v>3591679430.9998808</v>
      </c>
      <c r="BK225">
        <v>3996198866.5745349</v>
      </c>
      <c r="BL225">
        <v>4016040575.0879593</v>
      </c>
      <c r="BM225">
        <v>2911807496.2022653</v>
      </c>
      <c r="BN225">
        <v>3107923197.9695435</v>
      </c>
      <c r="BO225">
        <v>3791603200.0259018</v>
      </c>
      <c r="BP225">
        <v>3472693412.0849733</v>
      </c>
      <c r="BQ225">
        <v>4416775112.0962667</v>
      </c>
    </row>
    <row r="226" spans="1:69" x14ac:dyDescent="0.2">
      <c r="A226" t="s">
        <v>594</v>
      </c>
      <c r="B226" t="s">
        <v>595</v>
      </c>
      <c r="C226" t="s">
        <v>1018</v>
      </c>
      <c r="D226" t="s">
        <v>1017</v>
      </c>
      <c r="AI226">
        <v>12915046978.161505</v>
      </c>
      <c r="AJ226">
        <v>14459924588.947954</v>
      </c>
      <c r="AK226">
        <v>15699327209.212057</v>
      </c>
      <c r="AL226">
        <v>16737973764.347622</v>
      </c>
      <c r="AM226">
        <v>20428139755.605648</v>
      </c>
      <c r="AN226">
        <v>26180022222.222221</v>
      </c>
      <c r="AO226">
        <v>28197790874.524715</v>
      </c>
      <c r="AP226">
        <v>27844628979.268154</v>
      </c>
      <c r="AQ226">
        <v>29976207629.488758</v>
      </c>
      <c r="AR226">
        <v>30496272225.133659</v>
      </c>
      <c r="AS226">
        <v>29215726004.776531</v>
      </c>
      <c r="AT226">
        <v>30726659550.971695</v>
      </c>
      <c r="AU226">
        <v>35243658398.75457</v>
      </c>
      <c r="AV226">
        <v>46616149116.741081</v>
      </c>
      <c r="AW226">
        <v>57215475076.298607</v>
      </c>
      <c r="AX226">
        <v>62547753148.463783</v>
      </c>
      <c r="AY226">
        <v>70751813442.988129</v>
      </c>
      <c r="AZ226">
        <v>86587749517.972427</v>
      </c>
      <c r="BA226">
        <v>100830060552.90233</v>
      </c>
      <c r="BB226">
        <v>89342984697.524551</v>
      </c>
      <c r="BC226">
        <v>91112160800.766846</v>
      </c>
      <c r="BD226">
        <v>99705104723.434052</v>
      </c>
      <c r="BE226">
        <v>94724394278.051971</v>
      </c>
      <c r="BF226">
        <v>99134277850.341843</v>
      </c>
      <c r="BG226">
        <v>101713075598.86238</v>
      </c>
      <c r="BH226">
        <v>89178548717.332382</v>
      </c>
      <c r="BI226">
        <v>90347173228.635635</v>
      </c>
      <c r="BJ226">
        <v>95978130734.976639</v>
      </c>
      <c r="BK226">
        <v>106611673364.83679</v>
      </c>
      <c r="BL226">
        <v>105843498304.09395</v>
      </c>
      <c r="BM226">
        <v>107732602896.44077</v>
      </c>
      <c r="BN226">
        <v>120511265913.34302</v>
      </c>
      <c r="BO226">
        <v>115792972358.20862</v>
      </c>
      <c r="BP226">
        <v>133578518423.54353</v>
      </c>
      <c r="BQ226">
        <v>140934076532.37497</v>
      </c>
    </row>
    <row r="227" spans="1:69" x14ac:dyDescent="0.2">
      <c r="A227" t="s">
        <v>596</v>
      </c>
      <c r="B227" t="s">
        <v>597</v>
      </c>
      <c r="C227" t="s">
        <v>1018</v>
      </c>
      <c r="D227" t="s">
        <v>1017</v>
      </c>
      <c r="AI227">
        <v>19832029087.127163</v>
      </c>
      <c r="AJ227">
        <v>14454495058.907043</v>
      </c>
      <c r="AK227">
        <v>14277261540.745579</v>
      </c>
      <c r="AL227">
        <v>14449298371.787895</v>
      </c>
      <c r="AM227">
        <v>16400767069.629414</v>
      </c>
      <c r="AN227">
        <v>21367422159.320663</v>
      </c>
      <c r="AO227">
        <v>21470699362.606232</v>
      </c>
      <c r="AP227">
        <v>20726878751.500599</v>
      </c>
      <c r="AQ227">
        <v>22058635314.483555</v>
      </c>
      <c r="AR227">
        <v>22609669083.717869</v>
      </c>
      <c r="AS227">
        <v>20159190701.678864</v>
      </c>
      <c r="AT227">
        <v>20668868706.811455</v>
      </c>
      <c r="AU227">
        <v>23214593516.209476</v>
      </c>
      <c r="AV227">
        <v>29360575031.817657</v>
      </c>
      <c r="AW227">
        <v>34156553313.403091</v>
      </c>
      <c r="AX227">
        <v>35947936823.778137</v>
      </c>
      <c r="AY227">
        <v>39260368837.034248</v>
      </c>
      <c r="AZ227">
        <v>47880266542.577019</v>
      </c>
      <c r="BA227">
        <v>55509332322.357803</v>
      </c>
      <c r="BB227">
        <v>49975540954.846451</v>
      </c>
      <c r="BC227">
        <v>47793117240.900093</v>
      </c>
      <c r="BD227">
        <v>51199194599.309441</v>
      </c>
      <c r="BE227">
        <v>46167053954.336731</v>
      </c>
      <c r="BF227">
        <v>47867056858.889153</v>
      </c>
      <c r="BG227">
        <v>49514466379.605705</v>
      </c>
      <c r="BH227">
        <v>42709468274.813652</v>
      </c>
      <c r="BI227">
        <v>44290685824.068199</v>
      </c>
      <c r="BJ227">
        <v>48153200134.661263</v>
      </c>
      <c r="BK227">
        <v>53689067639.91761</v>
      </c>
      <c r="BL227">
        <v>53909922735.545013</v>
      </c>
      <c r="BM227">
        <v>53384760135.158127</v>
      </c>
      <c r="BN227">
        <v>61540813361.855598</v>
      </c>
      <c r="BO227">
        <v>59899117741.002182</v>
      </c>
      <c r="BP227">
        <v>69255264238.385544</v>
      </c>
      <c r="BQ227">
        <v>72972015197.38591</v>
      </c>
    </row>
    <row r="228" spans="1:69" x14ac:dyDescent="0.2">
      <c r="A228" t="s">
        <v>598</v>
      </c>
      <c r="B228" t="s">
        <v>599</v>
      </c>
      <c r="C228" t="s">
        <v>1018</v>
      </c>
      <c r="D228" t="s">
        <v>1017</v>
      </c>
      <c r="E228">
        <v>15930075466.88983</v>
      </c>
      <c r="F228">
        <v>17329620584.614704</v>
      </c>
      <c r="G228">
        <v>18794066990.061172</v>
      </c>
      <c r="H228">
        <v>20342131881.507423</v>
      </c>
      <c r="I228">
        <v>22685490195.31189</v>
      </c>
      <c r="J228">
        <v>24963947414.698338</v>
      </c>
      <c r="K228">
        <v>27154716721.285393</v>
      </c>
      <c r="L228">
        <v>29474881505.992813</v>
      </c>
      <c r="M228">
        <v>31277871668.845165</v>
      </c>
      <c r="N228">
        <v>33967301561.063362</v>
      </c>
      <c r="O228">
        <v>38037226668.213104</v>
      </c>
      <c r="P228">
        <v>41506151114.926163</v>
      </c>
      <c r="Q228">
        <v>48883173399.9664</v>
      </c>
      <c r="R228">
        <v>59318842992.237762</v>
      </c>
      <c r="S228">
        <v>65917634590.259941</v>
      </c>
      <c r="T228">
        <v>82765232647.753006</v>
      </c>
      <c r="U228">
        <v>89232517045.845856</v>
      </c>
      <c r="V228">
        <v>94331782622.277756</v>
      </c>
      <c r="W228">
        <v>104290933495.62907</v>
      </c>
      <c r="X228">
        <v>123207527699.3772</v>
      </c>
      <c r="Y228">
        <v>141886067003.97202</v>
      </c>
      <c r="Z228">
        <v>129498921475.68828</v>
      </c>
      <c r="AA228">
        <v>114214731798.93674</v>
      </c>
      <c r="AB228">
        <v>104862109663.36685</v>
      </c>
      <c r="AC228">
        <v>109043045407.2874</v>
      </c>
      <c r="AD228">
        <v>113958084357.09389</v>
      </c>
      <c r="AE228">
        <v>150279869728.78882</v>
      </c>
      <c r="AF228">
        <v>182744315973.75562</v>
      </c>
      <c r="AG228">
        <v>206686590775.55817</v>
      </c>
      <c r="AH228">
        <v>217632340194.51208</v>
      </c>
      <c r="AI228">
        <v>261466577008.85315</v>
      </c>
      <c r="AJ228">
        <v>273831464572.13724</v>
      </c>
      <c r="AK228">
        <v>283908914454.47986</v>
      </c>
      <c r="AL228">
        <v>212644602615.82343</v>
      </c>
      <c r="AM228">
        <v>228699066874.02798</v>
      </c>
      <c r="AN228">
        <v>267050453506.79208</v>
      </c>
      <c r="AO228">
        <v>291949597375.48462</v>
      </c>
      <c r="AP228">
        <v>268249616890.85648</v>
      </c>
      <c r="AQ228">
        <v>270887306758.57556</v>
      </c>
      <c r="AR228">
        <v>274318357862.12241</v>
      </c>
      <c r="AS228">
        <v>262903560280.28201</v>
      </c>
      <c r="AT228">
        <v>242497797484.776</v>
      </c>
      <c r="AU228">
        <v>267371907446.77573</v>
      </c>
      <c r="AV228">
        <v>334072443515.57574</v>
      </c>
      <c r="AW228">
        <v>384545442175.01935</v>
      </c>
      <c r="AX228">
        <v>391688455928.59723</v>
      </c>
      <c r="AY228">
        <v>422528394459.35327</v>
      </c>
      <c r="AZ228">
        <v>490047789548.44055</v>
      </c>
      <c r="BA228">
        <v>514614100832.94141</v>
      </c>
      <c r="BB228">
        <v>434311714442.49915</v>
      </c>
      <c r="BC228">
        <v>492750897239.44708</v>
      </c>
      <c r="BD228">
        <v>570538581144.44995</v>
      </c>
      <c r="BE228">
        <v>549739674655.12714</v>
      </c>
      <c r="BF228">
        <v>584125353119.17969</v>
      </c>
      <c r="BG228">
        <v>577727767303.5957</v>
      </c>
      <c r="BH228">
        <v>501602351911.60016</v>
      </c>
      <c r="BI228">
        <v>513058312950.93903</v>
      </c>
      <c r="BJ228">
        <v>535172356784.76868</v>
      </c>
      <c r="BK228">
        <v>549649344043.18213</v>
      </c>
      <c r="BL228">
        <v>530894124494.41754</v>
      </c>
      <c r="BM228">
        <v>544265668451.6781</v>
      </c>
      <c r="BN228">
        <v>631693331300.77576</v>
      </c>
      <c r="BO228">
        <v>575071237640.92139</v>
      </c>
      <c r="BP228">
        <v>578990915246.07031</v>
      </c>
      <c r="BQ228">
        <v>603715224265.79785</v>
      </c>
    </row>
    <row r="229" spans="1:69" x14ac:dyDescent="0.2">
      <c r="A229" t="s">
        <v>600</v>
      </c>
      <c r="B229" t="s">
        <v>601</v>
      </c>
      <c r="C229" t="s">
        <v>1018</v>
      </c>
      <c r="D229" t="s">
        <v>1017</v>
      </c>
      <c r="E229">
        <v>35076845.969261616</v>
      </c>
      <c r="F229">
        <v>43026042.789582886</v>
      </c>
      <c r="G229">
        <v>45927961.628815353</v>
      </c>
      <c r="H229">
        <v>54129438.348224662</v>
      </c>
      <c r="I229">
        <v>64980554.007778399</v>
      </c>
      <c r="J229">
        <v>70279971.888011247</v>
      </c>
      <c r="K229">
        <v>76859969.256012306</v>
      </c>
      <c r="L229">
        <v>74759970.096011966</v>
      </c>
      <c r="M229">
        <v>79799968.080012769</v>
      </c>
      <c r="N229">
        <v>105419957.83201687</v>
      </c>
      <c r="O229">
        <v>112139955.14401795</v>
      </c>
      <c r="P229">
        <v>136462080.73913231</v>
      </c>
      <c r="Q229">
        <v>146736479.23509708</v>
      </c>
      <c r="R229">
        <v>221915127.5507631</v>
      </c>
      <c r="S229">
        <v>264320940.95900229</v>
      </c>
      <c r="T229">
        <v>288299788.50803506</v>
      </c>
      <c r="U229">
        <v>272550068.13751704</v>
      </c>
      <c r="V229">
        <v>304060076.01501894</v>
      </c>
      <c r="W229">
        <v>340630085.15752125</v>
      </c>
      <c r="X229">
        <v>412093133.76098835</v>
      </c>
      <c r="Y229">
        <v>541976852.57705748</v>
      </c>
      <c r="Z229">
        <v>570774824.830585</v>
      </c>
      <c r="AA229">
        <v>537568059.41338134</v>
      </c>
      <c r="AB229">
        <v>555336145.76788437</v>
      </c>
      <c r="AC229">
        <v>494483408.87846828</v>
      </c>
      <c r="AD229">
        <v>360079419.38595802</v>
      </c>
      <c r="AE229">
        <v>449140318.3850379</v>
      </c>
      <c r="AF229">
        <v>584126092.25881898</v>
      </c>
      <c r="AG229">
        <v>692026454.73787189</v>
      </c>
      <c r="AH229">
        <v>696921542.37826467</v>
      </c>
      <c r="AI229">
        <v>1114694040.6698666</v>
      </c>
      <c r="AJ229">
        <v>1156135717.9459786</v>
      </c>
      <c r="AK229">
        <v>1284759927.5459378</v>
      </c>
      <c r="AL229">
        <v>1357189551.6843128</v>
      </c>
      <c r="AM229">
        <v>1419294254.4183025</v>
      </c>
      <c r="AN229">
        <v>1698989463.9910562</v>
      </c>
      <c r="AO229">
        <v>1602741833.7055213</v>
      </c>
      <c r="AP229">
        <v>1716714070.1247103</v>
      </c>
      <c r="AQ229">
        <v>1576908856.3467433</v>
      </c>
      <c r="AR229">
        <v>1547888495.9842763</v>
      </c>
      <c r="AS229">
        <v>1697161557.8945184</v>
      </c>
      <c r="AT229">
        <v>1502870485.8812187</v>
      </c>
      <c r="AU229">
        <v>1393945030.6510534</v>
      </c>
      <c r="AV229">
        <v>2149632433.2770329</v>
      </c>
      <c r="AW229">
        <v>2710331785.2498608</v>
      </c>
      <c r="AX229">
        <v>3097946371.0631061</v>
      </c>
      <c r="AY229">
        <v>3215307900.7476721</v>
      </c>
      <c r="AZ229">
        <v>3391122887.1747594</v>
      </c>
      <c r="BA229">
        <v>3235921170.5095</v>
      </c>
      <c r="BB229">
        <v>3525213502.4311767</v>
      </c>
      <c r="BC229">
        <v>4360714358.8870821</v>
      </c>
      <c r="BD229">
        <v>4722912047.322649</v>
      </c>
      <c r="BE229">
        <v>4747813067.2600594</v>
      </c>
      <c r="BF229">
        <v>4463396204.0199451</v>
      </c>
      <c r="BG229">
        <v>4285065665.0316753</v>
      </c>
      <c r="BH229">
        <v>3908217914.2182436</v>
      </c>
      <c r="BI229">
        <v>3722306116.7287154</v>
      </c>
      <c r="BJ229">
        <v>4462640651.4921904</v>
      </c>
      <c r="BK229">
        <v>4643751059.2820292</v>
      </c>
      <c r="BL229">
        <v>4617018958.6908579</v>
      </c>
      <c r="BM229">
        <v>4134677809.500958</v>
      </c>
      <c r="BN229">
        <v>4807069277.2011375</v>
      </c>
      <c r="BO229">
        <v>4746660273.5082855</v>
      </c>
      <c r="BP229">
        <v>4621191261.8421392</v>
      </c>
      <c r="BQ229">
        <v>4858885840.7723637</v>
      </c>
    </row>
    <row r="230" spans="1:69" x14ac:dyDescent="0.2">
      <c r="A230" t="s">
        <v>602</v>
      </c>
      <c r="B230" t="s">
        <v>603</v>
      </c>
      <c r="C230" t="s">
        <v>1018</v>
      </c>
      <c r="D230" t="s">
        <v>1017</v>
      </c>
      <c r="BB230">
        <v>854972067.03910613</v>
      </c>
      <c r="BC230">
        <v>892290502.7932961</v>
      </c>
      <c r="BD230">
        <v>936089385.47486031</v>
      </c>
      <c r="BE230">
        <v>985865921.78770947</v>
      </c>
      <c r="BF230">
        <v>1022905027.9329609</v>
      </c>
      <c r="BG230">
        <v>1361811508.3798883</v>
      </c>
      <c r="BH230">
        <v>1417888715.0837989</v>
      </c>
      <c r="BI230">
        <v>1427017206.7039106</v>
      </c>
      <c r="BJ230">
        <v>1353212122.9050279</v>
      </c>
      <c r="BK230">
        <v>1259200446.9273744</v>
      </c>
      <c r="BL230">
        <v>1407880446.9273744</v>
      </c>
      <c r="BM230">
        <v>1236428100.5586591</v>
      </c>
      <c r="BN230">
        <v>1353071061.4525139</v>
      </c>
      <c r="BO230">
        <v>1592564639.3296089</v>
      </c>
      <c r="BP230">
        <v>1686525953.0500557</v>
      </c>
      <c r="BQ230">
        <v>1797836665.9513574</v>
      </c>
    </row>
    <row r="231" spans="1:69" x14ac:dyDescent="0.2">
      <c r="A231" t="s">
        <v>604</v>
      </c>
      <c r="B231" t="s">
        <v>605</v>
      </c>
      <c r="C231" t="s">
        <v>1018</v>
      </c>
      <c r="D231" t="s">
        <v>1017</v>
      </c>
      <c r="E231">
        <v>12012024.62465048</v>
      </c>
      <c r="F231">
        <v>11592023.763648715</v>
      </c>
      <c r="G231">
        <v>12642025.916153127</v>
      </c>
      <c r="H231">
        <v>13923028.542208511</v>
      </c>
      <c r="I231">
        <v>15393031.555714689</v>
      </c>
      <c r="J231">
        <v>15603031.986215571</v>
      </c>
      <c r="K231">
        <v>16443033.708219102</v>
      </c>
      <c r="L231">
        <v>16632032.133997429</v>
      </c>
      <c r="M231">
        <v>16074027.647327555</v>
      </c>
      <c r="N231">
        <v>16452028.297488673</v>
      </c>
      <c r="O231">
        <v>18432031.703094531</v>
      </c>
      <c r="P231">
        <v>21965950.771114245</v>
      </c>
      <c r="Q231">
        <v>30645122.920472723</v>
      </c>
      <c r="R231">
        <v>36896280.476410359</v>
      </c>
      <c r="S231">
        <v>43134496.164536715</v>
      </c>
      <c r="T231">
        <v>47803145.948098496</v>
      </c>
      <c r="U231">
        <v>49278981.755070135</v>
      </c>
      <c r="V231">
        <v>64526401.463854425</v>
      </c>
      <c r="W231">
        <v>85552365.800513685</v>
      </c>
      <c r="X231">
        <v>127261099.22386363</v>
      </c>
      <c r="Y231">
        <v>156783829.50429839</v>
      </c>
      <c r="Z231">
        <v>163750728.15591636</v>
      </c>
      <c r="AA231">
        <v>157211789.71458709</v>
      </c>
      <c r="AB231">
        <v>156098237.02258483</v>
      </c>
      <c r="AC231">
        <v>160992920.96026176</v>
      </c>
      <c r="AD231">
        <v>179691482.72165036</v>
      </c>
      <c r="AE231">
        <v>221147061.29006773</v>
      </c>
      <c r="AF231">
        <v>265212956.83863309</v>
      </c>
      <c r="AG231">
        <v>301985618.08555555</v>
      </c>
      <c r="AH231">
        <v>324333366.51482886</v>
      </c>
      <c r="AI231">
        <v>392163560.86866909</v>
      </c>
      <c r="AJ231">
        <v>398307169.86040515</v>
      </c>
      <c r="AK231">
        <v>461409398.85589331</v>
      </c>
      <c r="AL231">
        <v>504230620.55187142</v>
      </c>
      <c r="AM231">
        <v>517570058.15103447</v>
      </c>
      <c r="AN231">
        <v>540733047.73304772</v>
      </c>
      <c r="AO231">
        <v>535250347.08947867</v>
      </c>
      <c r="AP231">
        <v>598966982.35018635</v>
      </c>
      <c r="AQ231">
        <v>647287375.7625283</v>
      </c>
      <c r="AR231">
        <v>662838614.88067377</v>
      </c>
      <c r="AS231">
        <v>654212394.27164018</v>
      </c>
      <c r="AT231">
        <v>662064155.92069173</v>
      </c>
      <c r="AU231">
        <v>742134837.5091902</v>
      </c>
      <c r="AV231">
        <v>750847230.09926271</v>
      </c>
      <c r="AW231">
        <v>893012218.18181813</v>
      </c>
      <c r="AX231">
        <v>977899381.81818187</v>
      </c>
      <c r="AY231">
        <v>1081441283.3179822</v>
      </c>
      <c r="AZ231">
        <v>1077308813.8294539</v>
      </c>
      <c r="BA231">
        <v>979597394.29345322</v>
      </c>
      <c r="BB231">
        <v>850901620.43330097</v>
      </c>
      <c r="BC231">
        <v>981616542.32845426</v>
      </c>
      <c r="BD231">
        <v>1058918707.2612364</v>
      </c>
      <c r="BE231">
        <v>1089407839.1970947</v>
      </c>
      <c r="BF231">
        <v>1333160407.3851607</v>
      </c>
      <c r="BG231">
        <v>1387577870.0816104</v>
      </c>
      <c r="BH231">
        <v>1432403352.1294434</v>
      </c>
      <c r="BI231">
        <v>1568513348.1446254</v>
      </c>
      <c r="BJ231">
        <v>1675370641.0141618</v>
      </c>
      <c r="BK231">
        <v>1784313926.7680659</v>
      </c>
      <c r="BL231">
        <v>1868690096.7345412</v>
      </c>
      <c r="BM231">
        <v>1382551751.5690813</v>
      </c>
      <c r="BN231">
        <v>1487173794.8052788</v>
      </c>
      <c r="BO231">
        <v>2018346588.7375247</v>
      </c>
      <c r="BP231">
        <v>2187379754.6616659</v>
      </c>
      <c r="BQ231">
        <v>2167239562.4601293</v>
      </c>
    </row>
    <row r="232" spans="1:69" x14ac:dyDescent="0.2">
      <c r="A232" t="s">
        <v>606</v>
      </c>
      <c r="B232" t="s">
        <v>607</v>
      </c>
      <c r="C232" t="s">
        <v>1018</v>
      </c>
      <c r="D232" t="s">
        <v>1017</v>
      </c>
      <c r="E232">
        <v>857704413.40782118</v>
      </c>
      <c r="F232">
        <v>945244972.06703913</v>
      </c>
      <c r="G232">
        <v>1110565880.7588074</v>
      </c>
      <c r="H232">
        <v>1200447408.3769634</v>
      </c>
      <c r="I232">
        <v>1339494267.0157068</v>
      </c>
      <c r="J232">
        <v>1472036540.1332946</v>
      </c>
      <c r="K232">
        <v>1342287553.1914895</v>
      </c>
      <c r="L232">
        <v>1580229799.426934</v>
      </c>
      <c r="M232">
        <v>1753746429.6209228</v>
      </c>
      <c r="N232">
        <v>2245011514.5567551</v>
      </c>
      <c r="O232">
        <v>2140384010.0723953</v>
      </c>
      <c r="P232">
        <v>2589851325.145443</v>
      </c>
      <c r="Q232">
        <v>3059681697.6127319</v>
      </c>
      <c r="R232">
        <v>3239487516.4257555</v>
      </c>
      <c r="S232">
        <v>5159557147.508954</v>
      </c>
      <c r="T232">
        <v>6826980444.1498175</v>
      </c>
      <c r="U232">
        <v>7633528866.9342394</v>
      </c>
      <c r="V232">
        <v>7696011396.0113964</v>
      </c>
      <c r="W232">
        <v>9275200458.1901493</v>
      </c>
      <c r="X232">
        <v>9929681528.6624203</v>
      </c>
      <c r="Y232">
        <v>13062420382.165606</v>
      </c>
      <c r="Z232">
        <v>15518201335.315075</v>
      </c>
      <c r="AA232">
        <v>16298929011.468109</v>
      </c>
      <c r="AB232">
        <v>17589277143.13142</v>
      </c>
      <c r="AC232">
        <v>17503078174.003948</v>
      </c>
      <c r="AD232">
        <v>16403539892.778303</v>
      </c>
      <c r="AE232">
        <v>13293205278.280302</v>
      </c>
      <c r="AF232">
        <v>11356215543.304285</v>
      </c>
      <c r="AG232">
        <v>10577041644.994419</v>
      </c>
      <c r="AH232">
        <v>9853395761.6322746</v>
      </c>
      <c r="AI232">
        <v>12308624417.826809</v>
      </c>
      <c r="AJ232">
        <v>12981833333.333334</v>
      </c>
      <c r="AK232">
        <v>13253565861.142445</v>
      </c>
      <c r="AL232">
        <v>13695962055.477062</v>
      </c>
      <c r="AM232">
        <v>10122020000</v>
      </c>
      <c r="AN232">
        <v>11396706586.826347</v>
      </c>
      <c r="AO232">
        <v>13789560878.243513</v>
      </c>
      <c r="AP232">
        <v>14505233463.035019</v>
      </c>
      <c r="AQ232">
        <v>15200846153.846153</v>
      </c>
      <c r="AR232">
        <v>15873875968.992249</v>
      </c>
      <c r="AS232">
        <v>18937052543.437302</v>
      </c>
      <c r="AT232">
        <v>20237024724.703926</v>
      </c>
      <c r="AU232">
        <v>20669357462.383083</v>
      </c>
      <c r="AV232">
        <v>21828144686.039421</v>
      </c>
      <c r="AW232">
        <v>25086950495.049503</v>
      </c>
      <c r="AX232">
        <v>28858965517.241379</v>
      </c>
      <c r="AY232">
        <v>33751788856.304985</v>
      </c>
      <c r="AZ232">
        <v>40465318382.058472</v>
      </c>
      <c r="BA232">
        <v>52557913568.954903</v>
      </c>
      <c r="BB232">
        <v>54111735628.706512</v>
      </c>
      <c r="BC232">
        <v>61390830874.700714</v>
      </c>
      <c r="BD232">
        <v>67539428159.44738</v>
      </c>
      <c r="BE232">
        <v>43190318032.562691</v>
      </c>
      <c r="BF232">
        <v>21361254635.051037</v>
      </c>
      <c r="BG232">
        <v>21502061465.949757</v>
      </c>
      <c r="BH232">
        <v>16466863117.000916</v>
      </c>
      <c r="BI232">
        <v>12597854877.425447</v>
      </c>
      <c r="BJ232">
        <v>16369843352.345343</v>
      </c>
      <c r="BK232">
        <v>21497782867.642567</v>
      </c>
      <c r="BL232">
        <v>22583045060.082062</v>
      </c>
      <c r="BM232">
        <v>12047752036.091032</v>
      </c>
      <c r="BN232">
        <v>14353205678.499138</v>
      </c>
      <c r="BO232">
        <v>23622827079.50465</v>
      </c>
    </row>
    <row r="233" spans="1:69" x14ac:dyDescent="0.2">
      <c r="A233" t="s">
        <v>608</v>
      </c>
      <c r="B233" t="s">
        <v>609</v>
      </c>
      <c r="C233" t="s">
        <v>1018</v>
      </c>
      <c r="D233" t="s">
        <v>1017</v>
      </c>
      <c r="AT233">
        <v>358744800</v>
      </c>
      <c r="AU233">
        <v>366707900</v>
      </c>
      <c r="AV233">
        <v>409753600</v>
      </c>
      <c r="AW233">
        <v>485598800</v>
      </c>
      <c r="AX233">
        <v>578645800</v>
      </c>
      <c r="AY233">
        <v>721891500</v>
      </c>
      <c r="AZ233">
        <v>773490000</v>
      </c>
      <c r="BA233">
        <v>862684000</v>
      </c>
      <c r="BB233">
        <v>703176000</v>
      </c>
      <c r="BC233">
        <v>686788000</v>
      </c>
      <c r="BD233">
        <v>842941000</v>
      </c>
      <c r="BE233">
        <v>832848000</v>
      </c>
      <c r="BF233">
        <v>863328000</v>
      </c>
      <c r="BG233">
        <v>956605000</v>
      </c>
      <c r="BH233">
        <v>1078274000</v>
      </c>
      <c r="BI233">
        <v>1202078000</v>
      </c>
      <c r="BJ233">
        <v>1197958000</v>
      </c>
      <c r="BK233">
        <v>1314329000</v>
      </c>
      <c r="BL233">
        <v>1371838000</v>
      </c>
      <c r="BM233">
        <v>918387000</v>
      </c>
      <c r="BN233">
        <v>1236459000</v>
      </c>
      <c r="BO233">
        <v>1434119000</v>
      </c>
      <c r="BP233">
        <v>1638653000</v>
      </c>
      <c r="BQ233">
        <v>1745378000</v>
      </c>
    </row>
    <row r="234" spans="1:69" x14ac:dyDescent="0.2">
      <c r="A234" t="s">
        <v>610</v>
      </c>
      <c r="B234" t="s">
        <v>611</v>
      </c>
      <c r="C234" t="s">
        <v>1018</v>
      </c>
      <c r="D234" t="s">
        <v>1017</v>
      </c>
      <c r="E234">
        <v>313582728.14757419</v>
      </c>
      <c r="F234">
        <v>333975336.11072218</v>
      </c>
      <c r="G234">
        <v>357635713.41932011</v>
      </c>
      <c r="H234">
        <v>371767002.19488621</v>
      </c>
      <c r="I234">
        <v>392247517.72848189</v>
      </c>
      <c r="J234">
        <v>416926303.31687218</v>
      </c>
      <c r="K234">
        <v>432794921.68048918</v>
      </c>
      <c r="L234">
        <v>449826322.61345279</v>
      </c>
      <c r="M234">
        <v>453980096.20871061</v>
      </c>
      <c r="N234">
        <v>471635621.56159878</v>
      </c>
      <c r="O234">
        <v>469266736.65067697</v>
      </c>
      <c r="P234">
        <v>501866730.14898652</v>
      </c>
      <c r="Q234">
        <v>585427546.79827225</v>
      </c>
      <c r="R234">
        <v>647199482.98253667</v>
      </c>
      <c r="S234">
        <v>652532795.08480489</v>
      </c>
      <c r="T234">
        <v>864602104.67965293</v>
      </c>
      <c r="U234">
        <v>866044962.01627445</v>
      </c>
      <c r="V234">
        <v>935360464.70134091</v>
      </c>
      <c r="W234">
        <v>1113920123.7672269</v>
      </c>
      <c r="X234">
        <v>1004316496.3505077</v>
      </c>
      <c r="Y234">
        <v>1033002403.8530374</v>
      </c>
      <c r="Z234">
        <v>876937558.2737565</v>
      </c>
      <c r="AA234">
        <v>834369859.66301751</v>
      </c>
      <c r="AB234">
        <v>832415806.01006389</v>
      </c>
      <c r="AC234">
        <v>919103734.8769958</v>
      </c>
      <c r="AD234">
        <v>1033069709.3319041</v>
      </c>
      <c r="AE234">
        <v>1067828245.8620746</v>
      </c>
      <c r="AF234">
        <v>1163426852.2044249</v>
      </c>
      <c r="AG234">
        <v>1482597297.9882081</v>
      </c>
      <c r="AH234">
        <v>1433686312.0291424</v>
      </c>
      <c r="AI234">
        <v>1738605557.7631288</v>
      </c>
      <c r="AJ234">
        <v>1877137981.757122</v>
      </c>
      <c r="AK234">
        <v>1881847669.6979368</v>
      </c>
      <c r="AL234">
        <v>1463251163.918803</v>
      </c>
      <c r="AM234">
        <v>1179837963.2221267</v>
      </c>
      <c r="AN234">
        <v>1445919894.5766084</v>
      </c>
      <c r="AO234">
        <v>1607345355.782984</v>
      </c>
      <c r="AP234">
        <v>1544689576.9271238</v>
      </c>
      <c r="AQ234">
        <v>1744794531.2140133</v>
      </c>
      <c r="AR234">
        <v>1534673583.2487004</v>
      </c>
      <c r="AS234">
        <v>1388506771.5875571</v>
      </c>
      <c r="AT234">
        <v>1710843377.001189</v>
      </c>
      <c r="AU234">
        <v>1997005708.8157554</v>
      </c>
      <c r="AV234">
        <v>2742815071.5743995</v>
      </c>
      <c r="AW234">
        <v>4422855660.8259201</v>
      </c>
      <c r="AX234">
        <v>8655892392.9291935</v>
      </c>
      <c r="AY234">
        <v>9709626596.1303101</v>
      </c>
      <c r="AZ234">
        <v>10865385131.517208</v>
      </c>
      <c r="BA234">
        <v>13385593990.337772</v>
      </c>
      <c r="BB234">
        <v>12317614053.684097</v>
      </c>
      <c r="BC234">
        <v>14058506663.725216</v>
      </c>
      <c r="BD234">
        <v>16685349673.995655</v>
      </c>
      <c r="BE234">
        <v>17892228569.886051</v>
      </c>
      <c r="BF234">
        <v>17865316886.331543</v>
      </c>
      <c r="BG234">
        <v>18144336903.717461</v>
      </c>
      <c r="BH234">
        <v>14559599499.50111</v>
      </c>
      <c r="BI234">
        <v>13026289835.778894</v>
      </c>
      <c r="BJ234">
        <v>13349041408.715218</v>
      </c>
      <c r="BK234">
        <v>15327000248.870071</v>
      </c>
      <c r="BL234">
        <v>14905517742.845362</v>
      </c>
      <c r="BM234">
        <v>14932897821.238722</v>
      </c>
      <c r="BN234">
        <v>16871937697.585442</v>
      </c>
      <c r="BO234">
        <v>17828508289.604942</v>
      </c>
      <c r="BP234">
        <v>18340233748.880486</v>
      </c>
      <c r="BQ234">
        <v>19518819751.283039</v>
      </c>
    </row>
    <row r="235" spans="1:69" x14ac:dyDescent="0.2">
      <c r="A235" t="s">
        <v>612</v>
      </c>
      <c r="B235" t="s">
        <v>613</v>
      </c>
      <c r="C235" t="s">
        <v>1018</v>
      </c>
      <c r="D235" t="s">
        <v>1017</v>
      </c>
      <c r="E235">
        <v>80803222392.886032</v>
      </c>
      <c r="F235">
        <v>71174424446.88652</v>
      </c>
      <c r="G235">
        <v>64922599309.254738</v>
      </c>
      <c r="H235">
        <v>70216443534.957153</v>
      </c>
      <c r="I235">
        <v>81101169480.97052</v>
      </c>
      <c r="J235">
        <v>94498004640.097412</v>
      </c>
      <c r="K235">
        <v>103377065683.28745</v>
      </c>
      <c r="L235">
        <v>100371950314.40504</v>
      </c>
      <c r="M235">
        <v>101476791156.07959</v>
      </c>
      <c r="N235">
        <v>114101000754.85732</v>
      </c>
      <c r="O235">
        <v>127052297158.08006</v>
      </c>
      <c r="P235">
        <v>136440829735.23227</v>
      </c>
      <c r="Q235">
        <v>155359237838.5824</v>
      </c>
      <c r="R235">
        <v>195413149940.39111</v>
      </c>
      <c r="S235">
        <v>221440713584.62381</v>
      </c>
      <c r="T235">
        <v>248519521080.32883</v>
      </c>
      <c r="U235">
        <v>252686739157.61237</v>
      </c>
      <c r="V235">
        <v>291229976122.31012</v>
      </c>
      <c r="W235">
        <v>282630837737.0061</v>
      </c>
      <c r="X235">
        <v>327249769951.16821</v>
      </c>
      <c r="Y235">
        <v>377549806578.64197</v>
      </c>
      <c r="Z235">
        <v>403129803803.1665</v>
      </c>
      <c r="AA235">
        <v>423407966724.83929</v>
      </c>
      <c r="AB235">
        <v>443371246698.13745</v>
      </c>
      <c r="AC235">
        <v>480403927228.94604</v>
      </c>
      <c r="AD235">
        <v>526032437680.95911</v>
      </c>
      <c r="AE235">
        <v>524621676243.05237</v>
      </c>
      <c r="AF235">
        <v>518488360539.10168</v>
      </c>
      <c r="AG235">
        <v>575525093193.54797</v>
      </c>
      <c r="AH235">
        <v>622193930069.76233</v>
      </c>
      <c r="AI235">
        <v>666725912038.33362</v>
      </c>
      <c r="AJ235">
        <v>723904575173.19666</v>
      </c>
      <c r="AK235">
        <v>812130263840.67102</v>
      </c>
      <c r="AL235">
        <v>891466245843.0033</v>
      </c>
      <c r="AM235">
        <v>1073279171690.8899</v>
      </c>
      <c r="AN235">
        <v>1324237119507.3503</v>
      </c>
      <c r="AO235">
        <v>1521371528098.0876</v>
      </c>
      <c r="AP235">
        <v>1574968030449.7996</v>
      </c>
      <c r="AQ235">
        <v>1439654527490.2839</v>
      </c>
      <c r="AR235">
        <v>1585945646801.908</v>
      </c>
      <c r="AS235">
        <v>1746600304168.0308</v>
      </c>
      <c r="AT235">
        <v>1860776095129.0757</v>
      </c>
      <c r="AU235">
        <v>2061454246187.8718</v>
      </c>
      <c r="AV235">
        <v>2335145056810.1685</v>
      </c>
      <c r="AW235">
        <v>2709157341014.4473</v>
      </c>
      <c r="AX235">
        <v>3136374977327.2329</v>
      </c>
      <c r="AY235">
        <v>3778751294371.6221</v>
      </c>
      <c r="AZ235">
        <v>4781270693838.7969</v>
      </c>
      <c r="BA235">
        <v>6054648571433.5479</v>
      </c>
      <c r="BB235">
        <v>6573327283810.4863</v>
      </c>
      <c r="BC235">
        <v>7998796323270.3135</v>
      </c>
      <c r="BD235">
        <v>9762256276676.5879</v>
      </c>
      <c r="BE235">
        <v>10891968350841.715</v>
      </c>
      <c r="BF235">
        <v>12032711129058.182</v>
      </c>
      <c r="BG235">
        <v>12988712786591.697</v>
      </c>
      <c r="BH235">
        <v>13532272043462.539</v>
      </c>
      <c r="BI235">
        <v>13827151057380.211</v>
      </c>
      <c r="BJ235">
        <v>15097056837158.236</v>
      </c>
      <c r="BK235">
        <v>16881316789674.379</v>
      </c>
      <c r="BL235">
        <v>17481715455963.402</v>
      </c>
      <c r="BM235">
        <v>17783207218899.121</v>
      </c>
      <c r="BN235">
        <v>21205187136185.727</v>
      </c>
      <c r="BO235">
        <v>21537214774462.566</v>
      </c>
      <c r="BP235">
        <v>21617676926854.492</v>
      </c>
      <c r="BQ235">
        <v>22233362919728.402</v>
      </c>
    </row>
    <row r="236" spans="1:69" x14ac:dyDescent="0.2">
      <c r="A236" t="s">
        <v>614</v>
      </c>
      <c r="B236" t="s">
        <v>615</v>
      </c>
      <c r="C236" t="s">
        <v>1018</v>
      </c>
      <c r="D236" t="s">
        <v>1017</v>
      </c>
      <c r="AG236">
        <v>991141939410.7384</v>
      </c>
      <c r="AH236">
        <v>964170299100.99048</v>
      </c>
      <c r="AI236">
        <v>1023345711170.496</v>
      </c>
      <c r="AJ236">
        <v>1001720940076.1761</v>
      </c>
      <c r="AK236">
        <v>928555990308.0033</v>
      </c>
      <c r="AL236">
        <v>919179489611.00232</v>
      </c>
      <c r="AM236">
        <v>828927139977.53271</v>
      </c>
      <c r="AN236">
        <v>991380447495.64685</v>
      </c>
      <c r="AO236">
        <v>1021239770710.9542</v>
      </c>
      <c r="AP236">
        <v>1056341129246.7202</v>
      </c>
      <c r="AQ236">
        <v>949935181537.20471</v>
      </c>
      <c r="AR236">
        <v>824131383383.30896</v>
      </c>
      <c r="AS236">
        <v>896291493004.4928</v>
      </c>
      <c r="AT236">
        <v>911679939950.9707</v>
      </c>
      <c r="AU236">
        <v>1024829473187.3251</v>
      </c>
      <c r="AV236">
        <v>1261017408610.7168</v>
      </c>
      <c r="AW236">
        <v>1631372379671.2578</v>
      </c>
      <c r="AX236">
        <v>2042987028459.1055</v>
      </c>
      <c r="AY236">
        <v>2471273605657.6836</v>
      </c>
      <c r="AZ236">
        <v>3179127986623.9277</v>
      </c>
      <c r="BA236">
        <v>3936159309738.0098</v>
      </c>
      <c r="BB236">
        <v>3121801768478.665</v>
      </c>
      <c r="BC236">
        <v>3667835476746.7407</v>
      </c>
      <c r="BD236">
        <v>4461210535265.9912</v>
      </c>
      <c r="BE236">
        <v>4656388146308.0674</v>
      </c>
      <c r="BF236">
        <v>4924806846375.5205</v>
      </c>
      <c r="BG236">
        <v>4653015277488.1826</v>
      </c>
      <c r="BH236">
        <v>3633660246044.519</v>
      </c>
      <c r="BI236">
        <v>3492088089759.4951</v>
      </c>
      <c r="BJ236">
        <v>3927649813354.439</v>
      </c>
      <c r="BK236">
        <v>4098990245510.0283</v>
      </c>
      <c r="BL236">
        <v>4184533628660.3745</v>
      </c>
      <c r="BM236">
        <v>3924139091384.8433</v>
      </c>
      <c r="BN236">
        <v>4637763943320.1445</v>
      </c>
      <c r="BO236">
        <v>5264484546456.79</v>
      </c>
      <c r="BP236">
        <v>5562782514647.5215</v>
      </c>
      <c r="BQ236">
        <v>6131674441421.6436</v>
      </c>
    </row>
    <row r="237" spans="1:69" x14ac:dyDescent="0.2">
      <c r="A237" t="s">
        <v>616</v>
      </c>
      <c r="B237" t="s">
        <v>617</v>
      </c>
      <c r="C237" t="s">
        <v>1018</v>
      </c>
      <c r="D237" t="s">
        <v>1017</v>
      </c>
      <c r="E237">
        <v>171057069.13777205</v>
      </c>
      <c r="F237">
        <v>178497098.26427457</v>
      </c>
      <c r="G237">
        <v>186745757.85921589</v>
      </c>
      <c r="H237">
        <v>202305865.2359083</v>
      </c>
      <c r="I237">
        <v>234572186.45585054</v>
      </c>
      <c r="J237">
        <v>264505506.02243277</v>
      </c>
      <c r="K237">
        <v>305227594.82143724</v>
      </c>
      <c r="L237">
        <v>327215843.63633609</v>
      </c>
      <c r="M237">
        <v>341691567.46559346</v>
      </c>
      <c r="N237">
        <v>378091809.6026361</v>
      </c>
      <c r="O237">
        <v>358665753.90929806</v>
      </c>
      <c r="P237">
        <v>404648367.76644033</v>
      </c>
      <c r="Q237">
        <v>474043921.84353662</v>
      </c>
      <c r="R237">
        <v>574030983.98005259</v>
      </c>
      <c r="S237">
        <v>791450308.36294377</v>
      </c>
      <c r="T237">
        <v>871781686.90732098</v>
      </c>
      <c r="U237">
        <v>874681611.92836881</v>
      </c>
      <c r="V237">
        <v>1097893825.9881454</v>
      </c>
      <c r="W237">
        <v>1164025637.2646384</v>
      </c>
      <c r="X237">
        <v>1259365711.5352118</v>
      </c>
      <c r="Y237">
        <v>1604836915.9666207</v>
      </c>
      <c r="Z237">
        <v>1359026709.451261</v>
      </c>
      <c r="AA237">
        <v>1160337039.3806841</v>
      </c>
      <c r="AB237">
        <v>1081387264.6078591</v>
      </c>
      <c r="AC237">
        <v>1014170069.2168866</v>
      </c>
      <c r="AD237">
        <v>1076604520.4242666</v>
      </c>
      <c r="AE237">
        <v>1498219578.8697844</v>
      </c>
      <c r="AF237">
        <v>1763978065.8367951</v>
      </c>
      <c r="AG237">
        <v>1947208354.2255461</v>
      </c>
      <c r="AH237">
        <v>1910635575.3804386</v>
      </c>
      <c r="AI237">
        <v>2299665505.614336</v>
      </c>
      <c r="AJ237">
        <v>2262767860.1093745</v>
      </c>
      <c r="AK237">
        <v>2390796915.9195828</v>
      </c>
      <c r="AL237">
        <v>1741944426.2089448</v>
      </c>
      <c r="AM237">
        <v>1387662121.4673588</v>
      </c>
      <c r="AN237">
        <v>1849110468.1956866</v>
      </c>
      <c r="AO237">
        <v>2069506014.4665914</v>
      </c>
      <c r="AP237">
        <v>2116818622.9583418</v>
      </c>
      <c r="AQ237">
        <v>2241650112.3333344</v>
      </c>
      <c r="AR237">
        <v>2226577203.913991</v>
      </c>
      <c r="AS237">
        <v>2106848752.2775316</v>
      </c>
      <c r="AT237">
        <v>2093498674.4967806</v>
      </c>
      <c r="AU237">
        <v>2410199032.4310193</v>
      </c>
      <c r="AV237">
        <v>2987984050.9931836</v>
      </c>
      <c r="AW237">
        <v>3191561508.6908808</v>
      </c>
      <c r="AX237">
        <v>3221910408.4651566</v>
      </c>
      <c r="AY237">
        <v>3320907721.7450809</v>
      </c>
      <c r="AZ237">
        <v>3759962853.2647591</v>
      </c>
      <c r="BA237">
        <v>4578847112.7068796</v>
      </c>
      <c r="BB237">
        <v>4721888275.2693739</v>
      </c>
      <c r="BC237">
        <v>4746386893.2255325</v>
      </c>
      <c r="BD237">
        <v>5422439152.1090612</v>
      </c>
      <c r="BE237">
        <v>5413541649.1490116</v>
      </c>
      <c r="BF237">
        <v>6021729629.8245411</v>
      </c>
      <c r="BG237">
        <v>6393314707.8545647</v>
      </c>
      <c r="BH237">
        <v>5755457836.0186644</v>
      </c>
      <c r="BI237">
        <v>6071167584.1950979</v>
      </c>
      <c r="BJ237">
        <v>6387424239.8801012</v>
      </c>
      <c r="BK237">
        <v>7029215766.4636688</v>
      </c>
      <c r="BL237">
        <v>6992654019.2887611</v>
      </c>
      <c r="BM237">
        <v>7486031561.8688469</v>
      </c>
      <c r="BN237">
        <v>8541668141.2619781</v>
      </c>
      <c r="BO237">
        <v>8646453099.4123974</v>
      </c>
      <c r="BP237">
        <v>9816236302.5851517</v>
      </c>
      <c r="BQ237">
        <v>10651180146.530964</v>
      </c>
    </row>
    <row r="238" spans="1:69" x14ac:dyDescent="0.2">
      <c r="A238" t="s">
        <v>618</v>
      </c>
      <c r="B238" t="s">
        <v>619</v>
      </c>
      <c r="C238" t="s">
        <v>1018</v>
      </c>
      <c r="D238" t="s">
        <v>1017</v>
      </c>
      <c r="E238">
        <v>2760750860.6219668</v>
      </c>
      <c r="F238">
        <v>3034037810.9679537</v>
      </c>
      <c r="G238">
        <v>3308912796.934866</v>
      </c>
      <c r="H238">
        <v>3540403456.5530486</v>
      </c>
      <c r="I238">
        <v>3889129942.3076921</v>
      </c>
      <c r="J238">
        <v>4388937649.0384617</v>
      </c>
      <c r="K238">
        <v>5279230817.3076925</v>
      </c>
      <c r="L238">
        <v>5638461442.3076925</v>
      </c>
      <c r="M238">
        <v>6081009427.8846149</v>
      </c>
      <c r="N238">
        <v>6695336567.3076925</v>
      </c>
      <c r="O238">
        <v>7086538437.5</v>
      </c>
      <c r="P238">
        <v>7375000024.0384617</v>
      </c>
      <c r="Q238">
        <v>8177873151.0422421</v>
      </c>
      <c r="R238">
        <v>10838587357.74659</v>
      </c>
      <c r="S238">
        <v>13702998512.449238</v>
      </c>
      <c r="T238">
        <v>14882770593.979597</v>
      </c>
      <c r="U238">
        <v>16985208648.211235</v>
      </c>
      <c r="V238">
        <v>19779312261.31554</v>
      </c>
      <c r="W238">
        <v>24006566636.685501</v>
      </c>
      <c r="X238">
        <v>27371650824.509174</v>
      </c>
      <c r="Y238">
        <v>32353514988.728706</v>
      </c>
      <c r="Z238">
        <v>34846039193.613068</v>
      </c>
      <c r="AA238">
        <v>36589772403.756577</v>
      </c>
      <c r="AB238">
        <v>40042798388.495087</v>
      </c>
      <c r="AC238">
        <v>41797647775.623795</v>
      </c>
      <c r="AD238">
        <v>38900711332.5373</v>
      </c>
      <c r="AE238">
        <v>43096773980.856903</v>
      </c>
      <c r="AF238">
        <v>50535446554.876854</v>
      </c>
      <c r="AG238">
        <v>61667253471.373589</v>
      </c>
      <c r="AH238">
        <v>72250748099.976166</v>
      </c>
      <c r="AI238">
        <v>85343190719.010651</v>
      </c>
      <c r="AJ238">
        <v>98234714971.061218</v>
      </c>
      <c r="AK238">
        <v>111452746517.65535</v>
      </c>
      <c r="AL238">
        <v>128889262951.15672</v>
      </c>
      <c r="AM238">
        <v>146683778959.10101</v>
      </c>
      <c r="AN238">
        <v>169278916592.84286</v>
      </c>
      <c r="AO238">
        <v>183035237429.28085</v>
      </c>
      <c r="AP238">
        <v>150180456565.72845</v>
      </c>
      <c r="AQ238">
        <v>113675596787.7377</v>
      </c>
      <c r="AR238">
        <v>126669211778.94038</v>
      </c>
      <c r="AS238">
        <v>126392224253.79382</v>
      </c>
      <c r="AT238">
        <v>120296476180.40192</v>
      </c>
      <c r="AU238">
        <v>134300904400.02177</v>
      </c>
      <c r="AV238">
        <v>152280615245.88742</v>
      </c>
      <c r="AW238">
        <v>172895685154.65817</v>
      </c>
      <c r="AX238">
        <v>189318408468.59521</v>
      </c>
      <c r="AY238">
        <v>221758296021.62064</v>
      </c>
      <c r="AZ238">
        <v>262942621455.05292</v>
      </c>
      <c r="BA238">
        <v>291382982430.95148</v>
      </c>
      <c r="BB238">
        <v>281710630187.31909</v>
      </c>
      <c r="BC238">
        <v>341104766329.16962</v>
      </c>
      <c r="BD238">
        <v>370818739623.62195</v>
      </c>
      <c r="BE238">
        <v>397558325278.5791</v>
      </c>
      <c r="BF238">
        <v>420333654592.54706</v>
      </c>
      <c r="BG238">
        <v>407339040197.65125</v>
      </c>
      <c r="BH238">
        <v>401296238228.08392</v>
      </c>
      <c r="BI238">
        <v>413366349747.50812</v>
      </c>
      <c r="BJ238">
        <v>456356813536.76367</v>
      </c>
      <c r="BK238">
        <v>506754208404.48468</v>
      </c>
      <c r="BL238">
        <v>543976691793.88586</v>
      </c>
      <c r="BM238">
        <v>500461898480.24554</v>
      </c>
      <c r="BN238">
        <v>506194668789.93658</v>
      </c>
      <c r="BO238">
        <v>495644697587.66052</v>
      </c>
      <c r="BP238">
        <v>515906283940.93262</v>
      </c>
      <c r="BQ238">
        <v>526517658841.68372</v>
      </c>
    </row>
    <row r="239" spans="1:69" x14ac:dyDescent="0.2">
      <c r="A239" t="s">
        <v>620</v>
      </c>
      <c r="B239" t="s">
        <v>621</v>
      </c>
      <c r="C239" t="s">
        <v>1018</v>
      </c>
      <c r="D239" t="s">
        <v>1017</v>
      </c>
      <c r="AI239">
        <v>2629395066.2701721</v>
      </c>
      <c r="AJ239">
        <v>2536585365.8536587</v>
      </c>
      <c r="AK239">
        <v>1908554572.2713864</v>
      </c>
      <c r="AL239">
        <v>1646623195.1560316</v>
      </c>
      <c r="AM239">
        <v>1522001205.5455093</v>
      </c>
      <c r="AN239">
        <v>1231561860.3994637</v>
      </c>
      <c r="AO239">
        <v>1043654822.3350254</v>
      </c>
      <c r="AP239">
        <v>921518032.90932596</v>
      </c>
      <c r="AQ239">
        <v>1320199581.5226138</v>
      </c>
      <c r="AR239">
        <v>1086612290.2717097</v>
      </c>
      <c r="AS239">
        <v>860541842.26369655</v>
      </c>
      <c r="AT239">
        <v>1080772551.2943304</v>
      </c>
      <c r="AU239">
        <v>1221106220.2867951</v>
      </c>
      <c r="AV239">
        <v>1555318261.4172034</v>
      </c>
      <c r="AW239">
        <v>2076176869.4108884</v>
      </c>
      <c r="AX239">
        <v>2312352020.6688962</v>
      </c>
      <c r="AY239">
        <v>2830213848.6203041</v>
      </c>
      <c r="AZ239">
        <v>3719524540.8619299</v>
      </c>
      <c r="BA239">
        <v>5161299725.2767277</v>
      </c>
      <c r="BB239">
        <v>4979472364.4533968</v>
      </c>
      <c r="BC239">
        <v>5642221099.177043</v>
      </c>
      <c r="BD239">
        <v>6522756255.0120029</v>
      </c>
      <c r="BE239">
        <v>7633036903.0763407</v>
      </c>
      <c r="BF239">
        <v>8448411318.2541656</v>
      </c>
      <c r="BG239">
        <v>9112605459.3284512</v>
      </c>
      <c r="BH239">
        <v>8271431485.0748415</v>
      </c>
      <c r="BI239">
        <v>6992416096.8901844</v>
      </c>
      <c r="BJ239">
        <v>7536402852.858016</v>
      </c>
      <c r="BK239">
        <v>7764999999.4536238</v>
      </c>
      <c r="BL239">
        <v>8300813599.3084002</v>
      </c>
      <c r="BM239">
        <v>8133963550.6574249</v>
      </c>
      <c r="BN239">
        <v>8937805347.1396294</v>
      </c>
      <c r="BO239">
        <v>10713525200.39978</v>
      </c>
      <c r="BP239">
        <v>12244169292.799822</v>
      </c>
      <c r="BQ239">
        <v>14204575548.553579</v>
      </c>
    </row>
    <row r="240" spans="1:69" x14ac:dyDescent="0.2">
      <c r="A240" t="s">
        <v>622</v>
      </c>
      <c r="B240" t="s">
        <v>623</v>
      </c>
      <c r="C240" t="s">
        <v>1018</v>
      </c>
      <c r="D240" t="s">
        <v>1017</v>
      </c>
      <c r="AF240">
        <v>2331358819.7595434</v>
      </c>
      <c r="AG240">
        <v>3010982414.2442522</v>
      </c>
      <c r="AH240">
        <v>3006988216.550447</v>
      </c>
      <c r="AI240">
        <v>3189539641.3171048</v>
      </c>
      <c r="AJ240">
        <v>3208098919.0145984</v>
      </c>
      <c r="AK240">
        <v>3200539816.0600963</v>
      </c>
      <c r="AL240">
        <v>3179225948.5811377</v>
      </c>
      <c r="AM240">
        <v>2561118608.3551626</v>
      </c>
      <c r="AN240">
        <v>2482228439.7140694</v>
      </c>
      <c r="AO240">
        <v>2378759975.4450583</v>
      </c>
      <c r="AP240">
        <v>2450350625.104074</v>
      </c>
      <c r="AQ240">
        <v>2605689134.4904246</v>
      </c>
      <c r="AR240">
        <v>2450564100.1829219</v>
      </c>
      <c r="AS240">
        <v>2904663310.9824967</v>
      </c>
      <c r="AT240">
        <v>3534772732.3974595</v>
      </c>
      <c r="AU240">
        <v>4462029108.7234936</v>
      </c>
      <c r="AV240">
        <v>5977440582.8017139</v>
      </c>
      <c r="AW240">
        <v>6838351088.4668837</v>
      </c>
      <c r="AX240">
        <v>8103901996.3702354</v>
      </c>
      <c r="AY240">
        <v>10276674364.896074</v>
      </c>
      <c r="AZ240">
        <v>12664165103.189493</v>
      </c>
      <c r="BA240">
        <v>19271523178.807945</v>
      </c>
      <c r="BB240">
        <v>20214385964.912281</v>
      </c>
      <c r="BC240">
        <v>22583157894.736843</v>
      </c>
      <c r="BD240">
        <v>29233333333.333332</v>
      </c>
      <c r="BE240">
        <v>35164210526.315788</v>
      </c>
      <c r="BF240">
        <v>39197543859.649124</v>
      </c>
      <c r="BG240">
        <v>43524210526.315788</v>
      </c>
      <c r="BH240">
        <v>35799714285.714287</v>
      </c>
      <c r="BI240">
        <v>36169428571.428574</v>
      </c>
      <c r="BJ240">
        <v>37926285714.285713</v>
      </c>
      <c r="BK240">
        <v>40765428571.428574</v>
      </c>
      <c r="BL240">
        <v>40810067974.50898</v>
      </c>
      <c r="BM240">
        <v>41509903181.723083</v>
      </c>
      <c r="BN240">
        <v>40589905812.036354</v>
      </c>
      <c r="BO240">
        <v>42208726137.719208</v>
      </c>
      <c r="BP240">
        <v>45894538665.553787</v>
      </c>
      <c r="BQ240">
        <v>51387209872.29937</v>
      </c>
    </row>
    <row r="241" spans="1:69" x14ac:dyDescent="0.2">
      <c r="A241" t="s">
        <v>624</v>
      </c>
      <c r="B241" t="s">
        <v>625</v>
      </c>
      <c r="C241" t="s">
        <v>1018</v>
      </c>
      <c r="D241" t="s">
        <v>1017</v>
      </c>
      <c r="E241">
        <v>74399051115.620819</v>
      </c>
      <c r="F241">
        <v>82362832266.374588</v>
      </c>
      <c r="G241">
        <v>86399815744.658432</v>
      </c>
      <c r="H241">
        <v>93844819440.946747</v>
      </c>
      <c r="I241">
        <v>104302526502.26143</v>
      </c>
      <c r="J241">
        <v>111946641395.14656</v>
      </c>
      <c r="K241">
        <v>123240741042.798</v>
      </c>
      <c r="L241">
        <v>125362127677.74707</v>
      </c>
      <c r="M241">
        <v>134361744441.37408</v>
      </c>
      <c r="N241">
        <v>149979264961.84747</v>
      </c>
      <c r="O241">
        <v>163499670766.64713</v>
      </c>
      <c r="P241">
        <v>181794578090.03522</v>
      </c>
      <c r="Q241">
        <v>204232100660.44128</v>
      </c>
      <c r="R241">
        <v>274036287245.74585</v>
      </c>
      <c r="S241">
        <v>358182606143.69696</v>
      </c>
      <c r="T241">
        <v>374350708856.51147</v>
      </c>
      <c r="U241">
        <v>411065254886.08698</v>
      </c>
      <c r="V241">
        <v>452376511736.92401</v>
      </c>
      <c r="W241">
        <v>541374940142.38226</v>
      </c>
      <c r="X241">
        <v>607502561689.17029</v>
      </c>
      <c r="Y241">
        <v>743795740311.93005</v>
      </c>
      <c r="Z241">
        <v>852847482696.12634</v>
      </c>
      <c r="AA241">
        <v>779872014723.55164</v>
      </c>
      <c r="AB241">
        <v>681554554313.9729</v>
      </c>
      <c r="AC241">
        <v>715171116848.30737</v>
      </c>
      <c r="AD241">
        <v>706307698037.01282</v>
      </c>
      <c r="AE241">
        <v>712610987834.59412</v>
      </c>
      <c r="AF241">
        <v>765000529871.0946</v>
      </c>
      <c r="AG241">
        <v>839372117493.82471</v>
      </c>
      <c r="AH241">
        <v>931218807729.82605</v>
      </c>
      <c r="AI241">
        <v>1039366593866.6842</v>
      </c>
      <c r="AJ241">
        <v>1123571075717.1887</v>
      </c>
      <c r="AK241">
        <v>1232562973418.3123</v>
      </c>
      <c r="AL241">
        <v>1466872751420.9561</v>
      </c>
      <c r="AM241">
        <v>1715187232056.9417</v>
      </c>
      <c r="AN241">
        <v>1855934359539.8774</v>
      </c>
      <c r="AO241">
        <v>2016321456675.8857</v>
      </c>
      <c r="AP241">
        <v>2212067216181.8691</v>
      </c>
      <c r="AQ241">
        <v>2233347031889.7822</v>
      </c>
      <c r="AR241">
        <v>2002746501486.2664</v>
      </c>
      <c r="AS241">
        <v>2214459287709.0845</v>
      </c>
      <c r="AT241">
        <v>2161359862863.8618</v>
      </c>
      <c r="AU241">
        <v>1927322085240.198</v>
      </c>
      <c r="AV241">
        <v>1960517216397.3689</v>
      </c>
      <c r="AW241">
        <v>2264876234901.1675</v>
      </c>
      <c r="AX241">
        <v>2752003821062.2021</v>
      </c>
      <c r="AY241">
        <v>3234927606207.5815</v>
      </c>
      <c r="AZ241">
        <v>3826959867893.0864</v>
      </c>
      <c r="BA241">
        <v>4465814702669.79</v>
      </c>
      <c r="BB241">
        <v>4176789508119.5645</v>
      </c>
      <c r="BC241">
        <v>5212616653053.2334</v>
      </c>
      <c r="BD241">
        <v>5942223639206.502</v>
      </c>
      <c r="BE241">
        <v>5999254994806.9238</v>
      </c>
      <c r="BF241">
        <v>6044625148403.9443</v>
      </c>
      <c r="BG241">
        <v>6005259453417.8896</v>
      </c>
      <c r="BH241">
        <v>5068610305411.752</v>
      </c>
      <c r="BI241">
        <v>4922090097003.7979</v>
      </c>
      <c r="BJ241">
        <v>5482764267203.1172</v>
      </c>
      <c r="BK241">
        <v>5347056434773.5684</v>
      </c>
      <c r="BL241">
        <v>5230554354083.4072</v>
      </c>
      <c r="BM241">
        <v>4387909128654.5674</v>
      </c>
      <c r="BN241">
        <v>5118940165028.3828</v>
      </c>
      <c r="BO241">
        <v>5851879329574.9297</v>
      </c>
      <c r="BP241">
        <v>6591336702938.7578</v>
      </c>
      <c r="BQ241">
        <v>6776899040059.7793</v>
      </c>
    </row>
    <row r="242" spans="1:69" x14ac:dyDescent="0.2">
      <c r="A242" t="s">
        <v>626</v>
      </c>
      <c r="B242" t="s">
        <v>627</v>
      </c>
      <c r="C242" t="s">
        <v>1018</v>
      </c>
      <c r="D242" t="s">
        <v>1017</v>
      </c>
      <c r="AI242">
        <v>128210141.99999999</v>
      </c>
      <c r="AJ242">
        <v>147713000</v>
      </c>
      <c r="AK242">
        <v>187891500</v>
      </c>
      <c r="AL242">
        <v>216914400</v>
      </c>
      <c r="AM242">
        <v>239040500</v>
      </c>
      <c r="AN242">
        <v>262819900.00000003</v>
      </c>
      <c r="AO242">
        <v>306956900</v>
      </c>
      <c r="AP242">
        <v>319972700</v>
      </c>
      <c r="AQ242">
        <v>325729800</v>
      </c>
      <c r="AR242">
        <v>225357600</v>
      </c>
      <c r="AS242">
        <v>366924276.51799601</v>
      </c>
      <c r="AT242">
        <v>477359252.61438501</v>
      </c>
      <c r="AU242">
        <v>469455490.77523798</v>
      </c>
      <c r="AV242">
        <v>490439116.18356496</v>
      </c>
      <c r="AW242">
        <v>440771962.23404598</v>
      </c>
      <c r="AX242">
        <v>462267954.03055799</v>
      </c>
      <c r="AY242">
        <v>453792414.59711397</v>
      </c>
      <c r="AZ242">
        <v>542795446.50739098</v>
      </c>
      <c r="BA242">
        <v>648523571.34201801</v>
      </c>
      <c r="BB242">
        <v>726937835.84861207</v>
      </c>
      <c r="BC242">
        <v>881909347.09651506</v>
      </c>
      <c r="BD242">
        <v>1042534597.52614</v>
      </c>
      <c r="BE242">
        <v>1160555039.5788</v>
      </c>
      <c r="BF242">
        <v>1395727420.7126801</v>
      </c>
      <c r="BG242">
        <v>1447535182.8616002</v>
      </c>
      <c r="BH242">
        <v>1590282371.4644601</v>
      </c>
      <c r="BI242">
        <v>1640464612.0808799</v>
      </c>
      <c r="BJ242">
        <v>1584878439.9359598</v>
      </c>
      <c r="BK242">
        <v>1555988614.43594</v>
      </c>
      <c r="BL242">
        <v>2032550389.4131601</v>
      </c>
      <c r="BM242">
        <v>2162619240.8692698</v>
      </c>
      <c r="BN242">
        <v>3625024341.2734599</v>
      </c>
      <c r="BO242">
        <v>3208599889.0096498</v>
      </c>
      <c r="BP242">
        <v>2079767170.2265103</v>
      </c>
      <c r="BQ242">
        <v>1865608515.4132099</v>
      </c>
    </row>
    <row r="243" spans="1:69" x14ac:dyDescent="0.2">
      <c r="A243" t="s">
        <v>1016</v>
      </c>
      <c r="B243" t="s">
        <v>628</v>
      </c>
      <c r="C243" t="s">
        <v>1018</v>
      </c>
      <c r="D243" t="s">
        <v>1017</v>
      </c>
      <c r="E243">
        <v>21778972838.679111</v>
      </c>
      <c r="F243">
        <v>22717751213.04509</v>
      </c>
      <c r="G243">
        <v>23127900672.493225</v>
      </c>
      <c r="H243">
        <v>25478894502.417587</v>
      </c>
      <c r="I243">
        <v>28460826047.023365</v>
      </c>
      <c r="J243">
        <v>31555336449.11668</v>
      </c>
      <c r="K243">
        <v>33702284400.044609</v>
      </c>
      <c r="L243">
        <v>37016912903.372063</v>
      </c>
      <c r="M243">
        <v>41567819038.179733</v>
      </c>
      <c r="N243">
        <v>46228188357.884003</v>
      </c>
      <c r="O243">
        <v>51929379859.350533</v>
      </c>
      <c r="P243">
        <v>58738170012.524147</v>
      </c>
      <c r="Q243">
        <v>66728372393.019714</v>
      </c>
      <c r="R243">
        <v>82296472036.810837</v>
      </c>
      <c r="S243">
        <v>126534190145.74048</v>
      </c>
      <c r="T243">
        <v>145360706814.4263</v>
      </c>
      <c r="U243">
        <v>179327380809.81238</v>
      </c>
      <c r="V243">
        <v>207141478320.28662</v>
      </c>
      <c r="W243">
        <v>222362511119.30075</v>
      </c>
      <c r="X243">
        <v>276440930291.79065</v>
      </c>
      <c r="Y243">
        <v>335679627786.21851</v>
      </c>
      <c r="Z243">
        <v>327781527993.71893</v>
      </c>
      <c r="AA243">
        <v>366322118691.62537</v>
      </c>
      <c r="AB243">
        <v>400996279046.07996</v>
      </c>
      <c r="AC243">
        <v>418884127840.34021</v>
      </c>
      <c r="AD243">
        <v>450074290280.29517</v>
      </c>
      <c r="AE243">
        <v>483834373088.30591</v>
      </c>
      <c r="AF243">
        <v>423609526506.31219</v>
      </c>
      <c r="AG243">
        <v>410799887019.64404</v>
      </c>
      <c r="AH243">
        <v>412556844308.03857</v>
      </c>
      <c r="AI243">
        <v>557461708799.14429</v>
      </c>
      <c r="AJ243">
        <v>377590606309.41498</v>
      </c>
      <c r="AK243">
        <v>387386092541.32172</v>
      </c>
      <c r="AL243">
        <v>341578917933.42603</v>
      </c>
      <c r="AM243">
        <v>359089803644.47498</v>
      </c>
      <c r="AN243">
        <v>400070200863.33936</v>
      </c>
      <c r="AO243">
        <v>443484188935.48315</v>
      </c>
      <c r="AP243">
        <v>462008531395.00085</v>
      </c>
      <c r="AQ243">
        <v>471749357905.25787</v>
      </c>
      <c r="AR243">
        <v>510969926774.03021</v>
      </c>
      <c r="AS243">
        <v>573241814244.49866</v>
      </c>
      <c r="AT243">
        <v>576409813039.63367</v>
      </c>
      <c r="AU243">
        <v>561355905200.04211</v>
      </c>
      <c r="AV243">
        <v>620751536900.60706</v>
      </c>
      <c r="AW243">
        <v>735137864066.94604</v>
      </c>
      <c r="AX243">
        <v>851999290344.53174</v>
      </c>
      <c r="AY243">
        <v>991120945693.85779</v>
      </c>
      <c r="AZ243">
        <v>1204180777297.7312</v>
      </c>
      <c r="BA243">
        <v>1458839080564.8264</v>
      </c>
      <c r="BB243">
        <v>1410582747670.5273</v>
      </c>
      <c r="BC243">
        <v>1616377453369.5793</v>
      </c>
      <c r="BD243">
        <v>1894874707193.3389</v>
      </c>
      <c r="BE243">
        <v>2040682875800.4072</v>
      </c>
      <c r="BF243">
        <v>1916908014701.7505</v>
      </c>
      <c r="BG243">
        <v>1905795277902.5193</v>
      </c>
      <c r="BH243">
        <v>1766686955969.2976</v>
      </c>
      <c r="BI243">
        <v>1833719341125.5754</v>
      </c>
      <c r="BJ243">
        <v>1862132539942.5581</v>
      </c>
      <c r="BK243">
        <v>1861598748076.9775</v>
      </c>
      <c r="BL243">
        <v>1817220775856.4346</v>
      </c>
      <c r="BM243">
        <v>1652429826440.1887</v>
      </c>
      <c r="BN243">
        <v>1921603222007.4426</v>
      </c>
      <c r="BO243">
        <v>2141649636190.9753</v>
      </c>
      <c r="BP243">
        <v>2076820247144.9868</v>
      </c>
      <c r="BQ243">
        <v>2189893127426.3813</v>
      </c>
    </row>
    <row r="244" spans="1:69" x14ac:dyDescent="0.2">
      <c r="A244" t="s">
        <v>629</v>
      </c>
      <c r="B244" t="s">
        <v>630</v>
      </c>
      <c r="C244" t="s">
        <v>1018</v>
      </c>
      <c r="D244" t="s">
        <v>1017</v>
      </c>
      <c r="T244">
        <v>32506741.720120434</v>
      </c>
      <c r="U244">
        <v>30036416.961994376</v>
      </c>
      <c r="V244">
        <v>34139387.890884899</v>
      </c>
      <c r="W244">
        <v>41567471.67219869</v>
      </c>
      <c r="X244">
        <v>44667002.012072437</v>
      </c>
      <c r="Y244">
        <v>53260077.431109086</v>
      </c>
      <c r="Z244">
        <v>62242013.330268905</v>
      </c>
      <c r="AA244">
        <v>62068161.071102545</v>
      </c>
      <c r="AB244">
        <v>60863963.963963956</v>
      </c>
      <c r="AC244">
        <v>64248354.541465558</v>
      </c>
      <c r="AD244">
        <v>60058663.314477272</v>
      </c>
      <c r="AE244">
        <v>68195855.614973262</v>
      </c>
      <c r="AF244">
        <v>81667133.45469822</v>
      </c>
      <c r="AG244">
        <v>106657267.36734171</v>
      </c>
      <c r="AH244">
        <v>106344854.98609458</v>
      </c>
      <c r="AI244">
        <v>113563821.57740392</v>
      </c>
      <c r="AJ244">
        <v>132201141.44686103</v>
      </c>
      <c r="AK244">
        <v>137066290.55007052</v>
      </c>
      <c r="AL244">
        <v>138489884.3930636</v>
      </c>
      <c r="AM244">
        <v>195990986.21420997</v>
      </c>
      <c r="AN244">
        <v>208871665.74868202</v>
      </c>
      <c r="AO244">
        <v>222100576.34548259</v>
      </c>
      <c r="AP244">
        <v>214991452.314998</v>
      </c>
      <c r="AQ244">
        <v>191504892.76139411</v>
      </c>
      <c r="AR244">
        <v>199208717.50191283</v>
      </c>
      <c r="AS244">
        <v>204848487.80648512</v>
      </c>
      <c r="AT244">
        <v>181117230.40654567</v>
      </c>
      <c r="AU244">
        <v>182764280.82850069</v>
      </c>
      <c r="AV244">
        <v>202246591.2155022</v>
      </c>
      <c r="AW244">
        <v>230678011.42199039</v>
      </c>
      <c r="AX244">
        <v>261823805.43323761</v>
      </c>
      <c r="AY244">
        <v>292232703.3067683</v>
      </c>
      <c r="AZ244">
        <v>298519623.342085</v>
      </c>
      <c r="BA244">
        <v>344438844.33351785</v>
      </c>
      <c r="BB244">
        <v>312415028.44611257</v>
      </c>
      <c r="BC244">
        <v>366887374.98969644</v>
      </c>
      <c r="BD244">
        <v>414143828.4944191</v>
      </c>
      <c r="BE244">
        <v>471122971.30504346</v>
      </c>
      <c r="BF244">
        <v>451788498.26361352</v>
      </c>
      <c r="BG244">
        <v>440997738.0140776</v>
      </c>
      <c r="BH244">
        <v>437525514.24072599</v>
      </c>
      <c r="BI244">
        <v>420828262.31792223</v>
      </c>
      <c r="BJ244">
        <v>459976850.26852924</v>
      </c>
      <c r="BK244">
        <v>493530783.00463039</v>
      </c>
      <c r="BL244">
        <v>506031238.97993684</v>
      </c>
      <c r="BM244">
        <v>506571467.89597797</v>
      </c>
      <c r="BN244">
        <v>519306352.78703988</v>
      </c>
      <c r="BO244">
        <v>556514555.40088236</v>
      </c>
      <c r="BP244">
        <v>591139749.44287026</v>
      </c>
    </row>
    <row r="245" spans="1:69" x14ac:dyDescent="0.2">
      <c r="A245" t="s">
        <v>631</v>
      </c>
      <c r="B245" t="s">
        <v>632</v>
      </c>
      <c r="C245" t="s">
        <v>1018</v>
      </c>
      <c r="D245" t="s">
        <v>1017</v>
      </c>
      <c r="E245">
        <v>43270012739.164948</v>
      </c>
      <c r="F245">
        <v>46076379864.370811</v>
      </c>
      <c r="G245">
        <v>49304727903.060646</v>
      </c>
      <c r="H245">
        <v>55539363101.615005</v>
      </c>
      <c r="I245">
        <v>63741466508.753151</v>
      </c>
      <c r="J245">
        <v>67970199332.831833</v>
      </c>
      <c r="K245">
        <v>54738691616.690697</v>
      </c>
      <c r="L245">
        <v>60155334542.348961</v>
      </c>
      <c r="M245">
        <v>63211416560.971718</v>
      </c>
      <c r="N245">
        <v>69748993757.947006</v>
      </c>
      <c r="O245">
        <v>74658791269.593048</v>
      </c>
      <c r="P245">
        <v>79443177465.617371</v>
      </c>
      <c r="Q245">
        <v>81426298286.755356</v>
      </c>
      <c r="R245">
        <v>97561887957.807953</v>
      </c>
      <c r="S245">
        <v>116963620422.22887</v>
      </c>
      <c r="T245">
        <v>123400629130.85382</v>
      </c>
      <c r="U245">
        <v>117988534885.0732</v>
      </c>
      <c r="V245">
        <v>136743438548.56146</v>
      </c>
      <c r="W245">
        <v>155039888662.5639</v>
      </c>
      <c r="X245">
        <v>173920685619.91565</v>
      </c>
      <c r="Y245">
        <v>210608299657.66074</v>
      </c>
      <c r="Z245">
        <v>220616445555.57513</v>
      </c>
      <c r="AA245">
        <v>226594563448.69763</v>
      </c>
      <c r="AB245">
        <v>243700817417.39923</v>
      </c>
      <c r="AC245">
        <v>239973094448.2514</v>
      </c>
      <c r="AD245">
        <v>263678832418.14941</v>
      </c>
      <c r="AE245">
        <v>280349120351.5675</v>
      </c>
      <c r="AF245">
        <v>313355004645.12573</v>
      </c>
      <c r="AG245">
        <v>334074870363.84827</v>
      </c>
      <c r="AH245">
        <v>335790574664.3299</v>
      </c>
      <c r="AI245">
        <v>364740287587.94354</v>
      </c>
      <c r="AJ245">
        <v>314469355543.21698</v>
      </c>
      <c r="AK245">
        <v>333546277429.53485</v>
      </c>
      <c r="AL245">
        <v>327009281232.94592</v>
      </c>
      <c r="AM245">
        <v>377442853701.43335</v>
      </c>
      <c r="AN245">
        <v>416341940329.578</v>
      </c>
      <c r="AO245">
        <v>458508459742.38776</v>
      </c>
      <c r="AP245">
        <v>484982931205.64917</v>
      </c>
      <c r="AQ245">
        <v>492856423475.40704</v>
      </c>
      <c r="AR245">
        <v>531825749349.82489</v>
      </c>
      <c r="AS245">
        <v>544940514563.35693</v>
      </c>
      <c r="AT245">
        <v>562554379798.0199</v>
      </c>
      <c r="AU245">
        <v>593707009776.72144</v>
      </c>
      <c r="AV245">
        <v>694775911444.33105</v>
      </c>
      <c r="AW245">
        <v>804159915389.76379</v>
      </c>
      <c r="AX245">
        <v>924419567611.27173</v>
      </c>
      <c r="AY245">
        <v>1051884831127.4458</v>
      </c>
      <c r="AZ245">
        <v>1342148092012.2576</v>
      </c>
      <c r="BA245">
        <v>1347380565219.4006</v>
      </c>
      <c r="BB245">
        <v>1502961023415.752</v>
      </c>
      <c r="BC245">
        <v>1869826822189.7798</v>
      </c>
      <c r="BD245">
        <v>2045738549420.9609</v>
      </c>
      <c r="BE245">
        <v>2057958207279.9766</v>
      </c>
      <c r="BF245">
        <v>2111097579998.967</v>
      </c>
      <c r="BG245">
        <v>2323062261530.7988</v>
      </c>
      <c r="BH245">
        <v>2414503392484.3779</v>
      </c>
      <c r="BI245">
        <v>2679313169377.9634</v>
      </c>
      <c r="BJ245">
        <v>3075955432871.7256</v>
      </c>
      <c r="BK245">
        <v>3159841615195.0679</v>
      </c>
      <c r="BL245">
        <v>3318484576527.3286</v>
      </c>
      <c r="BM245">
        <v>3172770463749.4912</v>
      </c>
      <c r="BN245">
        <v>3717045071833.1099</v>
      </c>
      <c r="BO245">
        <v>3930640287773.4561</v>
      </c>
      <c r="BP245">
        <v>4210302249458.6499</v>
      </c>
      <c r="BQ245">
        <v>4512296631866.3145</v>
      </c>
    </row>
    <row r="246" spans="1:69" x14ac:dyDescent="0.2">
      <c r="A246" t="s">
        <v>633</v>
      </c>
      <c r="B246" t="s">
        <v>634</v>
      </c>
      <c r="C246" t="s">
        <v>1018</v>
      </c>
      <c r="D246" t="s">
        <v>1017</v>
      </c>
      <c r="E246">
        <v>35992821734.530586</v>
      </c>
      <c r="F246">
        <v>37521652879.664085</v>
      </c>
      <c r="G246">
        <v>40553510689.969696</v>
      </c>
      <c r="H246">
        <v>46127211026.220985</v>
      </c>
      <c r="I246">
        <v>45891005945.725235</v>
      </c>
      <c r="J246">
        <v>50543636348.14238</v>
      </c>
      <c r="K246">
        <v>54780137858.938225</v>
      </c>
      <c r="L246">
        <v>54842900794.151611</v>
      </c>
      <c r="M246">
        <v>58686298467.8433</v>
      </c>
      <c r="N246">
        <v>66258274672.141052</v>
      </c>
      <c r="O246">
        <v>73998855803.615967</v>
      </c>
      <c r="P246">
        <v>76078810558.009506</v>
      </c>
      <c r="Q246">
        <v>85727757471.551834</v>
      </c>
      <c r="R246">
        <v>109279758227.60098</v>
      </c>
      <c r="S246">
        <v>138641757472.5715</v>
      </c>
      <c r="T246">
        <v>152220676931.20145</v>
      </c>
      <c r="U246">
        <v>164674481161.53265</v>
      </c>
      <c r="V246">
        <v>180959309200.52676</v>
      </c>
      <c r="W246">
        <v>202653018739.21298</v>
      </c>
      <c r="X246">
        <v>238924186293.26511</v>
      </c>
      <c r="Y246">
        <v>300099132923.76404</v>
      </c>
      <c r="Z246">
        <v>404964037903.5354</v>
      </c>
      <c r="AA246">
        <v>376485492802.86707</v>
      </c>
      <c r="AB246">
        <v>337927843621.05908</v>
      </c>
      <c r="AC246">
        <v>301936206027.11517</v>
      </c>
      <c r="AD246">
        <v>288309829782.49152</v>
      </c>
      <c r="AE246">
        <v>270239968939.09988</v>
      </c>
      <c r="AF246">
        <v>302632023546.22577</v>
      </c>
      <c r="AG246">
        <v>318689570071.26801</v>
      </c>
      <c r="AH246">
        <v>324390129475.54968</v>
      </c>
      <c r="AI246">
        <v>379792150457.8139</v>
      </c>
      <c r="AJ246">
        <v>406697201565.6969</v>
      </c>
      <c r="AK246">
        <v>365899311503.04944</v>
      </c>
      <c r="AL246">
        <v>369858486527.50476</v>
      </c>
      <c r="AM246">
        <v>378181617912.50146</v>
      </c>
      <c r="AN246">
        <v>481078758906.20825</v>
      </c>
      <c r="AO246">
        <v>537529901697.43469</v>
      </c>
      <c r="AP246">
        <v>565282701495.44238</v>
      </c>
      <c r="AQ246">
        <v>566816017701.65015</v>
      </c>
      <c r="AR246">
        <v>404651773356.15454</v>
      </c>
      <c r="AS246">
        <v>428788505804.80219</v>
      </c>
      <c r="AT246">
        <v>410936270042.77997</v>
      </c>
      <c r="AU246">
        <v>449500894158.76715</v>
      </c>
      <c r="AV246">
        <v>565919936760.31787</v>
      </c>
      <c r="AW246">
        <v>702843204651.65955</v>
      </c>
      <c r="AX246">
        <v>836993712579.37744</v>
      </c>
      <c r="AY246">
        <v>988873289522.05945</v>
      </c>
      <c r="AZ246">
        <v>1145239979455.7419</v>
      </c>
      <c r="BA246">
        <v>1301030210080.8501</v>
      </c>
      <c r="BB246">
        <v>1241958752180.2622</v>
      </c>
      <c r="BC246">
        <v>1469616438039.8372</v>
      </c>
      <c r="BD246">
        <v>1650955876097.1887</v>
      </c>
      <c r="BE246">
        <v>1717295733292.8284</v>
      </c>
      <c r="BF246">
        <v>1825489288568.2634</v>
      </c>
      <c r="BG246">
        <v>1902908083279.3806</v>
      </c>
      <c r="BH246">
        <v>1688024093175.4858</v>
      </c>
      <c r="BI246">
        <v>1531896244777.6748</v>
      </c>
      <c r="BJ246">
        <v>1672127811803.6855</v>
      </c>
      <c r="BK246">
        <v>1798796101321.4778</v>
      </c>
      <c r="BL246">
        <v>2045711007848.1436</v>
      </c>
      <c r="BM246">
        <v>1902392262699.0623</v>
      </c>
      <c r="BN246">
        <v>2140795804039.9973</v>
      </c>
      <c r="BO246">
        <v>2292617010267.0005</v>
      </c>
      <c r="BP246">
        <v>2117597425394.6443</v>
      </c>
      <c r="BQ246">
        <v>1979078503991.3728</v>
      </c>
    </row>
    <row r="247" spans="1:69" x14ac:dyDescent="0.2">
      <c r="A247" t="s">
        <v>635</v>
      </c>
      <c r="B247" t="s">
        <v>636</v>
      </c>
      <c r="C247" t="s">
        <v>1018</v>
      </c>
      <c r="D247" t="s">
        <v>1017</v>
      </c>
      <c r="E247">
        <v>535673252.48353541</v>
      </c>
      <c r="F247">
        <v>584964620.92178094</v>
      </c>
      <c r="G247">
        <v>619322810.0263083</v>
      </c>
      <c r="H247">
        <v>678239329.40167642</v>
      </c>
      <c r="I247">
        <v>711897520.25619936</v>
      </c>
      <c r="J247">
        <v>736573158.56710351</v>
      </c>
      <c r="K247">
        <v>723739857.31702328</v>
      </c>
      <c r="L247">
        <v>761981912.42271006</v>
      </c>
      <c r="M247">
        <v>758899950</v>
      </c>
      <c r="N247">
        <v>779200000</v>
      </c>
      <c r="O247">
        <v>821850000</v>
      </c>
      <c r="P247">
        <v>896765214.62613344</v>
      </c>
      <c r="Q247">
        <v>1083391757.8948629</v>
      </c>
      <c r="R247">
        <v>1308785430.5359118</v>
      </c>
      <c r="S247">
        <v>2042001070.5078971</v>
      </c>
      <c r="T247">
        <v>2442669824.5643144</v>
      </c>
      <c r="U247">
        <v>2500424955.2300572</v>
      </c>
      <c r="V247">
        <v>3138666666.666667</v>
      </c>
      <c r="W247">
        <v>3562333458.3333335</v>
      </c>
      <c r="X247">
        <v>4602416625</v>
      </c>
      <c r="Y247">
        <v>6235833333.333334</v>
      </c>
      <c r="Z247">
        <v>6992083333.333334</v>
      </c>
      <c r="AA247">
        <v>8140416666.666667</v>
      </c>
      <c r="AB247">
        <v>7763750000</v>
      </c>
      <c r="AC247">
        <v>7757083333.333334</v>
      </c>
      <c r="AD247">
        <v>7375918367.3469381</v>
      </c>
      <c r="AE247">
        <v>4794444444.4444447</v>
      </c>
      <c r="AF247">
        <v>4797777777.7777777</v>
      </c>
      <c r="AG247">
        <v>4496910569.105691</v>
      </c>
      <c r="AH247">
        <v>4323058823.5294113</v>
      </c>
      <c r="AI247">
        <v>5068000000</v>
      </c>
      <c r="AJ247">
        <v>5307905882.3529415</v>
      </c>
      <c r="AK247">
        <v>5439552941.1764708</v>
      </c>
      <c r="AL247">
        <v>4669491134.2477999</v>
      </c>
      <c r="AM247">
        <v>4947181645.5522089</v>
      </c>
      <c r="AN247">
        <v>5329217747.2125807</v>
      </c>
      <c r="AO247">
        <v>5759570336.112875</v>
      </c>
      <c r="AP247">
        <v>5737771523.1014776</v>
      </c>
      <c r="AQ247">
        <v>6043686653.6218939</v>
      </c>
      <c r="AR247">
        <v>6808982520.7575932</v>
      </c>
      <c r="AS247">
        <v>8154342116.1031065</v>
      </c>
      <c r="AT247">
        <v>8824849191.0357056</v>
      </c>
      <c r="AU247">
        <v>9008298228.6027317</v>
      </c>
      <c r="AV247">
        <v>11305459802.068275</v>
      </c>
      <c r="AW247">
        <v>13280291989.575474</v>
      </c>
      <c r="AX247">
        <v>15982389018.404148</v>
      </c>
      <c r="AY247">
        <v>18369361094.388645</v>
      </c>
      <c r="AZ247">
        <v>21641620049.935211</v>
      </c>
      <c r="BA247">
        <v>27871587349.541267</v>
      </c>
      <c r="BB247">
        <v>19172165225.501511</v>
      </c>
      <c r="BC247">
        <v>22157920592.366913</v>
      </c>
      <c r="BD247">
        <v>25433007437.160465</v>
      </c>
      <c r="BE247">
        <v>27147349937.468922</v>
      </c>
      <c r="BF247">
        <v>28560537057.154774</v>
      </c>
      <c r="BG247">
        <v>29474180005.133331</v>
      </c>
      <c r="BH247">
        <v>26841141793.214268</v>
      </c>
      <c r="BI247">
        <v>23624322192.627434</v>
      </c>
      <c r="BJ247">
        <v>23830750900.689945</v>
      </c>
      <c r="BK247">
        <v>23883058083.217064</v>
      </c>
      <c r="BL247">
        <v>23477745791.697678</v>
      </c>
      <c r="BM247">
        <v>20888515184.223854</v>
      </c>
      <c r="BN247">
        <v>24222963262.721329</v>
      </c>
      <c r="BO247">
        <v>28341164301.126022</v>
      </c>
      <c r="BP247">
        <v>25036993423.366383</v>
      </c>
      <c r="BQ247">
        <v>25633544529.484867</v>
      </c>
    </row>
    <row r="248" spans="1:69" x14ac:dyDescent="0.2">
      <c r="A248" t="s">
        <v>637</v>
      </c>
      <c r="B248" t="s">
        <v>638</v>
      </c>
      <c r="C248" t="s">
        <v>1018</v>
      </c>
      <c r="D248" t="s">
        <v>1017</v>
      </c>
      <c r="F248">
        <v>866155428.57142866</v>
      </c>
      <c r="G248">
        <v>880027733.33333337</v>
      </c>
      <c r="H248">
        <v>1026737600</v>
      </c>
      <c r="I248">
        <v>1025866792.1568627</v>
      </c>
      <c r="J248">
        <v>991047619.04761887</v>
      </c>
      <c r="K248">
        <v>1040952380.9523809</v>
      </c>
      <c r="L248">
        <v>1085714285.7142856</v>
      </c>
      <c r="M248">
        <v>1214666666.6666665</v>
      </c>
      <c r="N248">
        <v>1289904761.9047618</v>
      </c>
      <c r="O248">
        <v>1439238095.2380953</v>
      </c>
      <c r="P248">
        <v>1685162272.4065197</v>
      </c>
      <c r="Q248">
        <v>2237556148.5108461</v>
      </c>
      <c r="R248">
        <v>2730813385.3262362</v>
      </c>
      <c r="S248">
        <v>3545868575.146389</v>
      </c>
      <c r="T248">
        <v>4328965587.5326586</v>
      </c>
      <c r="U248">
        <v>4508191942.1608067</v>
      </c>
      <c r="V248">
        <v>5109324009.3240089</v>
      </c>
      <c r="W248">
        <v>5968460080.1113005</v>
      </c>
      <c r="X248">
        <v>7188863903.6367483</v>
      </c>
      <c r="Y248">
        <v>8744134354.1615219</v>
      </c>
      <c r="Z248">
        <v>8428445294.0842924</v>
      </c>
      <c r="AA248">
        <v>8133580051.7025099</v>
      </c>
      <c r="AB248">
        <v>8350582747.835413</v>
      </c>
      <c r="AC248">
        <v>8254541194.8256578</v>
      </c>
      <c r="AD248">
        <v>8410226052.6113968</v>
      </c>
      <c r="AE248">
        <v>9017806654.4169044</v>
      </c>
      <c r="AF248">
        <v>9696715910.7090702</v>
      </c>
      <c r="AG248">
        <v>10096245762.435242</v>
      </c>
      <c r="AH248">
        <v>10101851744.562693</v>
      </c>
      <c r="AI248">
        <v>12290568181.818182</v>
      </c>
      <c r="AJ248">
        <v>13074782608.695652</v>
      </c>
      <c r="AK248">
        <v>15496708060.418369</v>
      </c>
      <c r="AL248">
        <v>14608335608.154287</v>
      </c>
      <c r="AM248">
        <v>15633174304.090536</v>
      </c>
      <c r="AN248">
        <v>18030876599.344402</v>
      </c>
      <c r="AO248">
        <v>19587161806.765507</v>
      </c>
      <c r="AP248">
        <v>20746210353.844986</v>
      </c>
      <c r="AQ248">
        <v>21802893587.125954</v>
      </c>
      <c r="AR248">
        <v>22943202174.966805</v>
      </c>
      <c r="AS248">
        <v>21473528160.778236</v>
      </c>
      <c r="AT248">
        <v>22065832448.862282</v>
      </c>
      <c r="AU248">
        <v>23141616604.524197</v>
      </c>
      <c r="AV248">
        <v>27453902261.462925</v>
      </c>
      <c r="AW248">
        <v>31183885241.439552</v>
      </c>
      <c r="AX248">
        <v>32272186694.804279</v>
      </c>
      <c r="AY248">
        <v>34376664600.589775</v>
      </c>
      <c r="AZ248">
        <v>38915353866.756989</v>
      </c>
      <c r="BA248">
        <v>44859439902.219063</v>
      </c>
      <c r="BB248">
        <v>43455740497.306107</v>
      </c>
      <c r="BC248">
        <v>46206091937.96283</v>
      </c>
      <c r="BD248">
        <v>48123325825.073891</v>
      </c>
      <c r="BE248">
        <v>47311401812.673347</v>
      </c>
      <c r="BF248">
        <v>48685446413.952972</v>
      </c>
      <c r="BG248">
        <v>50271812920.612015</v>
      </c>
      <c r="BH248">
        <v>45779494041.929527</v>
      </c>
      <c r="BI248">
        <v>44360072680.447647</v>
      </c>
      <c r="BJ248">
        <v>42163530590.946198</v>
      </c>
      <c r="BK248">
        <v>42686504459.800964</v>
      </c>
      <c r="BL248">
        <v>41905642418.825035</v>
      </c>
      <c r="BM248">
        <v>42491780918.361031</v>
      </c>
      <c r="BN248">
        <v>47073234359.181908</v>
      </c>
      <c r="BO248">
        <v>44929920092.795464</v>
      </c>
      <c r="BP248">
        <v>48205328303.339775</v>
      </c>
      <c r="BQ248">
        <v>51332285656.54216</v>
      </c>
    </row>
    <row r="249" spans="1:69" x14ac:dyDescent="0.2">
      <c r="A249" t="s">
        <v>639</v>
      </c>
      <c r="B249" t="s">
        <v>640</v>
      </c>
      <c r="C249" t="s">
        <v>1018</v>
      </c>
      <c r="D249" t="s">
        <v>1017</v>
      </c>
      <c r="E249">
        <v>7566666666.666666</v>
      </c>
      <c r="F249">
        <v>7988888888.8888884</v>
      </c>
      <c r="G249">
        <v>8922222222.2222214</v>
      </c>
      <c r="H249">
        <v>10355555555.555555</v>
      </c>
      <c r="I249">
        <v>11177777777.777777</v>
      </c>
      <c r="J249">
        <v>11966666666.666666</v>
      </c>
      <c r="K249">
        <v>14100000000</v>
      </c>
      <c r="L249">
        <v>15644444444.444445</v>
      </c>
      <c r="M249">
        <v>17500000000</v>
      </c>
      <c r="N249">
        <v>19466666666.666668</v>
      </c>
      <c r="O249">
        <v>17863636363.636364</v>
      </c>
      <c r="P249">
        <v>16166666666.666666</v>
      </c>
      <c r="Q249">
        <v>20650000000</v>
      </c>
      <c r="R249">
        <v>26000000000</v>
      </c>
      <c r="S249">
        <v>35414285714.285713</v>
      </c>
      <c r="T249">
        <v>46042857142.857147</v>
      </c>
      <c r="U249">
        <v>51450000000</v>
      </c>
      <c r="V249">
        <v>58683333333.333328</v>
      </c>
      <c r="W249">
        <v>65912500000</v>
      </c>
      <c r="X249">
        <v>89616129032.258057</v>
      </c>
      <c r="Y249">
        <v>68823684210.526306</v>
      </c>
      <c r="Z249">
        <v>71180180180.180176</v>
      </c>
      <c r="AA249">
        <v>64369325153.374229</v>
      </c>
      <c r="AB249">
        <v>61803555555.555557</v>
      </c>
      <c r="AC249">
        <v>59937602179.836517</v>
      </c>
      <c r="AD249">
        <v>67232758620.689651</v>
      </c>
      <c r="AE249">
        <v>75673037037.037033</v>
      </c>
      <c r="AF249">
        <v>87190081680.280045</v>
      </c>
      <c r="AG249">
        <v>90875175808.720108</v>
      </c>
      <c r="AH249">
        <v>107127191328.93495</v>
      </c>
      <c r="AI249">
        <v>150655500191.64429</v>
      </c>
      <c r="AJ249">
        <v>151034731543.62415</v>
      </c>
      <c r="AK249">
        <v>159104772991.85101</v>
      </c>
      <c r="AL249">
        <v>180415757851.61584</v>
      </c>
      <c r="AM249">
        <v>130650447499.07123</v>
      </c>
      <c r="AN249">
        <v>234699627004.03534</v>
      </c>
      <c r="AO249">
        <v>250366965174.12933</v>
      </c>
      <c r="AP249">
        <v>263817553748.39496</v>
      </c>
      <c r="AQ249">
        <v>276035372654.60791</v>
      </c>
      <c r="AR249">
        <v>256673939247.77271</v>
      </c>
      <c r="AS249">
        <v>274748463178.50226</v>
      </c>
      <c r="AT249">
        <v>202195080239.03629</v>
      </c>
      <c r="AU249">
        <v>240778008473.84534</v>
      </c>
      <c r="AV249">
        <v>315392899922.37915</v>
      </c>
      <c r="AW249">
        <v>410156784495.94781</v>
      </c>
      <c r="AX249">
        <v>508314210212.54364</v>
      </c>
      <c r="AY249">
        <v>559668118237.00183</v>
      </c>
      <c r="AZ249">
        <v>685228481017.03003</v>
      </c>
      <c r="BA249">
        <v>775415944332.8656</v>
      </c>
      <c r="BB249">
        <v>653894449921.28833</v>
      </c>
      <c r="BC249">
        <v>782545664268.33301</v>
      </c>
      <c r="BD249">
        <v>844192507380.79529</v>
      </c>
      <c r="BE249">
        <v>885327622479.05212</v>
      </c>
      <c r="BF249">
        <v>962167643588.9248</v>
      </c>
      <c r="BG249">
        <v>942343431928.65393</v>
      </c>
      <c r="BH249">
        <v>865460050683.65576</v>
      </c>
      <c r="BI249">
        <v>870818016909.84021</v>
      </c>
      <c r="BJ249">
        <v>863874522365.27563</v>
      </c>
      <c r="BK249">
        <v>788356985773.66699</v>
      </c>
      <c r="BL249">
        <v>775853144222.61267</v>
      </c>
      <c r="BM249">
        <v>733628247119.07715</v>
      </c>
      <c r="BN249">
        <v>839938668172.13403</v>
      </c>
      <c r="BO249">
        <v>926097476913.8175</v>
      </c>
      <c r="BP249">
        <v>1141242864657.4524</v>
      </c>
      <c r="BQ249">
        <v>1359123768774.1223</v>
      </c>
    </row>
    <row r="250" spans="1:69" x14ac:dyDescent="0.2">
      <c r="A250" t="s">
        <v>641</v>
      </c>
      <c r="B250" t="s">
        <v>642</v>
      </c>
      <c r="C250" t="s">
        <v>1018</v>
      </c>
      <c r="D250" t="s">
        <v>1017</v>
      </c>
      <c r="O250">
        <v>2585955.8741180422</v>
      </c>
      <c r="P250">
        <v>2716989.584499944</v>
      </c>
      <c r="Q250">
        <v>2968457.9439252336</v>
      </c>
      <c r="R250">
        <v>3411915.4388212687</v>
      </c>
      <c r="S250">
        <v>4122328.6661753869</v>
      </c>
      <c r="T250">
        <v>4014748.0540761985</v>
      </c>
      <c r="U250">
        <v>3919072.2299256269</v>
      </c>
      <c r="V250">
        <v>3669419.5916494606</v>
      </c>
      <c r="W250">
        <v>3798781.8632979919</v>
      </c>
      <c r="X250">
        <v>4065659.4342837669</v>
      </c>
      <c r="Y250">
        <v>4206128.1337047359</v>
      </c>
      <c r="Z250">
        <v>4773017.5316382218</v>
      </c>
      <c r="AA250">
        <v>4118945.1616462539</v>
      </c>
      <c r="AB250">
        <v>4152550.304164717</v>
      </c>
      <c r="AC250">
        <v>4481977.9025538852</v>
      </c>
      <c r="AD250">
        <v>3862851.8831019406</v>
      </c>
      <c r="AE250">
        <v>4574706.2115277005</v>
      </c>
      <c r="AF250">
        <v>5020513.4992059283</v>
      </c>
      <c r="AG250">
        <v>7011059.3713620417</v>
      </c>
      <c r="AH250">
        <v>8454523.2472925652</v>
      </c>
      <c r="AI250">
        <v>9542900.9013650455</v>
      </c>
      <c r="AJ250">
        <v>10127313.913235849</v>
      </c>
      <c r="AK250">
        <v>10535028.142368659</v>
      </c>
      <c r="AL250">
        <v>10414399.956479164</v>
      </c>
      <c r="AM250">
        <v>11772610.657934083</v>
      </c>
      <c r="AN250">
        <v>11922614.198466606</v>
      </c>
      <c r="AO250">
        <v>13338597.330073725</v>
      </c>
      <c r="AP250">
        <v>13734210.096631981</v>
      </c>
      <c r="AQ250">
        <v>13795146.209263815</v>
      </c>
      <c r="AR250">
        <v>14800503.258274727</v>
      </c>
      <c r="AS250">
        <v>15073975.534937706</v>
      </c>
      <c r="AT250">
        <v>13964732.327114027</v>
      </c>
      <c r="AU250">
        <v>16842672.59528742</v>
      </c>
      <c r="AV250">
        <v>19456338.031822786</v>
      </c>
      <c r="AW250">
        <v>22798274.979555093</v>
      </c>
      <c r="AX250">
        <v>22909979.816307779</v>
      </c>
      <c r="AY250">
        <v>24096875.463582467</v>
      </c>
      <c r="AZ250">
        <v>28450168.692764957</v>
      </c>
      <c r="BA250">
        <v>31874434.857881963</v>
      </c>
      <c r="BB250">
        <v>28076983.970381901</v>
      </c>
      <c r="BC250">
        <v>32105408.477112051</v>
      </c>
      <c r="BD250">
        <v>39196957.4908996</v>
      </c>
      <c r="BE250">
        <v>39345579.47237578</v>
      </c>
      <c r="BF250">
        <v>38615890.63207455</v>
      </c>
      <c r="BG250">
        <v>38760982.654009551</v>
      </c>
      <c r="BH250">
        <v>36811936.082458735</v>
      </c>
      <c r="BI250">
        <v>41629064.223238833</v>
      </c>
      <c r="BJ250">
        <v>45276595.353314556</v>
      </c>
      <c r="BK250">
        <v>48015259.875135608</v>
      </c>
      <c r="BL250">
        <v>54123198.566291302</v>
      </c>
      <c r="BM250">
        <v>51746594.314854257</v>
      </c>
      <c r="BN250">
        <v>60196405.713839293</v>
      </c>
      <c r="BO250">
        <v>59065982.087365709</v>
      </c>
      <c r="BP250">
        <v>62280311.585217156</v>
      </c>
    </row>
    <row r="251" spans="1:69" x14ac:dyDescent="0.2">
      <c r="A251" t="s">
        <v>643</v>
      </c>
      <c r="B251" t="s">
        <v>644</v>
      </c>
      <c r="C251" t="s">
        <v>1018</v>
      </c>
      <c r="D251" t="s">
        <v>1017</v>
      </c>
      <c r="E251">
        <v>2651729807.3880773</v>
      </c>
      <c r="F251">
        <v>2826179031.2283878</v>
      </c>
      <c r="G251">
        <v>3101589992.6640029</v>
      </c>
      <c r="H251">
        <v>3456579293.4482827</v>
      </c>
      <c r="I251">
        <v>3748840925.0636301</v>
      </c>
      <c r="J251">
        <v>3817226546.2293816</v>
      </c>
      <c r="K251">
        <v>4377998825.12047</v>
      </c>
      <c r="L251">
        <v>4565132047.5271807</v>
      </c>
      <c r="M251">
        <v>4895251824.0592709</v>
      </c>
      <c r="N251">
        <v>5142066811.4732752</v>
      </c>
      <c r="O251">
        <v>2851419386.0722456</v>
      </c>
      <c r="P251">
        <v>3050673517.3305931</v>
      </c>
      <c r="Q251">
        <v>3472787266.0964036</v>
      </c>
      <c r="R251">
        <v>4144104535.4965525</v>
      </c>
      <c r="S251">
        <v>4977337978.3595896</v>
      </c>
      <c r="T251">
        <v>5729917839.5426397</v>
      </c>
      <c r="U251">
        <v>6472511987.8473511</v>
      </c>
      <c r="V251">
        <v>7732598995.1030302</v>
      </c>
      <c r="W251">
        <v>9261675709.830719</v>
      </c>
      <c r="X251">
        <v>9804637490.8189182</v>
      </c>
      <c r="Y251">
        <v>11409228086.746296</v>
      </c>
      <c r="Z251">
        <v>13161540377.579163</v>
      </c>
      <c r="AA251">
        <v>13927383239.832151</v>
      </c>
      <c r="AB251">
        <v>14049883809.008934</v>
      </c>
      <c r="AC251">
        <v>12906635133.155684</v>
      </c>
      <c r="AD251">
        <v>15328295175.406742</v>
      </c>
      <c r="AE251">
        <v>10840864521.23381</v>
      </c>
      <c r="AF251">
        <v>7824193222.1190825</v>
      </c>
      <c r="AG251">
        <v>7406614407.4612656</v>
      </c>
      <c r="AH251">
        <v>6418799006.8024693</v>
      </c>
      <c r="AI251">
        <v>6184384225.0271244</v>
      </c>
      <c r="AJ251">
        <v>7197768158.5834713</v>
      </c>
      <c r="AK251">
        <v>6681997469.3129177</v>
      </c>
      <c r="AL251">
        <v>6182872707.8252344</v>
      </c>
      <c r="AM251">
        <v>6550480483.9384975</v>
      </c>
      <c r="AN251">
        <v>7631431840.4999189</v>
      </c>
      <c r="AO251">
        <v>9433528150.3660908</v>
      </c>
      <c r="AP251">
        <v>11158197941.915222</v>
      </c>
      <c r="AQ251">
        <v>12172790056.373257</v>
      </c>
      <c r="AR251">
        <v>12704334195.815088</v>
      </c>
      <c r="AS251">
        <v>13371767081.742813</v>
      </c>
      <c r="AT251">
        <v>13563990022.364098</v>
      </c>
      <c r="AU251">
        <v>14129651895.691141</v>
      </c>
      <c r="AV251">
        <v>15211487708.76844</v>
      </c>
      <c r="AW251">
        <v>16673062473.398092</v>
      </c>
      <c r="AX251">
        <v>18395383647.497456</v>
      </c>
      <c r="AY251">
        <v>18619859795.285236</v>
      </c>
      <c r="AZ251">
        <v>21860434823.480766</v>
      </c>
      <c r="BA251">
        <v>27947821397.927227</v>
      </c>
      <c r="BB251">
        <v>29400573553.60746</v>
      </c>
      <c r="BC251">
        <v>32012892919.369995</v>
      </c>
      <c r="BD251">
        <v>34657140096.483597</v>
      </c>
      <c r="BE251">
        <v>39650394362.928726</v>
      </c>
      <c r="BF251">
        <v>45648857242.314995</v>
      </c>
      <c r="BG251">
        <v>49986726460.680489</v>
      </c>
      <c r="BH251">
        <v>47413919817.124046</v>
      </c>
      <c r="BI251">
        <v>49774409374.453766</v>
      </c>
      <c r="BJ251">
        <v>53274884532.788612</v>
      </c>
      <c r="BK251">
        <v>57003712892.085808</v>
      </c>
      <c r="BL251">
        <v>61026731925.92128</v>
      </c>
      <c r="BM251">
        <v>66068737786.063919</v>
      </c>
      <c r="BN251">
        <v>70655628147.89859</v>
      </c>
      <c r="BO251">
        <v>75749121842.914871</v>
      </c>
      <c r="BP251">
        <v>79030935627.078125</v>
      </c>
      <c r="BQ251">
        <v>78844405385.219513</v>
      </c>
    </row>
    <row r="252" spans="1:69" x14ac:dyDescent="0.2">
      <c r="A252" t="s">
        <v>645</v>
      </c>
      <c r="B252" t="s">
        <v>646</v>
      </c>
      <c r="C252" t="s">
        <v>1018</v>
      </c>
      <c r="D252" t="s">
        <v>1017</v>
      </c>
      <c r="E252">
        <v>423145605.04316384</v>
      </c>
      <c r="F252">
        <v>441667334.611947</v>
      </c>
      <c r="G252">
        <v>449158233.39135069</v>
      </c>
      <c r="H252">
        <v>516315231.44908708</v>
      </c>
      <c r="I252">
        <v>589247687.30035031</v>
      </c>
      <c r="J252">
        <v>884502309.95380104</v>
      </c>
      <c r="K252">
        <v>925381492.37015259</v>
      </c>
      <c r="L252">
        <v>967240655.18689632</v>
      </c>
      <c r="M252">
        <v>1037379252.4149518</v>
      </c>
      <c r="N252">
        <v>1168556628.8674228</v>
      </c>
      <c r="O252">
        <v>1259554808.9038219</v>
      </c>
      <c r="P252">
        <v>1417191656.1668768</v>
      </c>
      <c r="Q252">
        <v>1490970180.5963881</v>
      </c>
      <c r="R252">
        <v>1701829789.0212657</v>
      </c>
      <c r="S252">
        <v>2098944967.2084405</v>
      </c>
      <c r="T252">
        <v>2359555555.5555558</v>
      </c>
      <c r="U252">
        <v>2447300000</v>
      </c>
      <c r="V252">
        <v>2936470588.2352939</v>
      </c>
      <c r="W252">
        <v>2420260869.5652175</v>
      </c>
      <c r="X252">
        <v>2139025000</v>
      </c>
      <c r="Y252">
        <v>1244610000</v>
      </c>
      <c r="Z252">
        <v>1337300000</v>
      </c>
      <c r="AA252">
        <v>2177500000</v>
      </c>
      <c r="AB252">
        <v>2240333333.3333335</v>
      </c>
      <c r="AC252">
        <v>3615647477.054337</v>
      </c>
      <c r="AD252">
        <v>3519695443.5251579</v>
      </c>
      <c r="AE252">
        <v>3923244049.9579563</v>
      </c>
      <c r="AF252">
        <v>6269522042.1155567</v>
      </c>
      <c r="AG252">
        <v>6508931651.666667</v>
      </c>
      <c r="AH252">
        <v>5276480799.3386765</v>
      </c>
      <c r="AI252">
        <v>4304399310.3096704</v>
      </c>
      <c r="AJ252">
        <v>3321729159.6227741</v>
      </c>
      <c r="AK252">
        <v>2857457761.9092159</v>
      </c>
      <c r="AL252">
        <v>3220439044.1894865</v>
      </c>
      <c r="AM252">
        <v>3990430446.7121596</v>
      </c>
      <c r="AN252">
        <v>5755818842.4924574</v>
      </c>
      <c r="AO252">
        <v>6044585326.9380007</v>
      </c>
      <c r="AP252">
        <v>6269333313.1710835</v>
      </c>
      <c r="AQ252">
        <v>6584815846.5275383</v>
      </c>
      <c r="AR252">
        <v>5998563257.9465895</v>
      </c>
      <c r="AS252">
        <v>6193246837.0968733</v>
      </c>
      <c r="AT252">
        <v>5840503868.5157309</v>
      </c>
      <c r="AU252">
        <v>6178563591.1205139</v>
      </c>
      <c r="AV252">
        <v>6606884275.2308702</v>
      </c>
      <c r="AW252">
        <v>7939487547.7738371</v>
      </c>
      <c r="AX252">
        <v>9239221763.0579262</v>
      </c>
      <c r="AY252">
        <v>9977647682.9695415</v>
      </c>
      <c r="AZ252">
        <v>11902564494.883343</v>
      </c>
      <c r="BA252">
        <v>14440404132.204687</v>
      </c>
      <c r="BB252">
        <v>25127805566.658375</v>
      </c>
      <c r="BC252">
        <v>26673441430.785694</v>
      </c>
      <c r="BD252">
        <v>27871725241.472301</v>
      </c>
      <c r="BE252">
        <v>27305915910.787708</v>
      </c>
      <c r="BF252">
        <v>28915786516.612331</v>
      </c>
      <c r="BG252">
        <v>32612397257.445789</v>
      </c>
      <c r="BH252">
        <v>32387183730.100151</v>
      </c>
      <c r="BI252">
        <v>29203988696.262615</v>
      </c>
      <c r="BJ252">
        <v>30744473841.423988</v>
      </c>
      <c r="BK252">
        <v>32927025619.679546</v>
      </c>
      <c r="BL252">
        <v>35353061003.435905</v>
      </c>
      <c r="BM252">
        <v>37600368241.665733</v>
      </c>
      <c r="BN252">
        <v>40529788748.673691</v>
      </c>
      <c r="BO252">
        <v>45565333210.910789</v>
      </c>
      <c r="BP252">
        <v>48768955863.31749</v>
      </c>
      <c r="BQ252">
        <v>53911907086.152534</v>
      </c>
    </row>
    <row r="253" spans="1:69" x14ac:dyDescent="0.2">
      <c r="A253" t="s">
        <v>647</v>
      </c>
      <c r="B253" t="s">
        <v>648</v>
      </c>
      <c r="C253" t="s">
        <v>1018</v>
      </c>
      <c r="D253" t="s">
        <v>1017</v>
      </c>
      <c r="AF253">
        <v>64087694038.233315</v>
      </c>
      <c r="AG253">
        <v>74703517902.664246</v>
      </c>
      <c r="AH253">
        <v>82709161099.12439</v>
      </c>
      <c r="AI253">
        <v>81393558423.440628</v>
      </c>
      <c r="AJ253">
        <v>77350733982.445801</v>
      </c>
      <c r="AK253">
        <v>73945908383.704575</v>
      </c>
      <c r="AL253">
        <v>65648559903.057068</v>
      </c>
      <c r="AM253">
        <v>52549580264.806419</v>
      </c>
      <c r="AN253">
        <v>48213856468.571815</v>
      </c>
      <c r="AO253">
        <v>44558831005.062126</v>
      </c>
      <c r="AP253">
        <v>50151531591.731674</v>
      </c>
      <c r="AQ253">
        <v>41882523345.180443</v>
      </c>
      <c r="AR253">
        <v>31580639553.82983</v>
      </c>
      <c r="AS253">
        <v>32375083934.824116</v>
      </c>
      <c r="AT253">
        <v>39309580983.228165</v>
      </c>
      <c r="AU253">
        <v>43956163612.043274</v>
      </c>
      <c r="AV253">
        <v>52010355753.04612</v>
      </c>
      <c r="AW253">
        <v>67220154164.316605</v>
      </c>
      <c r="AX253">
        <v>89238865118.52626</v>
      </c>
      <c r="AY253">
        <v>111884752475.24753</v>
      </c>
      <c r="AZ253">
        <v>148733861386.13861</v>
      </c>
      <c r="BA253">
        <v>188110390659.51477</v>
      </c>
      <c r="BB253">
        <v>121552153444.12442</v>
      </c>
      <c r="BC253">
        <v>141209170427.2334</v>
      </c>
      <c r="BD253">
        <v>169333835201.55411</v>
      </c>
      <c r="BE253">
        <v>182591753827.94882</v>
      </c>
      <c r="BF253">
        <v>190498811460.02753</v>
      </c>
      <c r="BG253">
        <v>133503871861.7233</v>
      </c>
      <c r="BH253">
        <v>91030967789.071747</v>
      </c>
      <c r="BI253">
        <v>93355869403.922318</v>
      </c>
      <c r="BJ253">
        <v>112090505081.73862</v>
      </c>
      <c r="BK253">
        <v>130891088293.54999</v>
      </c>
      <c r="BL253">
        <v>153883047509.57697</v>
      </c>
      <c r="BM253">
        <v>156617722013.34219</v>
      </c>
      <c r="BN253">
        <v>199765859570.9353</v>
      </c>
      <c r="BO253">
        <v>161989520721.19049</v>
      </c>
      <c r="BP253">
        <v>181221517868.74365</v>
      </c>
      <c r="BQ253">
        <v>190741262414.70462</v>
      </c>
    </row>
    <row r="254" spans="1:69" x14ac:dyDescent="0.2">
      <c r="A254" t="s">
        <v>649</v>
      </c>
      <c r="B254" t="s">
        <v>650</v>
      </c>
      <c r="C254" t="s">
        <v>1018</v>
      </c>
      <c r="D254" t="s">
        <v>1017</v>
      </c>
      <c r="E254">
        <v>168301179364.72256</v>
      </c>
      <c r="F254">
        <v>165921579245.58517</v>
      </c>
      <c r="G254">
        <v>167379651487.48645</v>
      </c>
      <c r="H254">
        <v>183977453340.64764</v>
      </c>
      <c r="I254">
        <v>210883041645.76715</v>
      </c>
      <c r="J254">
        <v>235905563168.84793</v>
      </c>
      <c r="K254">
        <v>260316790801.05844</v>
      </c>
      <c r="L254">
        <v>263557167698.53775</v>
      </c>
      <c r="M254">
        <v>278937183061.18402</v>
      </c>
      <c r="N254">
        <v>313018349850.22729</v>
      </c>
      <c r="O254">
        <v>343935285669.62994</v>
      </c>
      <c r="P254">
        <v>374392771386.03302</v>
      </c>
      <c r="Q254">
        <v>429646254432.81689</v>
      </c>
      <c r="R254">
        <v>566427139124.19104</v>
      </c>
      <c r="S254">
        <v>728956068550.6499</v>
      </c>
      <c r="T254">
        <v>806608582683.11206</v>
      </c>
      <c r="U254">
        <v>873861925668.03064</v>
      </c>
      <c r="V254">
        <v>979427152117.78333</v>
      </c>
      <c r="W254">
        <v>1079266938526.5334</v>
      </c>
      <c r="X254">
        <v>1256625970718.5261</v>
      </c>
      <c r="Y254">
        <v>1471975200346.0217</v>
      </c>
      <c r="Z254">
        <v>1591269951981.7537</v>
      </c>
      <c r="AA254">
        <v>1562915435872.0491</v>
      </c>
      <c r="AB254">
        <v>1528731873355.8875</v>
      </c>
      <c r="AC254">
        <v>1615400948383.79</v>
      </c>
      <c r="AD254">
        <v>1666632880435.5662</v>
      </c>
      <c r="AE254">
        <v>1710853569900.4526</v>
      </c>
      <c r="AF254">
        <v>1727133135624.1208</v>
      </c>
      <c r="AG254">
        <v>1866029448988.1621</v>
      </c>
      <c r="AH254">
        <v>2065897165340.6023</v>
      </c>
      <c r="AI254">
        <v>2410286900177.0479</v>
      </c>
      <c r="AJ254">
        <v>2335833216231.813</v>
      </c>
      <c r="AK254">
        <v>2496848264610.5269</v>
      </c>
      <c r="AL254">
        <v>2752581405019.4976</v>
      </c>
      <c r="AM254">
        <v>3100243695676.2715</v>
      </c>
      <c r="AN254">
        <v>3590452706934.9893</v>
      </c>
      <c r="AO254">
        <v>3969358593677.3594</v>
      </c>
      <c r="AP254">
        <v>4227484958565.2495</v>
      </c>
      <c r="AQ254">
        <v>4101561215023.7402</v>
      </c>
      <c r="AR254">
        <v>3994091236934.5522</v>
      </c>
      <c r="AS254">
        <v>4367611839180.1235</v>
      </c>
      <c r="AT254">
        <v>4372459590357.5703</v>
      </c>
      <c r="AU254">
        <v>4407934527692.6191</v>
      </c>
      <c r="AV254">
        <v>4915357805340.9033</v>
      </c>
      <c r="AW254">
        <v>5800084346153.3848</v>
      </c>
      <c r="AX254">
        <v>6895044898247.1523</v>
      </c>
      <c r="AY254">
        <v>8134238729409.1426</v>
      </c>
      <c r="AZ254">
        <v>10005758018034.055</v>
      </c>
      <c r="BA254">
        <v>12105099178344.395</v>
      </c>
      <c r="BB254">
        <v>12026144793149.297</v>
      </c>
      <c r="BC254">
        <v>14696874253221.059</v>
      </c>
      <c r="BD254">
        <v>17574300130715.102</v>
      </c>
      <c r="BE254">
        <v>18765402050802.789</v>
      </c>
      <c r="BF254">
        <v>19960355834404.723</v>
      </c>
      <c r="BG254">
        <v>20735117855997.031</v>
      </c>
      <c r="BH254">
        <v>19986614322858.164</v>
      </c>
      <c r="BI254">
        <v>20085178332818.887</v>
      </c>
      <c r="BJ254">
        <v>22024556422932.395</v>
      </c>
      <c r="BK254">
        <v>23578896359333.086</v>
      </c>
      <c r="BL254">
        <v>23981611801327.316</v>
      </c>
      <c r="BM254">
        <v>23243062185366.055</v>
      </c>
      <c r="BN254">
        <v>27732726329893.574</v>
      </c>
      <c r="BO254">
        <v>28940725480186.07</v>
      </c>
      <c r="BP254">
        <v>29939274216922.277</v>
      </c>
      <c r="BQ254">
        <v>30986054597959.188</v>
      </c>
    </row>
    <row r="255" spans="1:69" x14ac:dyDescent="0.2">
      <c r="A255" t="s">
        <v>651</v>
      </c>
      <c r="B255" t="s">
        <v>652</v>
      </c>
      <c r="C255" t="s">
        <v>1018</v>
      </c>
      <c r="D255" t="s">
        <v>1017</v>
      </c>
      <c r="E255">
        <v>1242289239.2049348</v>
      </c>
      <c r="F255">
        <v>1547388781.4313347</v>
      </c>
      <c r="G255">
        <v>1710004407.2278535</v>
      </c>
      <c r="H255">
        <v>1539681490.7817352</v>
      </c>
      <c r="I255">
        <v>1975701816.4661474</v>
      </c>
      <c r="J255">
        <v>1890767155.5262198</v>
      </c>
      <c r="K255">
        <v>1809185093.5518777</v>
      </c>
      <c r="L255">
        <v>1597713469.0961058</v>
      </c>
      <c r="M255">
        <v>1593674184.5628517</v>
      </c>
      <c r="N255">
        <v>2004435483.8709676</v>
      </c>
      <c r="O255">
        <v>2137096774.1935482</v>
      </c>
      <c r="P255">
        <v>2807258064.516129</v>
      </c>
      <c r="Q255">
        <v>2189418688.8040819</v>
      </c>
      <c r="R255">
        <v>3964296443.3525424</v>
      </c>
      <c r="S255">
        <v>4090209681.9717207</v>
      </c>
      <c r="T255">
        <v>3538278046.9623609</v>
      </c>
      <c r="U255">
        <v>3667161241.4837246</v>
      </c>
      <c r="V255">
        <v>4114670014.3471999</v>
      </c>
      <c r="W255">
        <v>4910254565.5783091</v>
      </c>
      <c r="X255">
        <v>7181182224.1122713</v>
      </c>
      <c r="Y255">
        <v>10163020115.734362</v>
      </c>
      <c r="Z255">
        <v>11048301420.630053</v>
      </c>
      <c r="AA255">
        <v>9178780076.9971333</v>
      </c>
      <c r="AB255">
        <v>5102276308.4531336</v>
      </c>
      <c r="AC255">
        <v>4850238549.6183233</v>
      </c>
      <c r="AD255">
        <v>4732017873.3836851</v>
      </c>
      <c r="AE255">
        <v>5880112788.4094715</v>
      </c>
      <c r="AF255">
        <v>7367494080.4001379</v>
      </c>
      <c r="AG255">
        <v>8213538368.8463535</v>
      </c>
      <c r="AH255">
        <v>8438951476.0664415</v>
      </c>
      <c r="AI255">
        <v>9298807850.2997913</v>
      </c>
      <c r="AJ255">
        <v>11206176650.907509</v>
      </c>
      <c r="AK255">
        <v>12878148790.734764</v>
      </c>
      <c r="AL255">
        <v>15002136971.174488</v>
      </c>
      <c r="AM255">
        <v>17474588895.891823</v>
      </c>
      <c r="AN255">
        <v>19297663096.550636</v>
      </c>
      <c r="AO255">
        <v>20515458113.58567</v>
      </c>
      <c r="AP255">
        <v>23969739233.896637</v>
      </c>
      <c r="AQ255">
        <v>25385886977.522835</v>
      </c>
      <c r="AR255">
        <v>23983945190.620232</v>
      </c>
      <c r="AS255">
        <v>22823270892.109421</v>
      </c>
      <c r="AT255">
        <v>20898761742.238617</v>
      </c>
      <c r="AU255">
        <v>13606515722.586388</v>
      </c>
      <c r="AV255">
        <v>12045638351.85074</v>
      </c>
      <c r="AW255">
        <v>13686329890.119078</v>
      </c>
      <c r="AX255">
        <v>17362857683.854469</v>
      </c>
      <c r="AY255">
        <v>19741420739.890133</v>
      </c>
      <c r="AZ255">
        <v>23797773024.399231</v>
      </c>
      <c r="BA255">
        <v>31119602538.832172</v>
      </c>
      <c r="BB255">
        <v>32708319077.517914</v>
      </c>
      <c r="BC255">
        <v>41950361211.958061</v>
      </c>
      <c r="BD255">
        <v>50342406067.077667</v>
      </c>
      <c r="BE255">
        <v>54232266358.781075</v>
      </c>
      <c r="BF255">
        <v>61337621933.78566</v>
      </c>
      <c r="BG255">
        <v>61496186973.901993</v>
      </c>
      <c r="BH255">
        <v>57680327998.668884</v>
      </c>
      <c r="BI255">
        <v>57480787465.271561</v>
      </c>
      <c r="BJ255">
        <v>65005997963.482162</v>
      </c>
      <c r="BK255">
        <v>65344577415.753517</v>
      </c>
      <c r="BL255">
        <v>62222313618.845352</v>
      </c>
      <c r="BM255">
        <v>53559359261.825996</v>
      </c>
      <c r="BN255">
        <v>60739084240.863335</v>
      </c>
      <c r="BO255">
        <v>70594110920.035782</v>
      </c>
      <c r="BP255">
        <v>77991666837.73819</v>
      </c>
      <c r="BQ255">
        <v>80961511073.579651</v>
      </c>
    </row>
    <row r="256" spans="1:69" x14ac:dyDescent="0.2">
      <c r="A256" t="s">
        <v>653</v>
      </c>
      <c r="B256" t="s">
        <v>654</v>
      </c>
      <c r="C256" t="s">
        <v>1018</v>
      </c>
      <c r="D256" t="s">
        <v>1017</v>
      </c>
      <c r="E256">
        <v>541988586206.89697</v>
      </c>
      <c r="F256">
        <v>561940310344.828</v>
      </c>
      <c r="G256">
        <v>603639413793.10303</v>
      </c>
      <c r="H256">
        <v>637058551724.13794</v>
      </c>
      <c r="I256">
        <v>684144620689.65503</v>
      </c>
      <c r="J256">
        <v>741904862068.96497</v>
      </c>
      <c r="K256">
        <v>813032758620.68994</v>
      </c>
      <c r="L256">
        <v>859620034482.75903</v>
      </c>
      <c r="M256">
        <v>940225000000</v>
      </c>
      <c r="N256">
        <v>1017438172413.79</v>
      </c>
      <c r="O256">
        <v>1073303000000</v>
      </c>
      <c r="P256">
        <v>1164850000000</v>
      </c>
      <c r="Q256">
        <v>1279110000000</v>
      </c>
      <c r="R256">
        <v>1425376000000</v>
      </c>
      <c r="S256">
        <v>1545243000000</v>
      </c>
      <c r="T256">
        <v>1684904000000</v>
      </c>
      <c r="U256">
        <v>1873412000000</v>
      </c>
      <c r="V256">
        <v>2081826000000</v>
      </c>
      <c r="W256">
        <v>2351599000000</v>
      </c>
      <c r="X256">
        <v>2627333000000</v>
      </c>
      <c r="Y256">
        <v>2857307000000</v>
      </c>
      <c r="Z256">
        <v>3207041000000</v>
      </c>
      <c r="AA256">
        <v>3343789000000</v>
      </c>
      <c r="AB256">
        <v>3634038000000</v>
      </c>
      <c r="AC256">
        <v>4037613000000</v>
      </c>
      <c r="AD256">
        <v>4338979000000</v>
      </c>
      <c r="AE256">
        <v>4579631000000</v>
      </c>
      <c r="AF256">
        <v>4855215000000</v>
      </c>
      <c r="AG256">
        <v>5236438000000</v>
      </c>
      <c r="AH256">
        <v>5641580000000</v>
      </c>
      <c r="AI256">
        <v>5963144000000</v>
      </c>
      <c r="AJ256">
        <v>6158129000000</v>
      </c>
      <c r="AK256">
        <v>6520327000000</v>
      </c>
      <c r="AL256">
        <v>6858559000000</v>
      </c>
      <c r="AM256">
        <v>7287236000000</v>
      </c>
      <c r="AN256">
        <v>7639749000000</v>
      </c>
      <c r="AO256">
        <v>8073122000000</v>
      </c>
      <c r="AP256">
        <v>8577554457000</v>
      </c>
      <c r="AQ256">
        <v>9062818202000</v>
      </c>
      <c r="AR256">
        <v>9631174489000</v>
      </c>
      <c r="AS256">
        <v>10250947997000</v>
      </c>
      <c r="AT256">
        <v>10581929774000</v>
      </c>
      <c r="AU256">
        <v>10929112955000</v>
      </c>
      <c r="AV256">
        <v>11456442041000</v>
      </c>
      <c r="AW256">
        <v>12217193198000</v>
      </c>
      <c r="AX256">
        <v>13039199193000</v>
      </c>
      <c r="AY256">
        <v>13815586948000</v>
      </c>
      <c r="AZ256">
        <v>14474226905000</v>
      </c>
      <c r="BA256">
        <v>14769857911000</v>
      </c>
      <c r="BB256">
        <v>14478064934000</v>
      </c>
      <c r="BC256">
        <v>15048964444000</v>
      </c>
      <c r="BD256">
        <v>15599728123000</v>
      </c>
      <c r="BE256">
        <v>16253972230000</v>
      </c>
      <c r="BF256">
        <v>16843190993000</v>
      </c>
      <c r="BG256">
        <v>17550680173999.998</v>
      </c>
      <c r="BH256">
        <v>18206020741000</v>
      </c>
      <c r="BI256">
        <v>18695110842000</v>
      </c>
      <c r="BJ256">
        <v>19477336549000</v>
      </c>
      <c r="BK256">
        <v>20533057312000</v>
      </c>
      <c r="BL256">
        <v>21380976119000</v>
      </c>
      <c r="BM256">
        <v>21060473613000</v>
      </c>
      <c r="BN256">
        <v>23315080560000</v>
      </c>
      <c r="BO256">
        <v>25604848907611</v>
      </c>
      <c r="BP256">
        <v>27292170793214.398</v>
      </c>
      <c r="BQ256">
        <v>28750956130731.199</v>
      </c>
    </row>
    <row r="257" spans="1:69" x14ac:dyDescent="0.2">
      <c r="A257" t="s">
        <v>655</v>
      </c>
      <c r="B257" t="s">
        <v>656</v>
      </c>
      <c r="C257" t="s">
        <v>1018</v>
      </c>
      <c r="D257" t="s">
        <v>1017</v>
      </c>
      <c r="AF257">
        <v>8523160592.6111155</v>
      </c>
      <c r="AG257">
        <v>10722799639.312063</v>
      </c>
      <c r="AH257">
        <v>11948815258.113173</v>
      </c>
      <c r="AI257">
        <v>13362340337.865679</v>
      </c>
      <c r="AJ257">
        <v>13800167711.500345</v>
      </c>
      <c r="AK257">
        <v>12953801760.241446</v>
      </c>
      <c r="AL257">
        <v>13099920055.960829</v>
      </c>
      <c r="AM257">
        <v>12899074922.380007</v>
      </c>
      <c r="AN257">
        <v>13350461264.996916</v>
      </c>
      <c r="AO257">
        <v>13948892215.568863</v>
      </c>
      <c r="AP257">
        <v>14744603773.584906</v>
      </c>
      <c r="AQ257">
        <v>14988971210.838272</v>
      </c>
      <c r="AR257">
        <v>17078465982.028242</v>
      </c>
      <c r="AS257">
        <v>13760513969.314003</v>
      </c>
      <c r="AT257">
        <v>11401421329.197435</v>
      </c>
      <c r="AU257">
        <v>9687788512.8018417</v>
      </c>
      <c r="AV257">
        <v>10134453435.460291</v>
      </c>
      <c r="AW257">
        <v>12030023547.88069</v>
      </c>
      <c r="AX257">
        <v>14307509838.805326</v>
      </c>
      <c r="AY257">
        <v>17330833852.918976</v>
      </c>
      <c r="AZ257">
        <v>22311393927.881721</v>
      </c>
      <c r="BA257">
        <v>29549438883.83379</v>
      </c>
      <c r="BB257">
        <v>33689223673.257736</v>
      </c>
      <c r="BC257">
        <v>49765676402.449455</v>
      </c>
      <c r="BD257">
        <v>60178909297.208008</v>
      </c>
      <c r="BE257">
        <v>67517349212.060921</v>
      </c>
      <c r="BF257">
        <v>73180037914.910431</v>
      </c>
      <c r="BG257">
        <v>80845385809.452942</v>
      </c>
      <c r="BH257">
        <v>86196264755.310532</v>
      </c>
      <c r="BI257">
        <v>86138288644.17099</v>
      </c>
      <c r="BJ257">
        <v>69703222282.727844</v>
      </c>
      <c r="BK257">
        <v>58695899092.10833</v>
      </c>
      <c r="BL257">
        <v>67293639798.399582</v>
      </c>
      <c r="BM257">
        <v>66443265418.308647</v>
      </c>
      <c r="BN257">
        <v>77340060003.034698</v>
      </c>
      <c r="BO257">
        <v>90095926567.435898</v>
      </c>
      <c r="BP257">
        <v>102641879248.76396</v>
      </c>
      <c r="BQ257">
        <v>114965293466.61102</v>
      </c>
    </row>
    <row r="258" spans="1:69" x14ac:dyDescent="0.2">
      <c r="A258" t="s">
        <v>657</v>
      </c>
      <c r="B258" t="s">
        <v>658</v>
      </c>
      <c r="C258" t="s">
        <v>1018</v>
      </c>
      <c r="D258" t="s">
        <v>1017</v>
      </c>
      <c r="E258">
        <v>13066634.000081666</v>
      </c>
      <c r="F258">
        <v>13999965.0000875</v>
      </c>
      <c r="G258">
        <v>14524963.68759078</v>
      </c>
      <c r="H258">
        <v>13708299.062585676</v>
      </c>
      <c r="I258">
        <v>14758296.437592238</v>
      </c>
      <c r="J258">
        <v>15108295.562594427</v>
      </c>
      <c r="K258">
        <v>16099959.750100624</v>
      </c>
      <c r="L258">
        <v>15835106.032778101</v>
      </c>
      <c r="M258">
        <v>15350000</v>
      </c>
      <c r="N258">
        <v>16649999.999999998</v>
      </c>
      <c r="O258">
        <v>18450000</v>
      </c>
      <c r="P258">
        <v>20051922.326144516</v>
      </c>
      <c r="Q258">
        <v>27585804.8653032</v>
      </c>
      <c r="R258">
        <v>30165081.085881669</v>
      </c>
      <c r="S258">
        <v>32923702.728186585</v>
      </c>
      <c r="T258">
        <v>33237225.988065239</v>
      </c>
      <c r="U258">
        <v>32792844.682944816</v>
      </c>
      <c r="V258">
        <v>49353161.851851851</v>
      </c>
      <c r="W258">
        <v>60844771.481481478</v>
      </c>
      <c r="X258">
        <v>71096359.629629627</v>
      </c>
      <c r="Y258">
        <v>82340339.629629627</v>
      </c>
      <c r="Z258">
        <v>102086539.25925925</v>
      </c>
      <c r="AA258">
        <v>113759203.33333333</v>
      </c>
      <c r="AB258">
        <v>122255349.62962963</v>
      </c>
      <c r="AC258">
        <v>135024987.77777776</v>
      </c>
      <c r="AD258">
        <v>145641705.18518516</v>
      </c>
      <c r="AE258">
        <v>160846656.66666666</v>
      </c>
      <c r="AF258">
        <v>175580647.4074074</v>
      </c>
      <c r="AG258">
        <v>200726712.59259257</v>
      </c>
      <c r="AH258">
        <v>214745002.22222221</v>
      </c>
      <c r="AI258">
        <v>240366666.66666666</v>
      </c>
      <c r="AJ258">
        <v>254829629.62962961</v>
      </c>
      <c r="AK258">
        <v>277955555.55555552</v>
      </c>
      <c r="AL258">
        <v>286307407.4074074</v>
      </c>
      <c r="AM258">
        <v>289437037.03703701</v>
      </c>
      <c r="AN258">
        <v>316007407.4074074</v>
      </c>
      <c r="AO258">
        <v>331488888.8888889</v>
      </c>
      <c r="AP258">
        <v>347770370.37037033</v>
      </c>
      <c r="AQ258">
        <v>373618518.51851851</v>
      </c>
      <c r="AR258">
        <v>390718518.51851851</v>
      </c>
      <c r="AS258">
        <v>427946037.03703701</v>
      </c>
      <c r="AT258">
        <v>462072333.33333331</v>
      </c>
      <c r="AU258">
        <v>487763851.85185182</v>
      </c>
      <c r="AV258">
        <v>509090888.88888884</v>
      </c>
      <c r="AW258">
        <v>549900185.18518519</v>
      </c>
      <c r="AX258">
        <v>579948925.92592585</v>
      </c>
      <c r="AY258">
        <v>643501148.14814806</v>
      </c>
      <c r="AZ258">
        <v>713596666.66666663</v>
      </c>
      <c r="BA258">
        <v>732663259.25925922</v>
      </c>
      <c r="BB258">
        <v>714300259.25925922</v>
      </c>
      <c r="BC258">
        <v>720447888.88888884</v>
      </c>
      <c r="BD258">
        <v>713796370.37037027</v>
      </c>
      <c r="BE258">
        <v>730032592.5925926</v>
      </c>
      <c r="BF258">
        <v>764781259.25925922</v>
      </c>
      <c r="BG258">
        <v>770899999.99999988</v>
      </c>
      <c r="BH258">
        <v>786555555.55555546</v>
      </c>
      <c r="BI258">
        <v>814303703.70370364</v>
      </c>
      <c r="BJ258">
        <v>844040740.74074066</v>
      </c>
      <c r="BK258">
        <v>884329629.62962961</v>
      </c>
      <c r="BL258">
        <v>910481481.48148143</v>
      </c>
      <c r="BM258">
        <v>864566666.66666663</v>
      </c>
      <c r="BN258">
        <v>888677777.77777767</v>
      </c>
      <c r="BO258">
        <v>989188888.88888884</v>
      </c>
      <c r="BP258">
        <v>1072237037.037037</v>
      </c>
      <c r="BQ258">
        <v>1157207407.4074073</v>
      </c>
    </row>
    <row r="259" spans="1:69" x14ac:dyDescent="0.2">
      <c r="A259" t="s">
        <v>659</v>
      </c>
      <c r="B259" t="s">
        <v>660</v>
      </c>
      <c r="C259" t="s">
        <v>1018</v>
      </c>
      <c r="D259" t="s">
        <v>1017</v>
      </c>
      <c r="E259">
        <v>7663938303.0717144</v>
      </c>
      <c r="F259">
        <v>8067267030.6186247</v>
      </c>
      <c r="G259">
        <v>8814309884.211647</v>
      </c>
      <c r="H259">
        <v>9608717288.1705685</v>
      </c>
      <c r="I259">
        <v>8192413793.1034489</v>
      </c>
      <c r="J259">
        <v>8427777777.7777777</v>
      </c>
      <c r="K259">
        <v>8781333333.333334</v>
      </c>
      <c r="L259">
        <v>9250000000</v>
      </c>
      <c r="M259">
        <v>10034444444.444445</v>
      </c>
      <c r="N259">
        <v>10285111111.111113</v>
      </c>
      <c r="O259">
        <v>11561111111.111111</v>
      </c>
      <c r="P259">
        <v>12986590909.090908</v>
      </c>
      <c r="Q259">
        <v>13977727272.727272</v>
      </c>
      <c r="R259">
        <v>17035581395.348837</v>
      </c>
      <c r="S259">
        <v>26100930232.558144</v>
      </c>
      <c r="T259">
        <v>27464651162.790699</v>
      </c>
      <c r="U259">
        <v>31419534883.720928</v>
      </c>
      <c r="V259">
        <v>36210697674.41861</v>
      </c>
      <c r="W259">
        <v>39316279069.767441</v>
      </c>
      <c r="X259">
        <v>48310930232.558136</v>
      </c>
      <c r="Y259">
        <v>59116511627.906975</v>
      </c>
      <c r="Z259">
        <v>66327441860.465111</v>
      </c>
      <c r="AA259">
        <v>67736744186.046509</v>
      </c>
      <c r="AB259">
        <v>67556279069.767441</v>
      </c>
      <c r="AC259">
        <v>59867743467.933456</v>
      </c>
      <c r="AD259">
        <v>61965466666.666672</v>
      </c>
      <c r="AE259">
        <v>60516123711.340225</v>
      </c>
      <c r="AF259">
        <v>48029034482.758629</v>
      </c>
      <c r="AG259">
        <v>60226413793.103455</v>
      </c>
      <c r="AH259">
        <v>43536709104.01149</v>
      </c>
      <c r="AI259">
        <v>48606952194.775154</v>
      </c>
      <c r="AJ259">
        <v>53453444786.625603</v>
      </c>
      <c r="AK259">
        <v>60416519620.084892</v>
      </c>
      <c r="AL259">
        <v>60037460783.194069</v>
      </c>
      <c r="AM259">
        <v>58418666666.666672</v>
      </c>
      <c r="AN259">
        <v>77389487770.088318</v>
      </c>
      <c r="AO259">
        <v>70543211119.098969</v>
      </c>
      <c r="AP259">
        <v>85837678559.832443</v>
      </c>
      <c r="AQ259">
        <v>91336763255.059738</v>
      </c>
      <c r="AR259">
        <v>97972842461.513062</v>
      </c>
      <c r="AS259">
        <v>117146466002.66118</v>
      </c>
      <c r="AT259">
        <v>122911036746.72861</v>
      </c>
      <c r="AU259">
        <v>92893587733.654907</v>
      </c>
      <c r="AV259">
        <v>83620628582.108154</v>
      </c>
      <c r="AW259">
        <v>112451400424.9639</v>
      </c>
      <c r="AX259">
        <v>145513489651.87222</v>
      </c>
      <c r="AY259">
        <v>183477522123.8938</v>
      </c>
      <c r="AZ259">
        <v>230364012575.68698</v>
      </c>
      <c r="BA259">
        <v>315953388510.67798</v>
      </c>
      <c r="BB259">
        <v>329787628928.47156</v>
      </c>
      <c r="BC259">
        <v>393192354510.65308</v>
      </c>
      <c r="BD259">
        <v>316482190800.36371</v>
      </c>
      <c r="BE259">
        <v>372592062768.06042</v>
      </c>
      <c r="BF259">
        <v>258930655486.36951</v>
      </c>
      <c r="BG259">
        <v>214689614732.71875</v>
      </c>
      <c r="BH259">
        <v>125449241571.39124</v>
      </c>
      <c r="BI259">
        <v>112915034262.31366</v>
      </c>
      <c r="BJ259">
        <v>115883275162.58571</v>
      </c>
      <c r="BK259">
        <v>102021093964.68214</v>
      </c>
      <c r="BL259">
        <v>73014084091.300034</v>
      </c>
      <c r="BM259">
        <v>42838020721.199539</v>
      </c>
      <c r="BN259">
        <v>56614976854.549866</v>
      </c>
      <c r="BO259">
        <v>89013255584.749924</v>
      </c>
      <c r="BP259">
        <v>102376526555.94783</v>
      </c>
      <c r="BQ259">
        <v>119802963257.78268</v>
      </c>
    </row>
    <row r="260" spans="1:69" x14ac:dyDescent="0.2">
      <c r="A260" t="s">
        <v>661</v>
      </c>
      <c r="B260" t="s">
        <v>662</v>
      </c>
      <c r="C260" t="s">
        <v>1018</v>
      </c>
      <c r="D260" t="s">
        <v>1017</v>
      </c>
    </row>
    <row r="261" spans="1:69" x14ac:dyDescent="0.2">
      <c r="A261" t="s">
        <v>663</v>
      </c>
      <c r="B261" t="s">
        <v>664</v>
      </c>
      <c r="C261" t="s">
        <v>1018</v>
      </c>
      <c r="D261" t="s">
        <v>1017</v>
      </c>
      <c r="AU261">
        <v>3262000000</v>
      </c>
      <c r="AV261">
        <v>3443000000</v>
      </c>
      <c r="AW261">
        <v>3797000000</v>
      </c>
      <c r="AX261">
        <v>4428000000</v>
      </c>
      <c r="AY261">
        <v>4484000000</v>
      </c>
      <c r="AZ261">
        <v>4784000000</v>
      </c>
      <c r="BA261">
        <v>4244000000</v>
      </c>
      <c r="BB261">
        <v>4201000000</v>
      </c>
      <c r="BC261">
        <v>4324000000</v>
      </c>
      <c r="BD261">
        <v>4223000000</v>
      </c>
      <c r="BE261">
        <v>4089000000</v>
      </c>
      <c r="BF261">
        <v>3738000000</v>
      </c>
      <c r="BG261">
        <v>3565000000</v>
      </c>
      <c r="BH261">
        <v>3663000000</v>
      </c>
      <c r="BI261">
        <v>3798000000</v>
      </c>
      <c r="BJ261">
        <v>3794000000</v>
      </c>
      <c r="BK261">
        <v>3923000000</v>
      </c>
      <c r="BL261">
        <v>4121000000</v>
      </c>
      <c r="BM261">
        <v>4229000000</v>
      </c>
      <c r="BN261">
        <v>4507000000</v>
      </c>
      <c r="BO261">
        <v>4672000000</v>
      </c>
    </row>
    <row r="262" spans="1:69" x14ac:dyDescent="0.2">
      <c r="A262" t="s">
        <v>665</v>
      </c>
      <c r="B262" t="s">
        <v>666</v>
      </c>
      <c r="C262" t="s">
        <v>1018</v>
      </c>
      <c r="D262" t="s">
        <v>1017</v>
      </c>
      <c r="AD262">
        <v>14094687820.744488</v>
      </c>
      <c r="AE262">
        <v>26336616250.439678</v>
      </c>
      <c r="AF262">
        <v>36658108850.31485</v>
      </c>
      <c r="AG262">
        <v>25423812648.594105</v>
      </c>
      <c r="AH262">
        <v>6293304974.5940266</v>
      </c>
      <c r="AI262">
        <v>6471740805.5698404</v>
      </c>
      <c r="AJ262">
        <v>9613369520.4188499</v>
      </c>
      <c r="AK262">
        <v>9866990236.4358749</v>
      </c>
      <c r="AL262">
        <v>13180953598.171595</v>
      </c>
      <c r="AM262">
        <v>16286433533.322754</v>
      </c>
      <c r="AN262">
        <v>20736164458.950462</v>
      </c>
      <c r="AO262">
        <v>24657470574.750126</v>
      </c>
      <c r="AP262">
        <v>26843700441.548199</v>
      </c>
      <c r="AQ262">
        <v>27209602050.045223</v>
      </c>
      <c r="AR262">
        <v>28683659006.775219</v>
      </c>
      <c r="AS262">
        <v>31172518403.316227</v>
      </c>
      <c r="AT262">
        <v>32685198808.554852</v>
      </c>
      <c r="AU262">
        <v>35064105500.83445</v>
      </c>
      <c r="AV262">
        <v>39552513231.916878</v>
      </c>
      <c r="AW262">
        <v>45427854693.255432</v>
      </c>
      <c r="AX262">
        <v>57633255738.199158</v>
      </c>
      <c r="AY262">
        <v>66371664817.043625</v>
      </c>
      <c r="AZ262">
        <v>77414425532.245163</v>
      </c>
      <c r="BA262">
        <v>99130304099.127426</v>
      </c>
      <c r="BB262">
        <v>106014659565.21387</v>
      </c>
      <c r="BC262">
        <v>147201173196.97876</v>
      </c>
      <c r="BD262">
        <v>172595049183.92471</v>
      </c>
      <c r="BE262">
        <v>195590661129.24908</v>
      </c>
      <c r="BF262">
        <v>213708811665.34036</v>
      </c>
      <c r="BG262">
        <v>233451469642.51938</v>
      </c>
      <c r="BH262">
        <v>239258328381.74139</v>
      </c>
      <c r="BI262">
        <v>257096001177.98184</v>
      </c>
      <c r="BJ262">
        <v>281353605986.90344</v>
      </c>
      <c r="BK262">
        <v>310106478394.65887</v>
      </c>
      <c r="BL262">
        <v>334365270496.66705</v>
      </c>
      <c r="BM262">
        <v>346615738537.79633</v>
      </c>
      <c r="BN262">
        <v>366474752771.00934</v>
      </c>
      <c r="BO262">
        <v>413445230668.57819</v>
      </c>
      <c r="BP262">
        <v>433857681378.29095</v>
      </c>
      <c r="BQ262">
        <v>476388230307.17523</v>
      </c>
    </row>
    <row r="263" spans="1:69" x14ac:dyDescent="0.2">
      <c r="A263" t="s">
        <v>667</v>
      </c>
      <c r="B263" t="s">
        <v>668</v>
      </c>
      <c r="C263" t="s">
        <v>1018</v>
      </c>
      <c r="D263" t="s">
        <v>1017</v>
      </c>
      <c r="X263">
        <v>119258835.3355246</v>
      </c>
      <c r="Y263">
        <v>121185497.5692614</v>
      </c>
      <c r="Z263">
        <v>113781795.82356022</v>
      </c>
      <c r="AA263">
        <v>114501912.52286713</v>
      </c>
      <c r="AB263">
        <v>117389554.19140585</v>
      </c>
      <c r="AC263">
        <v>144482515.36833617</v>
      </c>
      <c r="AD263">
        <v>131856420.70318395</v>
      </c>
      <c r="AE263">
        <v>126498935.33564945</v>
      </c>
      <c r="AF263">
        <v>139464173.54732406</v>
      </c>
      <c r="AG263">
        <v>158351368.43314883</v>
      </c>
      <c r="AH263">
        <v>154013202.11647508</v>
      </c>
      <c r="AI263">
        <v>168879207.24414828</v>
      </c>
      <c r="AJ263">
        <v>201334169.05444124</v>
      </c>
      <c r="AK263">
        <v>209088824.60843799</v>
      </c>
      <c r="AL263">
        <v>200491853.16784695</v>
      </c>
      <c r="AM263">
        <v>233701301.49048579</v>
      </c>
      <c r="AN263">
        <v>249333250.08250749</v>
      </c>
      <c r="AO263">
        <v>261370044.48661375</v>
      </c>
      <c r="AP263">
        <v>272771209.11366183</v>
      </c>
      <c r="AQ263">
        <v>262293410.70833415</v>
      </c>
      <c r="AR263">
        <v>268006972.69029635</v>
      </c>
      <c r="AS263">
        <v>272014627.8352617</v>
      </c>
      <c r="AT263">
        <v>257926881.72043011</v>
      </c>
      <c r="AU263">
        <v>262596535.54902846</v>
      </c>
      <c r="AV263">
        <v>314471413.00177616</v>
      </c>
      <c r="AW263">
        <v>364996869.12961799</v>
      </c>
      <c r="AX263">
        <v>394962433.0293678</v>
      </c>
      <c r="AY263">
        <v>439358586.53558761</v>
      </c>
      <c r="AZ263">
        <v>516392922.5137279</v>
      </c>
      <c r="BA263">
        <v>590748429.4019016</v>
      </c>
      <c r="BB263">
        <v>592622319.14566386</v>
      </c>
      <c r="BC263">
        <v>670712979.68203831</v>
      </c>
      <c r="BD263">
        <v>770153588.21883297</v>
      </c>
      <c r="BE263">
        <v>747839697.74659288</v>
      </c>
      <c r="BF263">
        <v>758304466.24533939</v>
      </c>
      <c r="BG263">
        <v>773717010.54644501</v>
      </c>
      <c r="BH263">
        <v>759690180.95165372</v>
      </c>
      <c r="BI263">
        <v>804323576.86102796</v>
      </c>
      <c r="BJ263">
        <v>880043284.39940739</v>
      </c>
      <c r="BK263">
        <v>914727908.1377933</v>
      </c>
      <c r="BL263">
        <v>936526267.62251318</v>
      </c>
      <c r="BM263">
        <v>909421043.508407</v>
      </c>
      <c r="BN263">
        <v>950394006.5325141</v>
      </c>
      <c r="BO263">
        <v>1055031360.5735643</v>
      </c>
      <c r="BP263">
        <v>1115861055.7246301</v>
      </c>
      <c r="BQ263">
        <v>1117972034.2264168</v>
      </c>
    </row>
    <row r="264" spans="1:69" x14ac:dyDescent="0.2">
      <c r="A264" t="s">
        <v>669</v>
      </c>
      <c r="B264" t="s">
        <v>670</v>
      </c>
      <c r="C264" t="s">
        <v>1018</v>
      </c>
      <c r="D264" t="s">
        <v>1017</v>
      </c>
      <c r="E264">
        <v>1366488391354.0618</v>
      </c>
      <c r="F264">
        <v>1443968549479.0447</v>
      </c>
      <c r="G264">
        <v>1544903390848.0693</v>
      </c>
      <c r="H264">
        <v>1670354539896.7456</v>
      </c>
      <c r="I264">
        <v>1831030283046.2319</v>
      </c>
      <c r="J264">
        <v>1995234672640.1201</v>
      </c>
      <c r="K264">
        <v>2162707523801.0439</v>
      </c>
      <c r="L264">
        <v>2294873084337.7959</v>
      </c>
      <c r="M264">
        <v>2479815244885.124</v>
      </c>
      <c r="N264">
        <v>2739123953755.1128</v>
      </c>
      <c r="O264">
        <v>3004258440770.4707</v>
      </c>
      <c r="P264">
        <v>3319897075453.7422</v>
      </c>
      <c r="Q264">
        <v>3834213544152.2334</v>
      </c>
      <c r="R264">
        <v>4688557691603.0127</v>
      </c>
      <c r="S264">
        <v>5419514194142.3789</v>
      </c>
      <c r="T264">
        <v>6035142144928.1211</v>
      </c>
      <c r="U264">
        <v>6560173647274.5547</v>
      </c>
      <c r="V264">
        <v>7416442857108.4404</v>
      </c>
      <c r="W264">
        <v>8779661745036.9883</v>
      </c>
      <c r="X264">
        <v>10155462903237.906</v>
      </c>
      <c r="Y264">
        <v>11452768541637.594</v>
      </c>
      <c r="Z264">
        <v>11843441094928.662</v>
      </c>
      <c r="AA264">
        <v>11719276657617.904</v>
      </c>
      <c r="AB264">
        <v>11962974794875.166</v>
      </c>
      <c r="AC264">
        <v>12427957579027.996</v>
      </c>
      <c r="AD264">
        <v>13016982447733.236</v>
      </c>
      <c r="AE264">
        <v>15348439146362.617</v>
      </c>
      <c r="AF264">
        <v>17472239624528.982</v>
      </c>
      <c r="AG264">
        <v>19524821807843.91</v>
      </c>
      <c r="AH264">
        <v>20395813960211.047</v>
      </c>
      <c r="AI264">
        <v>22922751084575.027</v>
      </c>
      <c r="AJ264">
        <v>23920903881560.867</v>
      </c>
      <c r="AK264">
        <v>25546959069356.805</v>
      </c>
      <c r="AL264">
        <v>25974923485795.539</v>
      </c>
      <c r="AM264">
        <v>27961448359307.641</v>
      </c>
      <c r="AN264">
        <v>31245419629026.035</v>
      </c>
      <c r="AO264">
        <v>31968950237590.746</v>
      </c>
      <c r="AP264">
        <v>31870560107975.727</v>
      </c>
      <c r="AQ264">
        <v>31733749169046.715</v>
      </c>
      <c r="AR264">
        <v>32782827769545.297</v>
      </c>
      <c r="AS264">
        <v>33898156427205.867</v>
      </c>
      <c r="AT264">
        <v>33690417699612.723</v>
      </c>
      <c r="AU264">
        <v>34991525564916.926</v>
      </c>
      <c r="AV264">
        <v>39243276986261.945</v>
      </c>
      <c r="AW264">
        <v>44225384449869.812</v>
      </c>
      <c r="AX264">
        <v>47900489808168.852</v>
      </c>
      <c r="AY264">
        <v>51923507284495.977</v>
      </c>
      <c r="AZ264">
        <v>58525785801185.789</v>
      </c>
      <c r="BA264">
        <v>64311729364641.344</v>
      </c>
      <c r="BB264">
        <v>60982255960004.414</v>
      </c>
      <c r="BC264">
        <v>66811191491614.945</v>
      </c>
      <c r="BD264">
        <v>74309709353789.188</v>
      </c>
      <c r="BE264">
        <v>75960594595757.016</v>
      </c>
      <c r="BF264">
        <v>78034892841179.172</v>
      </c>
      <c r="BG264">
        <v>80054888775431.141</v>
      </c>
      <c r="BH264">
        <v>75621913961646.156</v>
      </c>
      <c r="BI264">
        <v>76831684012526.219</v>
      </c>
      <c r="BJ264">
        <v>81839102917044.688</v>
      </c>
      <c r="BK264">
        <v>87050964956078.406</v>
      </c>
      <c r="BL264">
        <v>88483262418196.609</v>
      </c>
      <c r="BM264">
        <v>85912761035231.219</v>
      </c>
      <c r="BN264">
        <v>98140475264975.859</v>
      </c>
      <c r="BO264">
        <v>102251524725531.31</v>
      </c>
      <c r="BP264">
        <v>106741647821064.11</v>
      </c>
      <c r="BQ264">
        <v>110982661180013.44</v>
      </c>
    </row>
    <row r="265" spans="1:69" x14ac:dyDescent="0.2">
      <c r="A265" t="s">
        <v>671</v>
      </c>
      <c r="B265" t="s">
        <v>672</v>
      </c>
      <c r="C265" t="s">
        <v>1018</v>
      </c>
      <c r="D265" t="s">
        <v>1017</v>
      </c>
      <c r="O265">
        <v>45208337.609386049</v>
      </c>
      <c r="P265">
        <v>53719568.965517245</v>
      </c>
      <c r="Q265">
        <v>62566116.375481196</v>
      </c>
      <c r="R265">
        <v>82452985.365853652</v>
      </c>
      <c r="S265">
        <v>93549610.933430046</v>
      </c>
      <c r="T265">
        <v>93489282.553729445</v>
      </c>
      <c r="U265">
        <v>85003077.696756348</v>
      </c>
      <c r="V265">
        <v>98295671.034219563</v>
      </c>
      <c r="W265">
        <v>108223444.24826838</v>
      </c>
      <c r="X265">
        <v>122257392.88307916</v>
      </c>
      <c r="Y265">
        <v>125747037.963668</v>
      </c>
      <c r="Z265">
        <v>118190654.67556329</v>
      </c>
      <c r="AA265">
        <v>121221651.61931582</v>
      </c>
      <c r="AB265">
        <v>111862823.57497902</v>
      </c>
      <c r="AC265">
        <v>109200934.32851849</v>
      </c>
      <c r="AD265">
        <v>95572172.983565673</v>
      </c>
      <c r="AE265">
        <v>100947848.6447804</v>
      </c>
      <c r="AF265">
        <v>111713922.14157791</v>
      </c>
      <c r="AG265">
        <v>133016065.41606541</v>
      </c>
      <c r="AH265">
        <v>122888609.71524288</v>
      </c>
      <c r="AI265">
        <v>125766269.75535831</v>
      </c>
      <c r="AJ265">
        <v>125597205.42231491</v>
      </c>
      <c r="AK265">
        <v>132303041.36253041</v>
      </c>
      <c r="AL265">
        <v>133122897.19626167</v>
      </c>
      <c r="AM265">
        <v>221098106.50887573</v>
      </c>
      <c r="AN265">
        <v>224865731.38190347</v>
      </c>
      <c r="AO265">
        <v>249907868.77242404</v>
      </c>
      <c r="AP265">
        <v>285475591.89650965</v>
      </c>
      <c r="AQ265">
        <v>269485244.15510988</v>
      </c>
      <c r="AR265">
        <v>255408060.25948611</v>
      </c>
      <c r="AS265">
        <v>258856139.79848865</v>
      </c>
      <c r="AT265">
        <v>266299591.47942805</v>
      </c>
      <c r="AU265">
        <v>281790134.21197158</v>
      </c>
      <c r="AV265">
        <v>333426188.41876</v>
      </c>
      <c r="AW265">
        <v>407747565.09695876</v>
      </c>
      <c r="AX265">
        <v>476801793.15942883</v>
      </c>
      <c r="AY265">
        <v>499923757.78073615</v>
      </c>
      <c r="AZ265">
        <v>573548459.83337152</v>
      </c>
      <c r="BA265">
        <v>641346191.66477573</v>
      </c>
      <c r="BB265">
        <v>628006115.42405164</v>
      </c>
      <c r="BC265">
        <v>680260907.15398335</v>
      </c>
      <c r="BD265">
        <v>744097050.1691153</v>
      </c>
      <c r="BE265">
        <v>773141661.16554761</v>
      </c>
      <c r="BF265">
        <v>797736334.28130519</v>
      </c>
      <c r="BG265">
        <v>796683519.59384203</v>
      </c>
      <c r="BH265">
        <v>824150498.65353644</v>
      </c>
      <c r="BI265">
        <v>843924796.69742107</v>
      </c>
      <c r="BJ265">
        <v>884844384.46321356</v>
      </c>
      <c r="BK265">
        <v>878448433.4043417</v>
      </c>
      <c r="BL265">
        <v>912950466.06490564</v>
      </c>
      <c r="BM265">
        <v>868884902.95308912</v>
      </c>
      <c r="BN265">
        <v>859724936.05765021</v>
      </c>
      <c r="BO265">
        <v>889554711.84234059</v>
      </c>
      <c r="BP265">
        <v>1044909500.0252702</v>
      </c>
      <c r="BQ265">
        <v>1175749785.6511252</v>
      </c>
    </row>
    <row r="266" spans="1:69" x14ac:dyDescent="0.2">
      <c r="A266" t="s">
        <v>673</v>
      </c>
      <c r="B266" t="s">
        <v>674</v>
      </c>
      <c r="C266" t="s">
        <v>1018</v>
      </c>
      <c r="D266" t="s">
        <v>1017</v>
      </c>
      <c r="BA266">
        <v>5181776768.7124653</v>
      </c>
      <c r="BB266">
        <v>5015894692.9702692</v>
      </c>
      <c r="BC266">
        <v>5343950556.0718489</v>
      </c>
      <c r="BD266">
        <v>6341613609.9797611</v>
      </c>
      <c r="BE266">
        <v>6163484244.6340799</v>
      </c>
      <c r="BF266">
        <v>6735328609.6594048</v>
      </c>
      <c r="BG266">
        <v>7074394734.8843145</v>
      </c>
      <c r="BH266">
        <v>6295848422.7157335</v>
      </c>
      <c r="BI266">
        <v>6682677289.9899378</v>
      </c>
      <c r="BJ266">
        <v>7180768692.0151529</v>
      </c>
      <c r="BK266">
        <v>7878762812.2768917</v>
      </c>
      <c r="BL266">
        <v>7899741278.751976</v>
      </c>
      <c r="BM266">
        <v>7717143395.5473242</v>
      </c>
      <c r="BN266">
        <v>9413408574.4948997</v>
      </c>
      <c r="BO266">
        <v>9354907646.2978477</v>
      </c>
      <c r="BP266">
        <v>10468224574.753883</v>
      </c>
      <c r="BQ266">
        <v>11197246322.58802</v>
      </c>
    </row>
    <row r="267" spans="1:69" x14ac:dyDescent="0.2">
      <c r="A267" t="s">
        <v>675</v>
      </c>
      <c r="B267" t="s">
        <v>676</v>
      </c>
      <c r="C267" t="s">
        <v>1018</v>
      </c>
      <c r="D267" t="s">
        <v>1017</v>
      </c>
      <c r="AI267">
        <v>12643821568.96257</v>
      </c>
      <c r="AJ267">
        <v>14665445462.114904</v>
      </c>
      <c r="AK267">
        <v>17959367194.004997</v>
      </c>
      <c r="AL267">
        <v>21736802664.446297</v>
      </c>
      <c r="AM267">
        <v>28019483763.530392</v>
      </c>
      <c r="AN267">
        <v>12796345679.012346</v>
      </c>
      <c r="AO267">
        <v>6496163615.6608562</v>
      </c>
      <c r="AP267">
        <v>6838298530.5491104</v>
      </c>
      <c r="AQ267">
        <v>6322175565.9465113</v>
      </c>
      <c r="AR267">
        <v>7639325295.8828716</v>
      </c>
      <c r="AS267">
        <v>9679316770.1863346</v>
      </c>
      <c r="AT267">
        <v>9852990692.9871368</v>
      </c>
      <c r="AU267">
        <v>10693430511.466354</v>
      </c>
      <c r="AV267">
        <v>11777532662.049891</v>
      </c>
      <c r="AW267">
        <v>13867634371.477274</v>
      </c>
      <c r="AX267">
        <v>16731566717.188839</v>
      </c>
      <c r="AY267">
        <v>19063143369.857979</v>
      </c>
      <c r="AZ267">
        <v>21650528674.093262</v>
      </c>
      <c r="BA267">
        <v>26910855807.288002</v>
      </c>
      <c r="BB267">
        <v>25130278212.557468</v>
      </c>
      <c r="BC267">
        <v>30906749533.221001</v>
      </c>
      <c r="BD267">
        <v>32726417878.391018</v>
      </c>
      <c r="BE267">
        <v>35401331609.591637</v>
      </c>
      <c r="BF267">
        <v>40415233436.176651</v>
      </c>
      <c r="BG267">
        <v>43228585321.327194</v>
      </c>
      <c r="BH267">
        <v>42444490073.855453</v>
      </c>
      <c r="BI267">
        <v>31317825274.150734</v>
      </c>
      <c r="BJ267">
        <v>26842229044.584846</v>
      </c>
      <c r="BK267">
        <v>21606160663.031769</v>
      </c>
    </row>
    <row r="268" spans="1:69" x14ac:dyDescent="0.2">
      <c r="A268" t="s">
        <v>677</v>
      </c>
      <c r="B268" t="s">
        <v>678</v>
      </c>
      <c r="C268" t="s">
        <v>1018</v>
      </c>
      <c r="D268" t="s">
        <v>1017</v>
      </c>
      <c r="E268">
        <v>8748596500.5613995</v>
      </c>
      <c r="F268">
        <v>9225996309.6014767</v>
      </c>
      <c r="G268">
        <v>9813996074.4015713</v>
      </c>
      <c r="H268">
        <v>10854195658.321737</v>
      </c>
      <c r="I268">
        <v>11955995217.601913</v>
      </c>
      <c r="J268">
        <v>13068994772.402092</v>
      </c>
      <c r="K268">
        <v>14211394315.442274</v>
      </c>
      <c r="L268">
        <v>15821393671.442532</v>
      </c>
      <c r="M268">
        <v>17124793150.082741</v>
      </c>
      <c r="N268">
        <v>19256992297.203083</v>
      </c>
      <c r="O268">
        <v>21218391512.643394</v>
      </c>
      <c r="P268">
        <v>23411076638.279011</v>
      </c>
      <c r="Q268">
        <v>24515919216.885101</v>
      </c>
      <c r="R268">
        <v>33262772008.144573</v>
      </c>
      <c r="S268">
        <v>41389186094.599228</v>
      </c>
      <c r="T268">
        <v>42906905672.420036</v>
      </c>
      <c r="U268">
        <v>41150460287.615074</v>
      </c>
      <c r="V268">
        <v>45328411332.102829</v>
      </c>
      <c r="W268">
        <v>51607412901.853226</v>
      </c>
      <c r="X268">
        <v>63038658088.912064</v>
      </c>
      <c r="Y268">
        <v>89411864402.427216</v>
      </c>
      <c r="Z268">
        <v>93141472163.759613</v>
      </c>
      <c r="AA268">
        <v>85904057409.358505</v>
      </c>
      <c r="AB268">
        <v>96204110941.567169</v>
      </c>
      <c r="AC268">
        <v>84870163365.930603</v>
      </c>
      <c r="AD268">
        <v>64459376086.688278</v>
      </c>
      <c r="AE268">
        <v>73354771399.26268</v>
      </c>
      <c r="AF268">
        <v>96535763418.372879</v>
      </c>
      <c r="AG268">
        <v>103976831870.95662</v>
      </c>
      <c r="AH268">
        <v>108055624081.80649</v>
      </c>
      <c r="AI268">
        <v>126048140141.86874</v>
      </c>
      <c r="AJ268">
        <v>135203698237.97719</v>
      </c>
      <c r="AK268">
        <v>146956150986.63611</v>
      </c>
      <c r="AL268">
        <v>147194747565.75027</v>
      </c>
      <c r="AM268">
        <v>153512712381.83646</v>
      </c>
      <c r="AN268">
        <v>171735933897.33078</v>
      </c>
      <c r="AO268">
        <v>163234925380.56342</v>
      </c>
      <c r="AP268">
        <v>168978057327.72971</v>
      </c>
      <c r="AQ268">
        <v>152982984557.23331</v>
      </c>
      <c r="AR268">
        <v>151516957078.53558</v>
      </c>
      <c r="AS268">
        <v>151752757215.3085</v>
      </c>
      <c r="AT268">
        <v>135429905922.5262</v>
      </c>
      <c r="AU268">
        <v>129087556612.44882</v>
      </c>
      <c r="AV268">
        <v>197018965308.69696</v>
      </c>
      <c r="AW268">
        <v>255806908594.57254</v>
      </c>
      <c r="AX268">
        <v>288867217196.534</v>
      </c>
      <c r="AY268">
        <v>303858675363.64276</v>
      </c>
      <c r="AZ268">
        <v>333077117253.68378</v>
      </c>
      <c r="BA268">
        <v>316131258616.30902</v>
      </c>
      <c r="BB268">
        <v>329754060647.12897</v>
      </c>
      <c r="BC268">
        <v>417363822801.71265</v>
      </c>
      <c r="BD268">
        <v>458199494830.83356</v>
      </c>
      <c r="BE268">
        <v>434400545085.8111</v>
      </c>
      <c r="BF268">
        <v>400886013595.57318</v>
      </c>
      <c r="BG268">
        <v>381198869776.10565</v>
      </c>
      <c r="BH268">
        <v>346709790458.56305</v>
      </c>
      <c r="BI268">
        <v>323585509674.48059</v>
      </c>
      <c r="BJ268">
        <v>381448814653.45642</v>
      </c>
      <c r="BK268">
        <v>405260723892.51685</v>
      </c>
      <c r="BL268">
        <v>389330032224.2691</v>
      </c>
      <c r="BM268">
        <v>337974655408.0553</v>
      </c>
      <c r="BN268">
        <v>419986284375.36835</v>
      </c>
      <c r="BO268">
        <v>407596043067.88525</v>
      </c>
      <c r="BP268">
        <v>381440724491.23163</v>
      </c>
      <c r="BQ268">
        <v>401144998373.58521</v>
      </c>
    </row>
    <row r="269" spans="1:69" x14ac:dyDescent="0.2">
      <c r="A269" t="s">
        <v>679</v>
      </c>
      <c r="B269" t="s">
        <v>680</v>
      </c>
      <c r="C269" t="s">
        <v>1018</v>
      </c>
      <c r="D269" t="s">
        <v>1017</v>
      </c>
      <c r="E269">
        <v>698739720.78360724</v>
      </c>
      <c r="F269">
        <v>682359727.32905269</v>
      </c>
      <c r="G269">
        <v>679279728.55982018</v>
      </c>
      <c r="H269">
        <v>704339718.54584813</v>
      </c>
      <c r="I269">
        <v>822639671.27318704</v>
      </c>
      <c r="J269">
        <v>1061199575.944649</v>
      </c>
      <c r="K269">
        <v>1238999504.8957973</v>
      </c>
      <c r="L269">
        <v>1340639464.2804694</v>
      </c>
      <c r="M269">
        <v>1573739371.1337466</v>
      </c>
      <c r="N269">
        <v>1926399230.2108667</v>
      </c>
      <c r="O269">
        <v>1788779285.2037969</v>
      </c>
      <c r="P269">
        <v>1653259341.2911339</v>
      </c>
      <c r="Q269">
        <v>1872416680.0791199</v>
      </c>
      <c r="R269">
        <v>2434255236.9993525</v>
      </c>
      <c r="S269">
        <v>2910981262.1001792</v>
      </c>
      <c r="T269">
        <v>2442672140.9469957</v>
      </c>
      <c r="U269">
        <v>2742859262.9794016</v>
      </c>
      <c r="V269">
        <v>2515296939.6068578</v>
      </c>
      <c r="W269">
        <v>2811032472.9392161</v>
      </c>
      <c r="X269">
        <v>3353445378.1512623</v>
      </c>
      <c r="Y269">
        <v>3884530853.7616215</v>
      </c>
      <c r="Z269">
        <v>4008126497.3646398</v>
      </c>
      <c r="AA269">
        <v>3871117092.8667564</v>
      </c>
      <c r="AB269">
        <v>3321048451.1517076</v>
      </c>
      <c r="AC269">
        <v>2719518932.9954066</v>
      </c>
      <c r="AD269">
        <v>2252454500.1489625</v>
      </c>
      <c r="AE269">
        <v>1664413508.0985258</v>
      </c>
      <c r="AF269">
        <v>2265250972.3487902</v>
      </c>
      <c r="AG269">
        <v>3728878148.8079219</v>
      </c>
      <c r="AH269">
        <v>3994673161.0264907</v>
      </c>
      <c r="AI269">
        <v>3288381797.3241487</v>
      </c>
      <c r="AJ269">
        <v>3376806697.1218047</v>
      </c>
      <c r="AK269">
        <v>3182810841.0170441</v>
      </c>
      <c r="AL269">
        <v>3273505343.8553944</v>
      </c>
      <c r="AM269">
        <v>3656806165.7884789</v>
      </c>
      <c r="AN269">
        <v>3806983413.1641593</v>
      </c>
      <c r="AO269">
        <v>3597220962.0001655</v>
      </c>
      <c r="AP269">
        <v>4303288479.7086039</v>
      </c>
      <c r="AQ269">
        <v>3537741941.8936677</v>
      </c>
      <c r="AR269">
        <v>3404284890.5306029</v>
      </c>
      <c r="AS269">
        <v>3600632111.4141369</v>
      </c>
      <c r="AT269">
        <v>4094441301.2142286</v>
      </c>
      <c r="AU269">
        <v>4193850445.4263234</v>
      </c>
      <c r="AV269">
        <v>4901869764.0595684</v>
      </c>
      <c r="AW269">
        <v>6221110219.4554157</v>
      </c>
      <c r="AX269">
        <v>8331870169.1497707</v>
      </c>
      <c r="AY269">
        <v>12756858899.281174</v>
      </c>
      <c r="AZ269">
        <v>14056957976.264833</v>
      </c>
      <c r="BA269">
        <v>17910858637.904797</v>
      </c>
      <c r="BB269">
        <v>15328342303.957512</v>
      </c>
      <c r="BC269">
        <v>20265559483.854828</v>
      </c>
      <c r="BD269">
        <v>23459515275.577595</v>
      </c>
      <c r="BE269">
        <v>25503060420.026028</v>
      </c>
      <c r="BF269">
        <v>28037239462.714218</v>
      </c>
      <c r="BG269">
        <v>27141023558.082859</v>
      </c>
      <c r="BH269">
        <v>21251216798.776245</v>
      </c>
      <c r="BI269">
        <v>20958412538.309345</v>
      </c>
      <c r="BJ269">
        <v>25873601260.835304</v>
      </c>
      <c r="BK269">
        <v>26311507273.673538</v>
      </c>
      <c r="BL269">
        <v>23308667781.225754</v>
      </c>
      <c r="BM269">
        <v>18137764930.65097</v>
      </c>
      <c r="BN269">
        <v>22096416932.008896</v>
      </c>
      <c r="BO269">
        <v>29163782140.485832</v>
      </c>
      <c r="BP269">
        <v>27577956471.243988</v>
      </c>
      <c r="BQ269">
        <v>25303185342.251072</v>
      </c>
    </row>
    <row r="270" spans="1:69" x14ac:dyDescent="0.2">
      <c r="A270" t="s">
        <v>681</v>
      </c>
      <c r="B270" t="s">
        <v>682</v>
      </c>
      <c r="C270" t="s">
        <v>1018</v>
      </c>
      <c r="D270" t="s">
        <v>1017</v>
      </c>
      <c r="E270">
        <v>1053528036.42755</v>
      </c>
      <c r="F270">
        <v>1097206526.4345698</v>
      </c>
      <c r="G270">
        <v>1118172225.6501925</v>
      </c>
      <c r="H270">
        <v>1160103724.1324999</v>
      </c>
      <c r="I270">
        <v>1217759447.0009925</v>
      </c>
      <c r="J270">
        <v>1312105393.624475</v>
      </c>
      <c r="K270">
        <v>1282403936.3768125</v>
      </c>
      <c r="L270">
        <v>1397715282.0627425</v>
      </c>
      <c r="M270">
        <v>1480355354.9447353</v>
      </c>
      <c r="N270">
        <v>1748891294.20526</v>
      </c>
      <c r="O270">
        <v>1885168339.1068125</v>
      </c>
      <c r="P270">
        <v>2179828710.1873822</v>
      </c>
      <c r="Q270">
        <v>2679096596.5751748</v>
      </c>
      <c r="R270">
        <v>3311043291.6125746</v>
      </c>
      <c r="S270">
        <v>3984194614.1955242</v>
      </c>
      <c r="T270">
        <v>4373532601.1570253</v>
      </c>
      <c r="U270">
        <v>4320576876.7917747</v>
      </c>
      <c r="V270">
        <v>4366610468.6543751</v>
      </c>
      <c r="W270">
        <v>4353822342.6178751</v>
      </c>
      <c r="X270">
        <v>5180102910.1170998</v>
      </c>
      <c r="Y270">
        <v>6682278300.2621994</v>
      </c>
      <c r="Z270">
        <v>8015464251.7169247</v>
      </c>
      <c r="AA270">
        <v>8544060905.1611252</v>
      </c>
      <c r="AB270">
        <v>7768031181.6726246</v>
      </c>
      <c r="AC270">
        <v>6355369171.9958496</v>
      </c>
      <c r="AD270">
        <v>5640137575.0072737</v>
      </c>
      <c r="AE270">
        <v>6220698246.7292747</v>
      </c>
      <c r="AF270">
        <v>6744657033.3772745</v>
      </c>
      <c r="AG270">
        <v>7818774176.837924</v>
      </c>
      <c r="AH270">
        <v>8290553535.2801247</v>
      </c>
      <c r="AI270">
        <v>8788301546.0449753</v>
      </c>
      <c r="AJ270">
        <v>8646000000</v>
      </c>
      <c r="AK270">
        <v>6755000000</v>
      </c>
      <c r="AL270">
        <v>6567250000</v>
      </c>
      <c r="AM270">
        <v>6894250000</v>
      </c>
      <c r="AN270">
        <v>7115000000</v>
      </c>
      <c r="AO270">
        <v>8557500000</v>
      </c>
      <c r="AP270">
        <v>8534000000</v>
      </c>
      <c r="AQ270">
        <v>6405250000</v>
      </c>
      <c r="AR270">
        <v>6861500000</v>
      </c>
      <c r="AS270">
        <v>6693250000</v>
      </c>
      <c r="AT270">
        <v>6780750000</v>
      </c>
      <c r="AU270">
        <v>6345250000</v>
      </c>
      <c r="AV270">
        <v>5730500000</v>
      </c>
      <c r="AW270">
        <v>5808500000</v>
      </c>
      <c r="AX270">
        <v>5758250000</v>
      </c>
      <c r="AY270">
        <v>5446750000</v>
      </c>
      <c r="AZ270">
        <v>5294750000</v>
      </c>
      <c r="BA270">
        <v>4418000000</v>
      </c>
      <c r="BB270">
        <v>9670750000</v>
      </c>
      <c r="BC270">
        <v>12047750000</v>
      </c>
      <c r="BD270">
        <v>14109000000</v>
      </c>
      <c r="BE270">
        <v>17123500000</v>
      </c>
      <c r="BF270">
        <v>19100750000</v>
      </c>
      <c r="BG270">
        <v>19505500000</v>
      </c>
      <c r="BH270">
        <v>19973250000</v>
      </c>
      <c r="BI270">
        <v>20559249999.999996</v>
      </c>
      <c r="BJ270">
        <v>51035657370.517937</v>
      </c>
      <c r="BK270">
        <v>34141666666.666668</v>
      </c>
      <c r="BL270">
        <v>33357695635.128441</v>
      </c>
      <c r="BM270">
        <v>31980334561.312294</v>
      </c>
      <c r="BN270">
        <v>41287673690.077065</v>
      </c>
      <c r="BO270">
        <v>40757561708.774139</v>
      </c>
      <c r="BP270">
        <v>35871779680.633537</v>
      </c>
      <c r="BQ270">
        <v>41539411516.444794</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2F65D-7BA1-6C48-93AE-7781FE66BCB3}">
  <sheetPr codeName="Sheet8"/>
  <dimension ref="A1:BR270"/>
  <sheetViews>
    <sheetView topLeftCell="BD4" workbookViewId="0">
      <selection activeCell="BQ24" sqref="BQ24"/>
    </sheetView>
  </sheetViews>
  <sheetFormatPr baseColWidth="10" defaultRowHeight="16" x14ac:dyDescent="0.2"/>
  <cols>
    <col min="1" max="1" width="60.1640625" bestFit="1" customWidth="1"/>
    <col min="2" max="2" width="25.6640625" bestFit="1" customWidth="1"/>
    <col min="3" max="3" width="29" bestFit="1" customWidth="1"/>
    <col min="4" max="4" width="12.6640625" bestFit="1" customWidth="1"/>
    <col min="5" max="54" width="11.5" bestFit="1" customWidth="1"/>
    <col min="55" max="55" width="5" bestFit="1" customWidth="1"/>
    <col min="56" max="69" width="11.5" bestFit="1" customWidth="1"/>
    <col min="70" max="70" width="5" bestFit="1" customWidth="1"/>
    <col min="71" max="256" width="8.83203125" customWidth="1"/>
    <col min="257" max="257" width="60.1640625" bestFit="1" customWidth="1"/>
    <col min="258" max="258" width="25.6640625" bestFit="1" customWidth="1"/>
    <col min="259" max="259" width="29" bestFit="1" customWidth="1"/>
    <col min="260" max="260" width="12.6640625" bestFit="1" customWidth="1"/>
    <col min="261" max="310" width="11.5" bestFit="1" customWidth="1"/>
    <col min="311" max="311" width="5" bestFit="1" customWidth="1"/>
    <col min="312" max="325" width="11.5" bestFit="1" customWidth="1"/>
    <col min="326" max="326" width="5" bestFit="1" customWidth="1"/>
    <col min="327" max="512" width="8.83203125" customWidth="1"/>
    <col min="513" max="513" width="60.1640625" bestFit="1" customWidth="1"/>
    <col min="514" max="514" width="25.6640625" bestFit="1" customWidth="1"/>
    <col min="515" max="515" width="29" bestFit="1" customWidth="1"/>
    <col min="516" max="516" width="12.6640625" bestFit="1" customWidth="1"/>
    <col min="517" max="566" width="11.5" bestFit="1" customWidth="1"/>
    <col min="567" max="567" width="5" bestFit="1" customWidth="1"/>
    <col min="568" max="581" width="11.5" bestFit="1" customWidth="1"/>
    <col min="582" max="582" width="5" bestFit="1" customWidth="1"/>
    <col min="583" max="768" width="8.83203125" customWidth="1"/>
    <col min="769" max="769" width="60.1640625" bestFit="1" customWidth="1"/>
    <col min="770" max="770" width="25.6640625" bestFit="1" customWidth="1"/>
    <col min="771" max="771" width="29" bestFit="1" customWidth="1"/>
    <col min="772" max="772" width="12.6640625" bestFit="1" customWidth="1"/>
    <col min="773" max="822" width="11.5" bestFit="1" customWidth="1"/>
    <col min="823" max="823" width="5" bestFit="1" customWidth="1"/>
    <col min="824" max="837" width="11.5" bestFit="1" customWidth="1"/>
    <col min="838" max="838" width="5" bestFit="1" customWidth="1"/>
    <col min="839" max="1024" width="8.83203125" customWidth="1"/>
    <col min="1025" max="1025" width="60.1640625" bestFit="1" customWidth="1"/>
    <col min="1026" max="1026" width="25.6640625" bestFit="1" customWidth="1"/>
    <col min="1027" max="1027" width="29" bestFit="1" customWidth="1"/>
    <col min="1028" max="1028" width="12.6640625" bestFit="1" customWidth="1"/>
    <col min="1029" max="1078" width="11.5" bestFit="1" customWidth="1"/>
    <col min="1079" max="1079" width="5" bestFit="1" customWidth="1"/>
    <col min="1080" max="1093" width="11.5" bestFit="1" customWidth="1"/>
    <col min="1094" max="1094" width="5" bestFit="1" customWidth="1"/>
    <col min="1095" max="1280" width="8.83203125" customWidth="1"/>
    <col min="1281" max="1281" width="60.1640625" bestFit="1" customWidth="1"/>
    <col min="1282" max="1282" width="25.6640625" bestFit="1" customWidth="1"/>
    <col min="1283" max="1283" width="29" bestFit="1" customWidth="1"/>
    <col min="1284" max="1284" width="12.6640625" bestFit="1" customWidth="1"/>
    <col min="1285" max="1334" width="11.5" bestFit="1" customWidth="1"/>
    <col min="1335" max="1335" width="5" bestFit="1" customWidth="1"/>
    <col min="1336" max="1349" width="11.5" bestFit="1" customWidth="1"/>
    <col min="1350" max="1350" width="5" bestFit="1" customWidth="1"/>
    <col min="1351" max="1536" width="8.83203125" customWidth="1"/>
    <col min="1537" max="1537" width="60.1640625" bestFit="1" customWidth="1"/>
    <col min="1538" max="1538" width="25.6640625" bestFit="1" customWidth="1"/>
    <col min="1539" max="1539" width="29" bestFit="1" customWidth="1"/>
    <col min="1540" max="1540" width="12.6640625" bestFit="1" customWidth="1"/>
    <col min="1541" max="1590" width="11.5" bestFit="1" customWidth="1"/>
    <col min="1591" max="1591" width="5" bestFit="1" customWidth="1"/>
    <col min="1592" max="1605" width="11.5" bestFit="1" customWidth="1"/>
    <col min="1606" max="1606" width="5" bestFit="1" customWidth="1"/>
    <col min="1607" max="1792" width="8.83203125" customWidth="1"/>
    <col min="1793" max="1793" width="60.1640625" bestFit="1" customWidth="1"/>
    <col min="1794" max="1794" width="25.6640625" bestFit="1" customWidth="1"/>
    <col min="1795" max="1795" width="29" bestFit="1" customWidth="1"/>
    <col min="1796" max="1796" width="12.6640625" bestFit="1" customWidth="1"/>
    <col min="1797" max="1846" width="11.5" bestFit="1" customWidth="1"/>
    <col min="1847" max="1847" width="5" bestFit="1" customWidth="1"/>
    <col min="1848" max="1861" width="11.5" bestFit="1" customWidth="1"/>
    <col min="1862" max="1862" width="5" bestFit="1" customWidth="1"/>
    <col min="1863" max="2048" width="8.83203125" customWidth="1"/>
    <col min="2049" max="2049" width="60.1640625" bestFit="1" customWidth="1"/>
    <col min="2050" max="2050" width="25.6640625" bestFit="1" customWidth="1"/>
    <col min="2051" max="2051" width="29" bestFit="1" customWidth="1"/>
    <col min="2052" max="2052" width="12.6640625" bestFit="1" customWidth="1"/>
    <col min="2053" max="2102" width="11.5" bestFit="1" customWidth="1"/>
    <col min="2103" max="2103" width="5" bestFit="1" customWidth="1"/>
    <col min="2104" max="2117" width="11.5" bestFit="1" customWidth="1"/>
    <col min="2118" max="2118" width="5" bestFit="1" customWidth="1"/>
    <col min="2119" max="2304" width="8.83203125" customWidth="1"/>
    <col min="2305" max="2305" width="60.1640625" bestFit="1" customWidth="1"/>
    <col min="2306" max="2306" width="25.6640625" bestFit="1" customWidth="1"/>
    <col min="2307" max="2307" width="29" bestFit="1" customWidth="1"/>
    <col min="2308" max="2308" width="12.6640625" bestFit="1" customWidth="1"/>
    <col min="2309" max="2358" width="11.5" bestFit="1" customWidth="1"/>
    <col min="2359" max="2359" width="5" bestFit="1" customWidth="1"/>
    <col min="2360" max="2373" width="11.5" bestFit="1" customWidth="1"/>
    <col min="2374" max="2374" width="5" bestFit="1" customWidth="1"/>
    <col min="2375" max="2560" width="8.83203125" customWidth="1"/>
    <col min="2561" max="2561" width="60.1640625" bestFit="1" customWidth="1"/>
    <col min="2562" max="2562" width="25.6640625" bestFit="1" customWidth="1"/>
    <col min="2563" max="2563" width="29" bestFit="1" customWidth="1"/>
    <col min="2564" max="2564" width="12.6640625" bestFit="1" customWidth="1"/>
    <col min="2565" max="2614" width="11.5" bestFit="1" customWidth="1"/>
    <col min="2615" max="2615" width="5" bestFit="1" customWidth="1"/>
    <col min="2616" max="2629" width="11.5" bestFit="1" customWidth="1"/>
    <col min="2630" max="2630" width="5" bestFit="1" customWidth="1"/>
    <col min="2631" max="2816" width="8.83203125" customWidth="1"/>
    <col min="2817" max="2817" width="60.1640625" bestFit="1" customWidth="1"/>
    <col min="2818" max="2818" width="25.6640625" bestFit="1" customWidth="1"/>
    <col min="2819" max="2819" width="29" bestFit="1" customWidth="1"/>
    <col min="2820" max="2820" width="12.6640625" bestFit="1" customWidth="1"/>
    <col min="2821" max="2870" width="11.5" bestFit="1" customWidth="1"/>
    <col min="2871" max="2871" width="5" bestFit="1" customWidth="1"/>
    <col min="2872" max="2885" width="11.5" bestFit="1" customWidth="1"/>
    <col min="2886" max="2886" width="5" bestFit="1" customWidth="1"/>
    <col min="2887" max="3072" width="8.83203125" customWidth="1"/>
    <col min="3073" max="3073" width="60.1640625" bestFit="1" customWidth="1"/>
    <col min="3074" max="3074" width="25.6640625" bestFit="1" customWidth="1"/>
    <col min="3075" max="3075" width="29" bestFit="1" customWidth="1"/>
    <col min="3076" max="3076" width="12.6640625" bestFit="1" customWidth="1"/>
    <col min="3077" max="3126" width="11.5" bestFit="1" customWidth="1"/>
    <col min="3127" max="3127" width="5" bestFit="1" customWidth="1"/>
    <col min="3128" max="3141" width="11.5" bestFit="1" customWidth="1"/>
    <col min="3142" max="3142" width="5" bestFit="1" customWidth="1"/>
    <col min="3143" max="3328" width="8.83203125" customWidth="1"/>
    <col min="3329" max="3329" width="60.1640625" bestFit="1" customWidth="1"/>
    <col min="3330" max="3330" width="25.6640625" bestFit="1" customWidth="1"/>
    <col min="3331" max="3331" width="29" bestFit="1" customWidth="1"/>
    <col min="3332" max="3332" width="12.6640625" bestFit="1" customWidth="1"/>
    <col min="3333" max="3382" width="11.5" bestFit="1" customWidth="1"/>
    <col min="3383" max="3383" width="5" bestFit="1" customWidth="1"/>
    <col min="3384" max="3397" width="11.5" bestFit="1" customWidth="1"/>
    <col min="3398" max="3398" width="5" bestFit="1" customWidth="1"/>
    <col min="3399" max="3584" width="8.83203125" customWidth="1"/>
    <col min="3585" max="3585" width="60.1640625" bestFit="1" customWidth="1"/>
    <col min="3586" max="3586" width="25.6640625" bestFit="1" customWidth="1"/>
    <col min="3587" max="3587" width="29" bestFit="1" customWidth="1"/>
    <col min="3588" max="3588" width="12.6640625" bestFit="1" customWidth="1"/>
    <col min="3589" max="3638" width="11.5" bestFit="1" customWidth="1"/>
    <col min="3639" max="3639" width="5" bestFit="1" customWidth="1"/>
    <col min="3640" max="3653" width="11.5" bestFit="1" customWidth="1"/>
    <col min="3654" max="3654" width="5" bestFit="1" customWidth="1"/>
    <col min="3655" max="3840" width="8.83203125" customWidth="1"/>
    <col min="3841" max="3841" width="60.1640625" bestFit="1" customWidth="1"/>
    <col min="3842" max="3842" width="25.6640625" bestFit="1" customWidth="1"/>
    <col min="3843" max="3843" width="29" bestFit="1" customWidth="1"/>
    <col min="3844" max="3844" width="12.6640625" bestFit="1" customWidth="1"/>
    <col min="3845" max="3894" width="11.5" bestFit="1" customWidth="1"/>
    <col min="3895" max="3895" width="5" bestFit="1" customWidth="1"/>
    <col min="3896" max="3909" width="11.5" bestFit="1" customWidth="1"/>
    <col min="3910" max="3910" width="5" bestFit="1" customWidth="1"/>
    <col min="3911" max="4096" width="8.83203125" customWidth="1"/>
    <col min="4097" max="4097" width="60.1640625" bestFit="1" customWidth="1"/>
    <col min="4098" max="4098" width="25.6640625" bestFit="1" customWidth="1"/>
    <col min="4099" max="4099" width="29" bestFit="1" customWidth="1"/>
    <col min="4100" max="4100" width="12.6640625" bestFit="1" customWidth="1"/>
    <col min="4101" max="4150" width="11.5" bestFit="1" customWidth="1"/>
    <col min="4151" max="4151" width="5" bestFit="1" customWidth="1"/>
    <col min="4152" max="4165" width="11.5" bestFit="1" customWidth="1"/>
    <col min="4166" max="4166" width="5" bestFit="1" customWidth="1"/>
    <col min="4167" max="4352" width="8.83203125" customWidth="1"/>
    <col min="4353" max="4353" width="60.1640625" bestFit="1" customWidth="1"/>
    <col min="4354" max="4354" width="25.6640625" bestFit="1" customWidth="1"/>
    <col min="4355" max="4355" width="29" bestFit="1" customWidth="1"/>
    <col min="4356" max="4356" width="12.6640625" bestFit="1" customWidth="1"/>
    <col min="4357" max="4406" width="11.5" bestFit="1" customWidth="1"/>
    <col min="4407" max="4407" width="5" bestFit="1" customWidth="1"/>
    <col min="4408" max="4421" width="11.5" bestFit="1" customWidth="1"/>
    <col min="4422" max="4422" width="5" bestFit="1" customWidth="1"/>
    <col min="4423" max="4608" width="8.83203125" customWidth="1"/>
    <col min="4609" max="4609" width="60.1640625" bestFit="1" customWidth="1"/>
    <col min="4610" max="4610" width="25.6640625" bestFit="1" customWidth="1"/>
    <col min="4611" max="4611" width="29" bestFit="1" customWidth="1"/>
    <col min="4612" max="4612" width="12.6640625" bestFit="1" customWidth="1"/>
    <col min="4613" max="4662" width="11.5" bestFit="1" customWidth="1"/>
    <col min="4663" max="4663" width="5" bestFit="1" customWidth="1"/>
    <col min="4664" max="4677" width="11.5" bestFit="1" customWidth="1"/>
    <col min="4678" max="4678" width="5" bestFit="1" customWidth="1"/>
    <col min="4679" max="4864" width="8.83203125" customWidth="1"/>
    <col min="4865" max="4865" width="60.1640625" bestFit="1" customWidth="1"/>
    <col min="4866" max="4866" width="25.6640625" bestFit="1" customWidth="1"/>
    <col min="4867" max="4867" width="29" bestFit="1" customWidth="1"/>
    <col min="4868" max="4868" width="12.6640625" bestFit="1" customWidth="1"/>
    <col min="4869" max="4918" width="11.5" bestFit="1" customWidth="1"/>
    <col min="4919" max="4919" width="5" bestFit="1" customWidth="1"/>
    <col min="4920" max="4933" width="11.5" bestFit="1" customWidth="1"/>
    <col min="4934" max="4934" width="5" bestFit="1" customWidth="1"/>
    <col min="4935" max="5120" width="8.83203125" customWidth="1"/>
    <col min="5121" max="5121" width="60.1640625" bestFit="1" customWidth="1"/>
    <col min="5122" max="5122" width="25.6640625" bestFit="1" customWidth="1"/>
    <col min="5123" max="5123" width="29" bestFit="1" customWidth="1"/>
    <col min="5124" max="5124" width="12.6640625" bestFit="1" customWidth="1"/>
    <col min="5125" max="5174" width="11.5" bestFit="1" customWidth="1"/>
    <col min="5175" max="5175" width="5" bestFit="1" customWidth="1"/>
    <col min="5176" max="5189" width="11.5" bestFit="1" customWidth="1"/>
    <col min="5190" max="5190" width="5" bestFit="1" customWidth="1"/>
    <col min="5191" max="5376" width="8.83203125" customWidth="1"/>
    <col min="5377" max="5377" width="60.1640625" bestFit="1" customWidth="1"/>
    <col min="5378" max="5378" width="25.6640625" bestFit="1" customWidth="1"/>
    <col min="5379" max="5379" width="29" bestFit="1" customWidth="1"/>
    <col min="5380" max="5380" width="12.6640625" bestFit="1" customWidth="1"/>
    <col min="5381" max="5430" width="11.5" bestFit="1" customWidth="1"/>
    <col min="5431" max="5431" width="5" bestFit="1" customWidth="1"/>
    <col min="5432" max="5445" width="11.5" bestFit="1" customWidth="1"/>
    <col min="5446" max="5446" width="5" bestFit="1" customWidth="1"/>
    <col min="5447" max="5632" width="8.83203125" customWidth="1"/>
    <col min="5633" max="5633" width="60.1640625" bestFit="1" customWidth="1"/>
    <col min="5634" max="5634" width="25.6640625" bestFit="1" customWidth="1"/>
    <col min="5635" max="5635" width="29" bestFit="1" customWidth="1"/>
    <col min="5636" max="5636" width="12.6640625" bestFit="1" customWidth="1"/>
    <col min="5637" max="5686" width="11.5" bestFit="1" customWidth="1"/>
    <col min="5687" max="5687" width="5" bestFit="1" customWidth="1"/>
    <col min="5688" max="5701" width="11.5" bestFit="1" customWidth="1"/>
    <col min="5702" max="5702" width="5" bestFit="1" customWidth="1"/>
    <col min="5703" max="5888" width="8.83203125" customWidth="1"/>
    <col min="5889" max="5889" width="60.1640625" bestFit="1" customWidth="1"/>
    <col min="5890" max="5890" width="25.6640625" bestFit="1" customWidth="1"/>
    <col min="5891" max="5891" width="29" bestFit="1" customWidth="1"/>
    <col min="5892" max="5892" width="12.6640625" bestFit="1" customWidth="1"/>
    <col min="5893" max="5942" width="11.5" bestFit="1" customWidth="1"/>
    <col min="5943" max="5943" width="5" bestFit="1" customWidth="1"/>
    <col min="5944" max="5957" width="11.5" bestFit="1" customWidth="1"/>
    <col min="5958" max="5958" width="5" bestFit="1" customWidth="1"/>
    <col min="5959" max="6144" width="8.83203125" customWidth="1"/>
    <col min="6145" max="6145" width="60.1640625" bestFit="1" customWidth="1"/>
    <col min="6146" max="6146" width="25.6640625" bestFit="1" customWidth="1"/>
    <col min="6147" max="6147" width="29" bestFit="1" customWidth="1"/>
    <col min="6148" max="6148" width="12.6640625" bestFit="1" customWidth="1"/>
    <col min="6149" max="6198" width="11.5" bestFit="1" customWidth="1"/>
    <col min="6199" max="6199" width="5" bestFit="1" customWidth="1"/>
    <col min="6200" max="6213" width="11.5" bestFit="1" customWidth="1"/>
    <col min="6214" max="6214" width="5" bestFit="1" customWidth="1"/>
    <col min="6215" max="6400" width="8.83203125" customWidth="1"/>
    <col min="6401" max="6401" width="60.1640625" bestFit="1" customWidth="1"/>
    <col min="6402" max="6402" width="25.6640625" bestFit="1" customWidth="1"/>
    <col min="6403" max="6403" width="29" bestFit="1" customWidth="1"/>
    <col min="6404" max="6404" width="12.6640625" bestFit="1" customWidth="1"/>
    <col min="6405" max="6454" width="11.5" bestFit="1" customWidth="1"/>
    <col min="6455" max="6455" width="5" bestFit="1" customWidth="1"/>
    <col min="6456" max="6469" width="11.5" bestFit="1" customWidth="1"/>
    <col min="6470" max="6470" width="5" bestFit="1" customWidth="1"/>
    <col min="6471" max="6656" width="8.83203125" customWidth="1"/>
    <col min="6657" max="6657" width="60.1640625" bestFit="1" customWidth="1"/>
    <col min="6658" max="6658" width="25.6640625" bestFit="1" customWidth="1"/>
    <col min="6659" max="6659" width="29" bestFit="1" customWidth="1"/>
    <col min="6660" max="6660" width="12.6640625" bestFit="1" customWidth="1"/>
    <col min="6661" max="6710" width="11.5" bestFit="1" customWidth="1"/>
    <col min="6711" max="6711" width="5" bestFit="1" customWidth="1"/>
    <col min="6712" max="6725" width="11.5" bestFit="1" customWidth="1"/>
    <col min="6726" max="6726" width="5" bestFit="1" customWidth="1"/>
    <col min="6727" max="6912" width="8.83203125" customWidth="1"/>
    <col min="6913" max="6913" width="60.1640625" bestFit="1" customWidth="1"/>
    <col min="6914" max="6914" width="25.6640625" bestFit="1" customWidth="1"/>
    <col min="6915" max="6915" width="29" bestFit="1" customWidth="1"/>
    <col min="6916" max="6916" width="12.6640625" bestFit="1" customWidth="1"/>
    <col min="6917" max="6966" width="11.5" bestFit="1" customWidth="1"/>
    <col min="6967" max="6967" width="5" bestFit="1" customWidth="1"/>
    <col min="6968" max="6981" width="11.5" bestFit="1" customWidth="1"/>
    <col min="6982" max="6982" width="5" bestFit="1" customWidth="1"/>
    <col min="6983" max="7168" width="8.83203125" customWidth="1"/>
    <col min="7169" max="7169" width="60.1640625" bestFit="1" customWidth="1"/>
    <col min="7170" max="7170" width="25.6640625" bestFit="1" customWidth="1"/>
    <col min="7171" max="7171" width="29" bestFit="1" customWidth="1"/>
    <col min="7172" max="7172" width="12.6640625" bestFit="1" customWidth="1"/>
    <col min="7173" max="7222" width="11.5" bestFit="1" customWidth="1"/>
    <col min="7223" max="7223" width="5" bestFit="1" customWidth="1"/>
    <col min="7224" max="7237" width="11.5" bestFit="1" customWidth="1"/>
    <col min="7238" max="7238" width="5" bestFit="1" customWidth="1"/>
    <col min="7239" max="7424" width="8.83203125" customWidth="1"/>
    <col min="7425" max="7425" width="60.1640625" bestFit="1" customWidth="1"/>
    <col min="7426" max="7426" width="25.6640625" bestFit="1" customWidth="1"/>
    <col min="7427" max="7427" width="29" bestFit="1" customWidth="1"/>
    <col min="7428" max="7428" width="12.6640625" bestFit="1" customWidth="1"/>
    <col min="7429" max="7478" width="11.5" bestFit="1" customWidth="1"/>
    <col min="7479" max="7479" width="5" bestFit="1" customWidth="1"/>
    <col min="7480" max="7493" width="11.5" bestFit="1" customWidth="1"/>
    <col min="7494" max="7494" width="5" bestFit="1" customWidth="1"/>
    <col min="7495" max="7680" width="8.83203125" customWidth="1"/>
    <col min="7681" max="7681" width="60.1640625" bestFit="1" customWidth="1"/>
    <col min="7682" max="7682" width="25.6640625" bestFit="1" customWidth="1"/>
    <col min="7683" max="7683" width="29" bestFit="1" customWidth="1"/>
    <col min="7684" max="7684" width="12.6640625" bestFit="1" customWidth="1"/>
    <col min="7685" max="7734" width="11.5" bestFit="1" customWidth="1"/>
    <col min="7735" max="7735" width="5" bestFit="1" customWidth="1"/>
    <col min="7736" max="7749" width="11.5" bestFit="1" customWidth="1"/>
    <col min="7750" max="7750" width="5" bestFit="1" customWidth="1"/>
    <col min="7751" max="7936" width="8.83203125" customWidth="1"/>
    <col min="7937" max="7937" width="60.1640625" bestFit="1" customWidth="1"/>
    <col min="7938" max="7938" width="25.6640625" bestFit="1" customWidth="1"/>
    <col min="7939" max="7939" width="29" bestFit="1" customWidth="1"/>
    <col min="7940" max="7940" width="12.6640625" bestFit="1" customWidth="1"/>
    <col min="7941" max="7990" width="11.5" bestFit="1" customWidth="1"/>
    <col min="7991" max="7991" width="5" bestFit="1" customWidth="1"/>
    <col min="7992" max="8005" width="11.5" bestFit="1" customWidth="1"/>
    <col min="8006" max="8006" width="5" bestFit="1" customWidth="1"/>
    <col min="8007" max="8192" width="8.83203125" customWidth="1"/>
    <col min="8193" max="8193" width="60.1640625" bestFit="1" customWidth="1"/>
    <col min="8194" max="8194" width="25.6640625" bestFit="1" customWidth="1"/>
    <col min="8195" max="8195" width="29" bestFit="1" customWidth="1"/>
    <col min="8196" max="8196" width="12.6640625" bestFit="1" customWidth="1"/>
    <col min="8197" max="8246" width="11.5" bestFit="1" customWidth="1"/>
    <col min="8247" max="8247" width="5" bestFit="1" customWidth="1"/>
    <col min="8248" max="8261" width="11.5" bestFit="1" customWidth="1"/>
    <col min="8262" max="8262" width="5" bestFit="1" customWidth="1"/>
    <col min="8263" max="8448" width="8.83203125" customWidth="1"/>
    <col min="8449" max="8449" width="60.1640625" bestFit="1" customWidth="1"/>
    <col min="8450" max="8450" width="25.6640625" bestFit="1" customWidth="1"/>
    <col min="8451" max="8451" width="29" bestFit="1" customWidth="1"/>
    <col min="8452" max="8452" width="12.6640625" bestFit="1" customWidth="1"/>
    <col min="8453" max="8502" width="11.5" bestFit="1" customWidth="1"/>
    <col min="8503" max="8503" width="5" bestFit="1" customWidth="1"/>
    <col min="8504" max="8517" width="11.5" bestFit="1" customWidth="1"/>
    <col min="8518" max="8518" width="5" bestFit="1" customWidth="1"/>
    <col min="8519" max="8704" width="8.83203125" customWidth="1"/>
    <col min="8705" max="8705" width="60.1640625" bestFit="1" customWidth="1"/>
    <col min="8706" max="8706" width="25.6640625" bestFit="1" customWidth="1"/>
    <col min="8707" max="8707" width="29" bestFit="1" customWidth="1"/>
    <col min="8708" max="8708" width="12.6640625" bestFit="1" customWidth="1"/>
    <col min="8709" max="8758" width="11.5" bestFit="1" customWidth="1"/>
    <col min="8759" max="8759" width="5" bestFit="1" customWidth="1"/>
    <col min="8760" max="8773" width="11.5" bestFit="1" customWidth="1"/>
    <col min="8774" max="8774" width="5" bestFit="1" customWidth="1"/>
    <col min="8775" max="8960" width="8.83203125" customWidth="1"/>
    <col min="8961" max="8961" width="60.1640625" bestFit="1" customWidth="1"/>
    <col min="8962" max="8962" width="25.6640625" bestFit="1" customWidth="1"/>
    <col min="8963" max="8963" width="29" bestFit="1" customWidth="1"/>
    <col min="8964" max="8964" width="12.6640625" bestFit="1" customWidth="1"/>
    <col min="8965" max="9014" width="11.5" bestFit="1" customWidth="1"/>
    <col min="9015" max="9015" width="5" bestFit="1" customWidth="1"/>
    <col min="9016" max="9029" width="11.5" bestFit="1" customWidth="1"/>
    <col min="9030" max="9030" width="5" bestFit="1" customWidth="1"/>
    <col min="9031" max="9216" width="8.83203125" customWidth="1"/>
    <col min="9217" max="9217" width="60.1640625" bestFit="1" customWidth="1"/>
    <col min="9218" max="9218" width="25.6640625" bestFit="1" customWidth="1"/>
    <col min="9219" max="9219" width="29" bestFit="1" customWidth="1"/>
    <col min="9220" max="9220" width="12.6640625" bestFit="1" customWidth="1"/>
    <col min="9221" max="9270" width="11.5" bestFit="1" customWidth="1"/>
    <col min="9271" max="9271" width="5" bestFit="1" customWidth="1"/>
    <col min="9272" max="9285" width="11.5" bestFit="1" customWidth="1"/>
    <col min="9286" max="9286" width="5" bestFit="1" customWidth="1"/>
    <col min="9287" max="9472" width="8.83203125" customWidth="1"/>
    <col min="9473" max="9473" width="60.1640625" bestFit="1" customWidth="1"/>
    <col min="9474" max="9474" width="25.6640625" bestFit="1" customWidth="1"/>
    <col min="9475" max="9475" width="29" bestFit="1" customWidth="1"/>
    <col min="9476" max="9476" width="12.6640625" bestFit="1" customWidth="1"/>
    <col min="9477" max="9526" width="11.5" bestFit="1" customWidth="1"/>
    <col min="9527" max="9527" width="5" bestFit="1" customWidth="1"/>
    <col min="9528" max="9541" width="11.5" bestFit="1" customWidth="1"/>
    <col min="9542" max="9542" width="5" bestFit="1" customWidth="1"/>
    <col min="9543" max="9728" width="8.83203125" customWidth="1"/>
    <col min="9729" max="9729" width="60.1640625" bestFit="1" customWidth="1"/>
    <col min="9730" max="9730" width="25.6640625" bestFit="1" customWidth="1"/>
    <col min="9731" max="9731" width="29" bestFit="1" customWidth="1"/>
    <col min="9732" max="9732" width="12.6640625" bestFit="1" customWidth="1"/>
    <col min="9733" max="9782" width="11.5" bestFit="1" customWidth="1"/>
    <col min="9783" max="9783" width="5" bestFit="1" customWidth="1"/>
    <col min="9784" max="9797" width="11.5" bestFit="1" customWidth="1"/>
    <col min="9798" max="9798" width="5" bestFit="1" customWidth="1"/>
    <col min="9799" max="9984" width="8.83203125" customWidth="1"/>
    <col min="9985" max="9985" width="60.1640625" bestFit="1" customWidth="1"/>
    <col min="9986" max="9986" width="25.6640625" bestFit="1" customWidth="1"/>
    <col min="9987" max="9987" width="29" bestFit="1" customWidth="1"/>
    <col min="9988" max="9988" width="12.6640625" bestFit="1" customWidth="1"/>
    <col min="9989" max="10038" width="11.5" bestFit="1" customWidth="1"/>
    <col min="10039" max="10039" width="5" bestFit="1" customWidth="1"/>
    <col min="10040" max="10053" width="11.5" bestFit="1" customWidth="1"/>
    <col min="10054" max="10054" width="5" bestFit="1" customWidth="1"/>
    <col min="10055" max="10240" width="8.83203125" customWidth="1"/>
    <col min="10241" max="10241" width="60.1640625" bestFit="1" customWidth="1"/>
    <col min="10242" max="10242" width="25.6640625" bestFit="1" customWidth="1"/>
    <col min="10243" max="10243" width="29" bestFit="1" customWidth="1"/>
    <col min="10244" max="10244" width="12.6640625" bestFit="1" customWidth="1"/>
    <col min="10245" max="10294" width="11.5" bestFit="1" customWidth="1"/>
    <col min="10295" max="10295" width="5" bestFit="1" customWidth="1"/>
    <col min="10296" max="10309" width="11.5" bestFit="1" customWidth="1"/>
    <col min="10310" max="10310" width="5" bestFit="1" customWidth="1"/>
    <col min="10311" max="10496" width="8.83203125" customWidth="1"/>
    <col min="10497" max="10497" width="60.1640625" bestFit="1" customWidth="1"/>
    <col min="10498" max="10498" width="25.6640625" bestFit="1" customWidth="1"/>
    <col min="10499" max="10499" width="29" bestFit="1" customWidth="1"/>
    <col min="10500" max="10500" width="12.6640625" bestFit="1" customWidth="1"/>
    <col min="10501" max="10550" width="11.5" bestFit="1" customWidth="1"/>
    <col min="10551" max="10551" width="5" bestFit="1" customWidth="1"/>
    <col min="10552" max="10565" width="11.5" bestFit="1" customWidth="1"/>
    <col min="10566" max="10566" width="5" bestFit="1" customWidth="1"/>
    <col min="10567" max="10752" width="8.83203125" customWidth="1"/>
    <col min="10753" max="10753" width="60.1640625" bestFit="1" customWidth="1"/>
    <col min="10754" max="10754" width="25.6640625" bestFit="1" customWidth="1"/>
    <col min="10755" max="10755" width="29" bestFit="1" customWidth="1"/>
    <col min="10756" max="10756" width="12.6640625" bestFit="1" customWidth="1"/>
    <col min="10757" max="10806" width="11.5" bestFit="1" customWidth="1"/>
    <col min="10807" max="10807" width="5" bestFit="1" customWidth="1"/>
    <col min="10808" max="10821" width="11.5" bestFit="1" customWidth="1"/>
    <col min="10822" max="10822" width="5" bestFit="1" customWidth="1"/>
    <col min="10823" max="11008" width="8.83203125" customWidth="1"/>
    <col min="11009" max="11009" width="60.1640625" bestFit="1" customWidth="1"/>
    <col min="11010" max="11010" width="25.6640625" bestFit="1" customWidth="1"/>
    <col min="11011" max="11011" width="29" bestFit="1" customWidth="1"/>
    <col min="11012" max="11012" width="12.6640625" bestFit="1" customWidth="1"/>
    <col min="11013" max="11062" width="11.5" bestFit="1" customWidth="1"/>
    <col min="11063" max="11063" width="5" bestFit="1" customWidth="1"/>
    <col min="11064" max="11077" width="11.5" bestFit="1" customWidth="1"/>
    <col min="11078" max="11078" width="5" bestFit="1" customWidth="1"/>
    <col min="11079" max="11264" width="8.83203125" customWidth="1"/>
    <col min="11265" max="11265" width="60.1640625" bestFit="1" customWidth="1"/>
    <col min="11266" max="11266" width="25.6640625" bestFit="1" customWidth="1"/>
    <col min="11267" max="11267" width="29" bestFit="1" customWidth="1"/>
    <col min="11268" max="11268" width="12.6640625" bestFit="1" customWidth="1"/>
    <col min="11269" max="11318" width="11.5" bestFit="1" customWidth="1"/>
    <col min="11319" max="11319" width="5" bestFit="1" customWidth="1"/>
    <col min="11320" max="11333" width="11.5" bestFit="1" customWidth="1"/>
    <col min="11334" max="11334" width="5" bestFit="1" customWidth="1"/>
    <col min="11335" max="11520" width="8.83203125" customWidth="1"/>
    <col min="11521" max="11521" width="60.1640625" bestFit="1" customWidth="1"/>
    <col min="11522" max="11522" width="25.6640625" bestFit="1" customWidth="1"/>
    <col min="11523" max="11523" width="29" bestFit="1" customWidth="1"/>
    <col min="11524" max="11524" width="12.6640625" bestFit="1" customWidth="1"/>
    <col min="11525" max="11574" width="11.5" bestFit="1" customWidth="1"/>
    <col min="11575" max="11575" width="5" bestFit="1" customWidth="1"/>
    <col min="11576" max="11589" width="11.5" bestFit="1" customWidth="1"/>
    <col min="11590" max="11590" width="5" bestFit="1" customWidth="1"/>
    <col min="11591" max="11776" width="8.83203125" customWidth="1"/>
    <col min="11777" max="11777" width="60.1640625" bestFit="1" customWidth="1"/>
    <col min="11778" max="11778" width="25.6640625" bestFit="1" customWidth="1"/>
    <col min="11779" max="11779" width="29" bestFit="1" customWidth="1"/>
    <col min="11780" max="11780" width="12.6640625" bestFit="1" customWidth="1"/>
    <col min="11781" max="11830" width="11.5" bestFit="1" customWidth="1"/>
    <col min="11831" max="11831" width="5" bestFit="1" customWidth="1"/>
    <col min="11832" max="11845" width="11.5" bestFit="1" customWidth="1"/>
    <col min="11846" max="11846" width="5" bestFit="1" customWidth="1"/>
    <col min="11847" max="12032" width="8.83203125" customWidth="1"/>
    <col min="12033" max="12033" width="60.1640625" bestFit="1" customWidth="1"/>
    <col min="12034" max="12034" width="25.6640625" bestFit="1" customWidth="1"/>
    <col min="12035" max="12035" width="29" bestFit="1" customWidth="1"/>
    <col min="12036" max="12036" width="12.6640625" bestFit="1" customWidth="1"/>
    <col min="12037" max="12086" width="11.5" bestFit="1" customWidth="1"/>
    <col min="12087" max="12087" width="5" bestFit="1" customWidth="1"/>
    <col min="12088" max="12101" width="11.5" bestFit="1" customWidth="1"/>
    <col min="12102" max="12102" width="5" bestFit="1" customWidth="1"/>
    <col min="12103" max="12288" width="8.83203125" customWidth="1"/>
    <col min="12289" max="12289" width="60.1640625" bestFit="1" customWidth="1"/>
    <col min="12290" max="12290" width="25.6640625" bestFit="1" customWidth="1"/>
    <col min="12291" max="12291" width="29" bestFit="1" customWidth="1"/>
    <col min="12292" max="12292" width="12.6640625" bestFit="1" customWidth="1"/>
    <col min="12293" max="12342" width="11.5" bestFit="1" customWidth="1"/>
    <col min="12343" max="12343" width="5" bestFit="1" customWidth="1"/>
    <col min="12344" max="12357" width="11.5" bestFit="1" customWidth="1"/>
    <col min="12358" max="12358" width="5" bestFit="1" customWidth="1"/>
    <col min="12359" max="12544" width="8.83203125" customWidth="1"/>
    <col min="12545" max="12545" width="60.1640625" bestFit="1" customWidth="1"/>
    <col min="12546" max="12546" width="25.6640625" bestFit="1" customWidth="1"/>
    <col min="12547" max="12547" width="29" bestFit="1" customWidth="1"/>
    <col min="12548" max="12548" width="12.6640625" bestFit="1" customWidth="1"/>
    <col min="12549" max="12598" width="11.5" bestFit="1" customWidth="1"/>
    <col min="12599" max="12599" width="5" bestFit="1" customWidth="1"/>
    <col min="12600" max="12613" width="11.5" bestFit="1" customWidth="1"/>
    <col min="12614" max="12614" width="5" bestFit="1" customWidth="1"/>
    <col min="12615" max="12800" width="8.83203125" customWidth="1"/>
    <col min="12801" max="12801" width="60.1640625" bestFit="1" customWidth="1"/>
    <col min="12802" max="12802" width="25.6640625" bestFit="1" customWidth="1"/>
    <col min="12803" max="12803" width="29" bestFit="1" customWidth="1"/>
    <col min="12804" max="12804" width="12.6640625" bestFit="1" customWidth="1"/>
    <col min="12805" max="12854" width="11.5" bestFit="1" customWidth="1"/>
    <col min="12855" max="12855" width="5" bestFit="1" customWidth="1"/>
    <col min="12856" max="12869" width="11.5" bestFit="1" customWidth="1"/>
    <col min="12870" max="12870" width="5" bestFit="1" customWidth="1"/>
    <col min="12871" max="13056" width="8.83203125" customWidth="1"/>
    <col min="13057" max="13057" width="60.1640625" bestFit="1" customWidth="1"/>
    <col min="13058" max="13058" width="25.6640625" bestFit="1" customWidth="1"/>
    <col min="13059" max="13059" width="29" bestFit="1" customWidth="1"/>
    <col min="13060" max="13060" width="12.6640625" bestFit="1" customWidth="1"/>
    <col min="13061" max="13110" width="11.5" bestFit="1" customWidth="1"/>
    <col min="13111" max="13111" width="5" bestFit="1" customWidth="1"/>
    <col min="13112" max="13125" width="11.5" bestFit="1" customWidth="1"/>
    <col min="13126" max="13126" width="5" bestFit="1" customWidth="1"/>
    <col min="13127" max="13312" width="8.83203125" customWidth="1"/>
    <col min="13313" max="13313" width="60.1640625" bestFit="1" customWidth="1"/>
    <col min="13314" max="13314" width="25.6640625" bestFit="1" customWidth="1"/>
    <col min="13315" max="13315" width="29" bestFit="1" customWidth="1"/>
    <col min="13316" max="13316" width="12.6640625" bestFit="1" customWidth="1"/>
    <col min="13317" max="13366" width="11.5" bestFit="1" customWidth="1"/>
    <col min="13367" max="13367" width="5" bestFit="1" customWidth="1"/>
    <col min="13368" max="13381" width="11.5" bestFit="1" customWidth="1"/>
    <col min="13382" max="13382" width="5" bestFit="1" customWidth="1"/>
    <col min="13383" max="13568" width="8.83203125" customWidth="1"/>
    <col min="13569" max="13569" width="60.1640625" bestFit="1" customWidth="1"/>
    <col min="13570" max="13570" width="25.6640625" bestFit="1" customWidth="1"/>
    <col min="13571" max="13571" width="29" bestFit="1" customWidth="1"/>
    <col min="13572" max="13572" width="12.6640625" bestFit="1" customWidth="1"/>
    <col min="13573" max="13622" width="11.5" bestFit="1" customWidth="1"/>
    <col min="13623" max="13623" width="5" bestFit="1" customWidth="1"/>
    <col min="13624" max="13637" width="11.5" bestFit="1" customWidth="1"/>
    <col min="13638" max="13638" width="5" bestFit="1" customWidth="1"/>
    <col min="13639" max="13824" width="8.83203125" customWidth="1"/>
    <col min="13825" max="13825" width="60.1640625" bestFit="1" customWidth="1"/>
    <col min="13826" max="13826" width="25.6640625" bestFit="1" customWidth="1"/>
    <col min="13827" max="13827" width="29" bestFit="1" customWidth="1"/>
    <col min="13828" max="13828" width="12.6640625" bestFit="1" customWidth="1"/>
    <col min="13829" max="13878" width="11.5" bestFit="1" customWidth="1"/>
    <col min="13879" max="13879" width="5" bestFit="1" customWidth="1"/>
    <col min="13880" max="13893" width="11.5" bestFit="1" customWidth="1"/>
    <col min="13894" max="13894" width="5" bestFit="1" customWidth="1"/>
    <col min="13895" max="14080" width="8.83203125" customWidth="1"/>
    <col min="14081" max="14081" width="60.1640625" bestFit="1" customWidth="1"/>
    <col min="14082" max="14082" width="25.6640625" bestFit="1" customWidth="1"/>
    <col min="14083" max="14083" width="29" bestFit="1" customWidth="1"/>
    <col min="14084" max="14084" width="12.6640625" bestFit="1" customWidth="1"/>
    <col min="14085" max="14134" width="11.5" bestFit="1" customWidth="1"/>
    <col min="14135" max="14135" width="5" bestFit="1" customWidth="1"/>
    <col min="14136" max="14149" width="11.5" bestFit="1" customWidth="1"/>
    <col min="14150" max="14150" width="5" bestFit="1" customWidth="1"/>
    <col min="14151" max="14336" width="8.83203125" customWidth="1"/>
    <col min="14337" max="14337" width="60.1640625" bestFit="1" customWidth="1"/>
    <col min="14338" max="14338" width="25.6640625" bestFit="1" customWidth="1"/>
    <col min="14339" max="14339" width="29" bestFit="1" customWidth="1"/>
    <col min="14340" max="14340" width="12.6640625" bestFit="1" customWidth="1"/>
    <col min="14341" max="14390" width="11.5" bestFit="1" customWidth="1"/>
    <col min="14391" max="14391" width="5" bestFit="1" customWidth="1"/>
    <col min="14392" max="14405" width="11.5" bestFit="1" customWidth="1"/>
    <col min="14406" max="14406" width="5" bestFit="1" customWidth="1"/>
    <col min="14407" max="14592" width="8.83203125" customWidth="1"/>
    <col min="14593" max="14593" width="60.1640625" bestFit="1" customWidth="1"/>
    <col min="14594" max="14594" width="25.6640625" bestFit="1" customWidth="1"/>
    <col min="14595" max="14595" width="29" bestFit="1" customWidth="1"/>
    <col min="14596" max="14596" width="12.6640625" bestFit="1" customWidth="1"/>
    <col min="14597" max="14646" width="11.5" bestFit="1" customWidth="1"/>
    <col min="14647" max="14647" width="5" bestFit="1" customWidth="1"/>
    <col min="14648" max="14661" width="11.5" bestFit="1" customWidth="1"/>
    <col min="14662" max="14662" width="5" bestFit="1" customWidth="1"/>
    <col min="14663" max="14848" width="8.83203125" customWidth="1"/>
    <col min="14849" max="14849" width="60.1640625" bestFit="1" customWidth="1"/>
    <col min="14850" max="14850" width="25.6640625" bestFit="1" customWidth="1"/>
    <col min="14851" max="14851" width="29" bestFit="1" customWidth="1"/>
    <col min="14852" max="14852" width="12.6640625" bestFit="1" customWidth="1"/>
    <col min="14853" max="14902" width="11.5" bestFit="1" customWidth="1"/>
    <col min="14903" max="14903" width="5" bestFit="1" customWidth="1"/>
    <col min="14904" max="14917" width="11.5" bestFit="1" customWidth="1"/>
    <col min="14918" max="14918" width="5" bestFit="1" customWidth="1"/>
    <col min="14919" max="15104" width="8.83203125" customWidth="1"/>
    <col min="15105" max="15105" width="60.1640625" bestFit="1" customWidth="1"/>
    <col min="15106" max="15106" width="25.6640625" bestFit="1" customWidth="1"/>
    <col min="15107" max="15107" width="29" bestFit="1" customWidth="1"/>
    <col min="15108" max="15108" width="12.6640625" bestFit="1" customWidth="1"/>
    <col min="15109" max="15158" width="11.5" bestFit="1" customWidth="1"/>
    <col min="15159" max="15159" width="5" bestFit="1" customWidth="1"/>
    <col min="15160" max="15173" width="11.5" bestFit="1" customWidth="1"/>
    <col min="15174" max="15174" width="5" bestFit="1" customWidth="1"/>
    <col min="15175" max="15360" width="8.83203125" customWidth="1"/>
    <col min="15361" max="15361" width="60.1640625" bestFit="1" customWidth="1"/>
    <col min="15362" max="15362" width="25.6640625" bestFit="1" customWidth="1"/>
    <col min="15363" max="15363" width="29" bestFit="1" customWidth="1"/>
    <col min="15364" max="15364" width="12.6640625" bestFit="1" customWidth="1"/>
    <col min="15365" max="15414" width="11.5" bestFit="1" customWidth="1"/>
    <col min="15415" max="15415" width="5" bestFit="1" customWidth="1"/>
    <col min="15416" max="15429" width="11.5" bestFit="1" customWidth="1"/>
    <col min="15430" max="15430" width="5" bestFit="1" customWidth="1"/>
    <col min="15431" max="15616" width="8.83203125" customWidth="1"/>
    <col min="15617" max="15617" width="60.1640625" bestFit="1" customWidth="1"/>
    <col min="15618" max="15618" width="25.6640625" bestFit="1" customWidth="1"/>
    <col min="15619" max="15619" width="29" bestFit="1" customWidth="1"/>
    <col min="15620" max="15620" width="12.6640625" bestFit="1" customWidth="1"/>
    <col min="15621" max="15670" width="11.5" bestFit="1" customWidth="1"/>
    <col min="15671" max="15671" width="5" bestFit="1" customWidth="1"/>
    <col min="15672" max="15685" width="11.5" bestFit="1" customWidth="1"/>
    <col min="15686" max="15686" width="5" bestFit="1" customWidth="1"/>
    <col min="15687" max="15872" width="8.83203125" customWidth="1"/>
    <col min="15873" max="15873" width="60.1640625" bestFit="1" customWidth="1"/>
    <col min="15874" max="15874" width="25.6640625" bestFit="1" customWidth="1"/>
    <col min="15875" max="15875" width="29" bestFit="1" customWidth="1"/>
    <col min="15876" max="15876" width="12.6640625" bestFit="1" customWidth="1"/>
    <col min="15877" max="15926" width="11.5" bestFit="1" customWidth="1"/>
    <col min="15927" max="15927" width="5" bestFit="1" customWidth="1"/>
    <col min="15928" max="15941" width="11.5" bestFit="1" customWidth="1"/>
    <col min="15942" max="15942" width="5" bestFit="1" customWidth="1"/>
    <col min="15943" max="16128" width="8.83203125" customWidth="1"/>
    <col min="16129" max="16129" width="60.1640625" bestFit="1" customWidth="1"/>
    <col min="16130" max="16130" width="25.6640625" bestFit="1" customWidth="1"/>
    <col min="16131" max="16131" width="29" bestFit="1" customWidth="1"/>
    <col min="16132" max="16132" width="12.6640625" bestFit="1" customWidth="1"/>
    <col min="16133" max="16182" width="11.5" bestFit="1" customWidth="1"/>
    <col min="16183" max="16183" width="5" bestFit="1" customWidth="1"/>
    <col min="16184" max="16197" width="11.5" bestFit="1" customWidth="1"/>
    <col min="16198" max="16198" width="5" bestFit="1" customWidth="1"/>
    <col min="16199" max="16384" width="8.83203125" customWidth="1"/>
  </cols>
  <sheetData>
    <row r="1" spans="1:70" x14ac:dyDescent="0.2">
      <c r="A1" t="s">
        <v>149</v>
      </c>
      <c r="B1" t="s">
        <v>150</v>
      </c>
    </row>
    <row r="2" spans="1:70" x14ac:dyDescent="0.2">
      <c r="A2" t="s">
        <v>151</v>
      </c>
      <c r="B2" s="15">
        <v>46077</v>
      </c>
    </row>
    <row r="4" spans="1:70" x14ac:dyDescent="0.2">
      <c r="A4" t="s">
        <v>152</v>
      </c>
      <c r="B4" t="s">
        <v>153</v>
      </c>
      <c r="C4" t="s">
        <v>154</v>
      </c>
      <c r="D4" t="s">
        <v>155</v>
      </c>
      <c r="E4" t="s">
        <v>683</v>
      </c>
      <c r="F4" t="s">
        <v>684</v>
      </c>
      <c r="G4" t="s">
        <v>685</v>
      </c>
      <c r="H4" t="s">
        <v>686</v>
      </c>
      <c r="I4" t="s">
        <v>687</v>
      </c>
      <c r="J4" t="s">
        <v>688</v>
      </c>
      <c r="K4" t="s">
        <v>689</v>
      </c>
      <c r="L4" t="s">
        <v>690</v>
      </c>
      <c r="M4" t="s">
        <v>691</v>
      </c>
      <c r="N4" t="s">
        <v>692</v>
      </c>
      <c r="O4" t="s">
        <v>693</v>
      </c>
      <c r="P4" t="s">
        <v>694</v>
      </c>
      <c r="Q4" t="s">
        <v>695</v>
      </c>
      <c r="R4" t="s">
        <v>696</v>
      </c>
      <c r="S4" t="s">
        <v>697</v>
      </c>
      <c r="T4" t="s">
        <v>698</v>
      </c>
      <c r="U4" t="s">
        <v>699</v>
      </c>
      <c r="V4" t="s">
        <v>700</v>
      </c>
      <c r="W4" t="s">
        <v>701</v>
      </c>
      <c r="X4" t="s">
        <v>702</v>
      </c>
      <c r="Y4" t="s">
        <v>703</v>
      </c>
      <c r="Z4" t="s">
        <v>704</v>
      </c>
      <c r="AA4" t="s">
        <v>705</v>
      </c>
      <c r="AB4" t="s">
        <v>706</v>
      </c>
      <c r="AC4" t="s">
        <v>707</v>
      </c>
      <c r="AD4" t="s">
        <v>708</v>
      </c>
      <c r="AE4" t="s">
        <v>709</v>
      </c>
      <c r="AF4" t="s">
        <v>710</v>
      </c>
      <c r="AG4" t="s">
        <v>711</v>
      </c>
      <c r="AH4" t="s">
        <v>712</v>
      </c>
      <c r="AI4" t="s">
        <v>713</v>
      </c>
      <c r="AJ4" t="s">
        <v>714</v>
      </c>
      <c r="AK4" t="s">
        <v>715</v>
      </c>
      <c r="AL4" t="s">
        <v>716</v>
      </c>
      <c r="AM4" t="s">
        <v>717</v>
      </c>
      <c r="AN4" t="s">
        <v>718</v>
      </c>
      <c r="AO4" t="s">
        <v>719</v>
      </c>
      <c r="AP4" t="s">
        <v>720</v>
      </c>
      <c r="AQ4" t="s">
        <v>721</v>
      </c>
      <c r="AR4" t="s">
        <v>722</v>
      </c>
      <c r="AS4" t="s">
        <v>723</v>
      </c>
      <c r="AT4" t="s">
        <v>724</v>
      </c>
      <c r="AU4" t="s">
        <v>725</v>
      </c>
      <c r="AV4" t="s">
        <v>726</v>
      </c>
      <c r="AW4" t="s">
        <v>727</v>
      </c>
      <c r="AX4" t="s">
        <v>728</v>
      </c>
      <c r="AY4" t="s">
        <v>729</v>
      </c>
      <c r="AZ4" t="s">
        <v>730</v>
      </c>
      <c r="BA4" t="s">
        <v>731</v>
      </c>
      <c r="BB4" t="s">
        <v>732</v>
      </c>
      <c r="BC4" t="s">
        <v>733</v>
      </c>
      <c r="BD4" t="s">
        <v>734</v>
      </c>
      <c r="BE4" t="s">
        <v>735</v>
      </c>
      <c r="BF4" t="s">
        <v>736</v>
      </c>
      <c r="BG4" t="s">
        <v>737</v>
      </c>
      <c r="BH4" t="s">
        <v>738</v>
      </c>
      <c r="BI4" t="s">
        <v>739</v>
      </c>
      <c r="BJ4" t="s">
        <v>740</v>
      </c>
      <c r="BK4" t="s">
        <v>741</v>
      </c>
      <c r="BL4" t="s">
        <v>742</v>
      </c>
      <c r="BM4" t="s">
        <v>743</v>
      </c>
      <c r="BN4" t="s">
        <v>744</v>
      </c>
      <c r="BO4" t="s">
        <v>745</v>
      </c>
      <c r="BP4" t="s">
        <v>746</v>
      </c>
      <c r="BQ4" t="s">
        <v>747</v>
      </c>
      <c r="BR4" t="s">
        <v>1012</v>
      </c>
    </row>
    <row r="5" spans="1:70" x14ac:dyDescent="0.2">
      <c r="A5" t="s">
        <v>156</v>
      </c>
      <c r="B5" t="s">
        <v>157</v>
      </c>
      <c r="C5" t="s">
        <v>748</v>
      </c>
      <c r="D5" t="s">
        <v>749</v>
      </c>
      <c r="Y5">
        <v>31.982459138140509</v>
      </c>
      <c r="AC5">
        <v>39.857537016526869</v>
      </c>
      <c r="AD5">
        <v>41.464695763913063</v>
      </c>
      <c r="AE5">
        <v>41.910012667708131</v>
      </c>
      <c r="AF5">
        <v>43.436813480720502</v>
      </c>
      <c r="AG5">
        <v>44.792853676487972</v>
      </c>
      <c r="AH5">
        <v>46.580817786462902</v>
      </c>
      <c r="AI5">
        <v>49.299594672791947</v>
      </c>
      <c r="AJ5">
        <v>52.038461043502728</v>
      </c>
      <c r="AK5">
        <v>54.054105976470488</v>
      </c>
      <c r="AL5">
        <v>56.873330284708281</v>
      </c>
      <c r="AM5">
        <v>60.462651494245868</v>
      </c>
      <c r="AN5">
        <v>62.495037664198911</v>
      </c>
      <c r="AO5">
        <v>64.51068259716655</v>
      </c>
      <c r="AP5">
        <v>66.445969592607796</v>
      </c>
      <c r="AQ5">
        <v>67.688169376878903</v>
      </c>
      <c r="AR5">
        <v>69.231711426875648</v>
      </c>
      <c r="AS5">
        <v>72.031456591575164</v>
      </c>
      <c r="AT5">
        <v>74.108558773480553</v>
      </c>
      <c r="AU5">
        <v>76.565440386261258</v>
      </c>
      <c r="AV5">
        <v>79.364952411421228</v>
      </c>
      <c r="AW5">
        <v>81.372194811176328</v>
      </c>
      <c r="AX5">
        <v>84.137048487673283</v>
      </c>
      <c r="AY5">
        <v>87.172733716321844</v>
      </c>
      <c r="AZ5">
        <v>91.873582524102275</v>
      </c>
      <c r="BA5">
        <v>100.1017686789653</v>
      </c>
      <c r="BB5">
        <v>97.964166760896859</v>
      </c>
      <c r="BC5">
        <v>100</v>
      </c>
      <c r="BD5">
        <v>104.316297421952</v>
      </c>
      <c r="BE5">
        <v>104.9708529722981</v>
      </c>
      <c r="BF5">
        <v>102.4808758541627</v>
      </c>
      <c r="BG5">
        <v>102.91277219904001</v>
      </c>
      <c r="BH5">
        <v>103.4013645784572</v>
      </c>
      <c r="BI5">
        <v>102.4384952209171</v>
      </c>
      <c r="BJ5">
        <v>101.38513883104829</v>
      </c>
      <c r="BK5">
        <v>105.06140595222659</v>
      </c>
      <c r="BL5">
        <v>109.534355432857</v>
      </c>
    </row>
    <row r="6" spans="1:70" x14ac:dyDescent="0.2">
      <c r="A6" t="s">
        <v>158</v>
      </c>
      <c r="B6" t="s">
        <v>159</v>
      </c>
      <c r="C6" t="s">
        <v>748</v>
      </c>
      <c r="D6" t="s">
        <v>749</v>
      </c>
    </row>
    <row r="7" spans="1:70" x14ac:dyDescent="0.2">
      <c r="A7" t="s">
        <v>160</v>
      </c>
      <c r="B7" t="s">
        <v>161</v>
      </c>
      <c r="C7" t="s">
        <v>748</v>
      </c>
      <c r="D7" t="s">
        <v>749</v>
      </c>
      <c r="AW7">
        <v>63.523394809315782</v>
      </c>
      <c r="AX7">
        <v>71.582143375953905</v>
      </c>
      <c r="AY7">
        <v>76.438703005866785</v>
      </c>
      <c r="AZ7">
        <v>83.074018727529435</v>
      </c>
      <c r="BA7">
        <v>105.0210647350049</v>
      </c>
      <c r="BB7">
        <v>97.867910838531287</v>
      </c>
      <c r="BC7">
        <v>100</v>
      </c>
      <c r="BD7">
        <v>111.80418580891291</v>
      </c>
      <c r="BE7">
        <v>119.0057313466162</v>
      </c>
      <c r="BF7">
        <v>127.7952230737319</v>
      </c>
      <c r="BG7">
        <v>133.76836673358201</v>
      </c>
      <c r="BH7">
        <v>132.88320919141799</v>
      </c>
      <c r="BI7">
        <v>138.7086655088913</v>
      </c>
      <c r="BJ7">
        <v>145.6107414385931</v>
      </c>
      <c r="BK7">
        <v>146.5224818572093</v>
      </c>
      <c r="BL7">
        <v>149.89597520803221</v>
      </c>
      <c r="BM7">
        <v>158.29297972801589</v>
      </c>
      <c r="BN7">
        <v>166.41848035843429</v>
      </c>
      <c r="BO7">
        <v>189.2379527511203</v>
      </c>
      <c r="BP7">
        <v>180.44840108089019</v>
      </c>
      <c r="BQ7">
        <v>168.53666713979851</v>
      </c>
    </row>
    <row r="8" spans="1:70" x14ac:dyDescent="0.2">
      <c r="A8" t="s">
        <v>162</v>
      </c>
      <c r="B8" t="s">
        <v>163</v>
      </c>
      <c r="C8" t="s">
        <v>748</v>
      </c>
      <c r="D8" t="s">
        <v>749</v>
      </c>
    </row>
    <row r="9" spans="1:70" x14ac:dyDescent="0.2">
      <c r="A9" t="s">
        <v>164</v>
      </c>
      <c r="B9" t="s">
        <v>165</v>
      </c>
      <c r="C9" t="s">
        <v>748</v>
      </c>
      <c r="D9" t="s">
        <v>749</v>
      </c>
      <c r="AI9">
        <v>2.2200815073077181E-8</v>
      </c>
      <c r="AJ9">
        <v>4.0801497972141843E-8</v>
      </c>
      <c r="AK9">
        <v>1.6300598454556669E-7</v>
      </c>
      <c r="AL9">
        <v>2.4100884831583789E-6</v>
      </c>
      <c r="AM9">
        <v>2.5300928889587961E-5</v>
      </c>
      <c r="AN9">
        <v>6.9993769727151318E-4</v>
      </c>
      <c r="AO9">
        <v>2.9713097058590581E-2</v>
      </c>
      <c r="AP9">
        <v>9.4837288950552837E-2</v>
      </c>
      <c r="AQ9">
        <v>0.19658330514342989</v>
      </c>
      <c r="AR9">
        <v>0.68449501333720775</v>
      </c>
      <c r="AS9">
        <v>2.9090823929501761</v>
      </c>
      <c r="AT9">
        <v>7.3472082361093101</v>
      </c>
      <c r="AU9">
        <v>15.34812962938371</v>
      </c>
      <c r="AV9">
        <v>30.423698525262861</v>
      </c>
      <c r="AW9">
        <v>43.670817815029942</v>
      </c>
      <c r="AX9">
        <v>53.694805031219872</v>
      </c>
      <c r="AY9">
        <v>60.83901169529269</v>
      </c>
      <c r="AZ9">
        <v>68.292701659281889</v>
      </c>
      <c r="BA9">
        <v>76.812782428357366</v>
      </c>
      <c r="BB9">
        <v>87.359395549413605</v>
      </c>
      <c r="BC9">
        <v>100</v>
      </c>
      <c r="BD9">
        <v>113.4824679218511</v>
      </c>
      <c r="BE9">
        <v>125.14608807786639</v>
      </c>
      <c r="BF9">
        <v>136.13117928470399</v>
      </c>
      <c r="BG9">
        <v>146.04205637760381</v>
      </c>
      <c r="BH9">
        <v>159.70571050737519</v>
      </c>
      <c r="BI9">
        <v>208.72644419804519</v>
      </c>
      <c r="BJ9">
        <v>271.01976588598819</v>
      </c>
      <c r="BK9">
        <v>324.21806761860017</v>
      </c>
      <c r="BL9">
        <v>379.59760707327422</v>
      </c>
      <c r="BM9">
        <v>464.13983711346481</v>
      </c>
      <c r="BN9">
        <v>583.67577943866127</v>
      </c>
      <c r="BO9">
        <v>708.32143556847973</v>
      </c>
      <c r="BP9">
        <v>804.96553314413188</v>
      </c>
      <c r="BQ9">
        <v>1032.2917834106579</v>
      </c>
    </row>
    <row r="10" spans="1:70" x14ac:dyDescent="0.2">
      <c r="A10" t="s">
        <v>166</v>
      </c>
      <c r="B10" t="s">
        <v>167</v>
      </c>
      <c r="C10" t="s">
        <v>748</v>
      </c>
      <c r="D10" t="s">
        <v>749</v>
      </c>
      <c r="AJ10">
        <v>5.1144997425292908</v>
      </c>
      <c r="AK10">
        <v>16.6735464306431</v>
      </c>
      <c r="AL10">
        <v>30.846853096683009</v>
      </c>
      <c r="AM10">
        <v>37.807461752195842</v>
      </c>
      <c r="AN10">
        <v>40.753879870174458</v>
      </c>
      <c r="AO10">
        <v>45.940005809241953</v>
      </c>
      <c r="AP10">
        <v>61.183025784821112</v>
      </c>
      <c r="AQ10">
        <v>73.812951448178424</v>
      </c>
      <c r="AR10">
        <v>74.100406874322786</v>
      </c>
      <c r="AS10">
        <v>74.137470516866742</v>
      </c>
      <c r="AT10">
        <v>76.441357854556642</v>
      </c>
      <c r="AU10">
        <v>82.381253314746544</v>
      </c>
      <c r="AV10">
        <v>82.779980732438716</v>
      </c>
      <c r="AW10">
        <v>84.667380161548223</v>
      </c>
      <c r="AX10">
        <v>86.671103103744954</v>
      </c>
      <c r="AY10">
        <v>88.725839489452227</v>
      </c>
      <c r="AZ10">
        <v>91.327886640832546</v>
      </c>
      <c r="BA10">
        <v>94.360767855428008</v>
      </c>
      <c r="BB10">
        <v>96.499852950490407</v>
      </c>
      <c r="BC10">
        <v>100</v>
      </c>
      <c r="BD10">
        <v>103.428071301415</v>
      </c>
      <c r="BE10">
        <v>105.5293084311282</v>
      </c>
      <c r="BF10">
        <v>107.5740662635516</v>
      </c>
      <c r="BG10">
        <v>109.32307540336809</v>
      </c>
      <c r="BH10">
        <v>111.3960311635077</v>
      </c>
      <c r="BI10">
        <v>112.81681143932271</v>
      </c>
      <c r="BJ10">
        <v>115.05809940785809</v>
      </c>
      <c r="BK10">
        <v>117.39154627381259</v>
      </c>
      <c r="BL10">
        <v>119.0480475709839</v>
      </c>
      <c r="BM10">
        <v>120.9776814420642</v>
      </c>
      <c r="BN10">
        <v>123.4474064890239</v>
      </c>
      <c r="BO10">
        <v>131.74949482219191</v>
      </c>
      <c r="BP10">
        <v>138.01859104818789</v>
      </c>
      <c r="BQ10">
        <v>141.0769087785867</v>
      </c>
    </row>
    <row r="11" spans="1:70" x14ac:dyDescent="0.2">
      <c r="A11" t="s">
        <v>168</v>
      </c>
      <c r="B11" t="s">
        <v>169</v>
      </c>
      <c r="C11" t="s">
        <v>748</v>
      </c>
      <c r="D11" t="s">
        <v>749</v>
      </c>
    </row>
    <row r="12" spans="1:70" x14ac:dyDescent="0.2">
      <c r="A12" t="s">
        <v>170</v>
      </c>
      <c r="B12" t="s">
        <v>171</v>
      </c>
      <c r="C12" t="s">
        <v>748</v>
      </c>
      <c r="D12" t="s">
        <v>749</v>
      </c>
    </row>
    <row r="13" spans="1:70" x14ac:dyDescent="0.2">
      <c r="A13" t="s">
        <v>172</v>
      </c>
      <c r="B13" t="s">
        <v>173</v>
      </c>
      <c r="C13" t="s">
        <v>748</v>
      </c>
      <c r="D13" t="s">
        <v>749</v>
      </c>
      <c r="AZ13">
        <v>86.953123520422153</v>
      </c>
      <c r="BA13">
        <v>97.605246567666015</v>
      </c>
      <c r="BB13">
        <v>99.129658167553956</v>
      </c>
      <c r="BC13">
        <v>100</v>
      </c>
      <c r="BD13">
        <v>100.8773465956851</v>
      </c>
      <c r="BE13">
        <v>101.5454258896049</v>
      </c>
      <c r="BF13">
        <v>102.6635612216307</v>
      </c>
      <c r="BG13">
        <v>105.07232418044271</v>
      </c>
      <c r="BH13">
        <v>109.3487321378537</v>
      </c>
      <c r="BI13">
        <v>111.1174348557019</v>
      </c>
      <c r="BJ13">
        <v>113.30292098627071</v>
      </c>
      <c r="BK13">
        <v>116.7797727075676</v>
      </c>
      <c r="BL13">
        <v>114.52466053234269</v>
      </c>
      <c r="BM13">
        <v>112.1432311000253</v>
      </c>
      <c r="BN13">
        <v>112.34501639990199</v>
      </c>
      <c r="BO13">
        <v>118.2894451665296</v>
      </c>
      <c r="BP13">
        <v>120.21366947440259</v>
      </c>
      <c r="BQ13">
        <v>122.2132617005727</v>
      </c>
    </row>
    <row r="14" spans="1:70" x14ac:dyDescent="0.2">
      <c r="A14" t="s">
        <v>174</v>
      </c>
      <c r="B14" t="s">
        <v>175</v>
      </c>
      <c r="C14" t="s">
        <v>748</v>
      </c>
      <c r="D14" t="s">
        <v>749</v>
      </c>
    </row>
    <row r="15" spans="1:70" x14ac:dyDescent="0.2">
      <c r="A15" t="s">
        <v>176</v>
      </c>
      <c r="B15" t="s">
        <v>177</v>
      </c>
      <c r="C15" t="s">
        <v>748</v>
      </c>
      <c r="D15" t="s">
        <v>749</v>
      </c>
      <c r="AL15">
        <v>0.46203029570684201</v>
      </c>
      <c r="AM15">
        <v>16.049821028314099</v>
      </c>
      <c r="AN15">
        <v>44.289693873560999</v>
      </c>
      <c r="AO15">
        <v>52.563533805484603</v>
      </c>
      <c r="AP15">
        <v>59.9018047741462</v>
      </c>
      <c r="AQ15">
        <v>65.096780600924305</v>
      </c>
      <c r="AR15">
        <v>65.518767721372498</v>
      </c>
      <c r="AS15">
        <v>65.000590421858107</v>
      </c>
      <c r="AT15">
        <v>67.045447016419402</v>
      </c>
      <c r="AU15">
        <v>67.756161803785005</v>
      </c>
      <c r="AV15">
        <v>70.955305142140205</v>
      </c>
      <c r="AW15">
        <v>75.894689380988794</v>
      </c>
      <c r="AX15">
        <v>76.379601803786102</v>
      </c>
      <c r="AY15">
        <v>78.588772276393399</v>
      </c>
      <c r="AZ15">
        <v>82.052463094699505</v>
      </c>
      <c r="BA15">
        <v>89.396120267100699</v>
      </c>
      <c r="BB15">
        <v>92.441637636840497</v>
      </c>
      <c r="BC15">
        <v>100</v>
      </c>
      <c r="BD15">
        <v>107.6500080785929</v>
      </c>
      <c r="BE15">
        <v>110.4037168987588</v>
      </c>
      <c r="BF15">
        <v>116.79572532998181</v>
      </c>
      <c r="BG15">
        <v>120.2777664380184</v>
      </c>
      <c r="BH15">
        <v>124.7661612548623</v>
      </c>
      <c r="BI15">
        <v>123.0149339844037</v>
      </c>
      <c r="BJ15">
        <v>124.2076292979815</v>
      </c>
      <c r="BK15">
        <v>127.3379519785898</v>
      </c>
      <c r="BL15">
        <v>129.17600732674831</v>
      </c>
      <c r="BM15">
        <v>130.74089169659331</v>
      </c>
      <c r="BN15">
        <v>140.13441073487641</v>
      </c>
      <c r="BO15">
        <v>152.2433005726061</v>
      </c>
      <c r="BP15">
        <v>155.2583554825849</v>
      </c>
      <c r="BQ15">
        <v>155.67679534785859</v>
      </c>
    </row>
    <row r="16" spans="1:70" x14ac:dyDescent="0.2">
      <c r="A16" t="s">
        <v>178</v>
      </c>
      <c r="B16" t="s">
        <v>179</v>
      </c>
      <c r="C16" t="s">
        <v>748</v>
      </c>
      <c r="D16" t="s">
        <v>749</v>
      </c>
    </row>
    <row r="17" spans="1:69" x14ac:dyDescent="0.2">
      <c r="A17" t="s">
        <v>180</v>
      </c>
      <c r="B17" t="s">
        <v>181</v>
      </c>
      <c r="C17" t="s">
        <v>748</v>
      </c>
      <c r="D17" t="s">
        <v>749</v>
      </c>
      <c r="AQ17">
        <v>79.569380733944783</v>
      </c>
      <c r="AR17">
        <v>80.461582568807074</v>
      </c>
      <c r="AS17">
        <v>81.082568807339285</v>
      </c>
      <c r="AT17">
        <v>82.219992354740114</v>
      </c>
      <c r="AU17">
        <v>84.199568588903489</v>
      </c>
      <c r="AV17">
        <v>85.878112712975138</v>
      </c>
      <c r="AW17">
        <v>87.621505024027996</v>
      </c>
      <c r="AX17">
        <v>89.460463084316345</v>
      </c>
      <c r="AY17">
        <v>91.059824159021474</v>
      </c>
      <c r="AZ17">
        <v>92.349279161205843</v>
      </c>
      <c r="BA17">
        <v>97.275010921799975</v>
      </c>
      <c r="BB17">
        <v>96.739842726081307</v>
      </c>
      <c r="BC17">
        <v>100</v>
      </c>
      <c r="BD17">
        <v>103.45674967234611</v>
      </c>
      <c r="BE17">
        <v>106.9503604193972</v>
      </c>
      <c r="BF17">
        <v>108.0834971603321</v>
      </c>
      <c r="BG17">
        <v>109.26100371341199</v>
      </c>
      <c r="BH17">
        <v>110.31973569244219</v>
      </c>
      <c r="BI17">
        <v>109.77978920926181</v>
      </c>
      <c r="BJ17">
        <v>112.4501692878987</v>
      </c>
      <c r="BK17">
        <v>113.80762042788299</v>
      </c>
      <c r="BL17">
        <v>115.4366126106557</v>
      </c>
      <c r="BM17">
        <v>116.1592339237618</v>
      </c>
      <c r="BN17">
        <v>118.5555947209793</v>
      </c>
      <c r="BO17">
        <v>127.484109443389</v>
      </c>
      <c r="BP17">
        <v>133.94390603024641</v>
      </c>
      <c r="BQ17">
        <v>142.24691060415719</v>
      </c>
    </row>
    <row r="18" spans="1:69" x14ac:dyDescent="0.2">
      <c r="A18" t="s">
        <v>182</v>
      </c>
      <c r="B18" t="s">
        <v>183</v>
      </c>
      <c r="C18" t="s">
        <v>748</v>
      </c>
      <c r="D18" t="s">
        <v>749</v>
      </c>
      <c r="E18">
        <v>7.960457856399584</v>
      </c>
      <c r="F18">
        <v>8.1425598335067644</v>
      </c>
      <c r="G18">
        <v>8.116545265348595</v>
      </c>
      <c r="H18">
        <v>8.1685744016649338</v>
      </c>
      <c r="I18">
        <v>8.4027055150884493</v>
      </c>
      <c r="J18">
        <v>8.6888657648283036</v>
      </c>
      <c r="K18">
        <v>8.975026014568158</v>
      </c>
      <c r="L18">
        <v>9.2872008324661817</v>
      </c>
      <c r="M18">
        <v>9.5213319458896972</v>
      </c>
      <c r="N18">
        <v>9.8335067637877209</v>
      </c>
      <c r="O18">
        <v>10.17169614984391</v>
      </c>
      <c r="P18">
        <v>10.79604578563996</v>
      </c>
      <c r="Q18">
        <v>11.446409989594169</v>
      </c>
      <c r="R18">
        <v>12.48699271592092</v>
      </c>
      <c r="S18">
        <v>14.41207075962539</v>
      </c>
      <c r="T18">
        <v>16.597294484911551</v>
      </c>
      <c r="U18">
        <v>18.808532778355879</v>
      </c>
      <c r="V18">
        <v>21.123829344432881</v>
      </c>
      <c r="W18">
        <v>22.814776274713839</v>
      </c>
      <c r="X18">
        <v>24.89594172736733</v>
      </c>
      <c r="Y18">
        <v>27.41935483870968</v>
      </c>
      <c r="Z18">
        <v>30.02081165452654</v>
      </c>
      <c r="AA18">
        <v>33.428720083246617</v>
      </c>
      <c r="AB18">
        <v>36.784599375650373</v>
      </c>
      <c r="AC18">
        <v>38.241415192507809</v>
      </c>
      <c r="AD18">
        <v>40.816857440166487</v>
      </c>
      <c r="AE18">
        <v>44.510926118626429</v>
      </c>
      <c r="AF18">
        <v>48.309053069719042</v>
      </c>
      <c r="AG18">
        <v>51.795005202913629</v>
      </c>
      <c r="AH18">
        <v>55.697190426638919</v>
      </c>
      <c r="AI18">
        <v>59.781477627471389</v>
      </c>
      <c r="AJ18">
        <v>61.680541103017688</v>
      </c>
      <c r="AK18">
        <v>62.304890738813739</v>
      </c>
      <c r="AL18">
        <v>63.397502601456821</v>
      </c>
      <c r="AM18">
        <v>64.646201873048909</v>
      </c>
      <c r="AN18">
        <v>67.637877211238305</v>
      </c>
      <c r="AO18">
        <v>69.406867845993759</v>
      </c>
      <c r="AP18">
        <v>69.562955254942764</v>
      </c>
      <c r="AQ18">
        <v>70.161290322580655</v>
      </c>
      <c r="AR18">
        <v>71.201873048907387</v>
      </c>
      <c r="AS18">
        <v>74.375650364203963</v>
      </c>
      <c r="AT18">
        <v>77.653485952133195</v>
      </c>
      <c r="AU18">
        <v>79.968782518210205</v>
      </c>
      <c r="AV18">
        <v>82.154006243496355</v>
      </c>
      <c r="AW18">
        <v>84.079084287200828</v>
      </c>
      <c r="AX18">
        <v>86.342351716961502</v>
      </c>
      <c r="AY18">
        <v>89.412070759625394</v>
      </c>
      <c r="AZ18">
        <v>91.493236212278873</v>
      </c>
      <c r="BA18">
        <v>95.473465140478666</v>
      </c>
      <c r="BB18">
        <v>97.164412070759624</v>
      </c>
      <c r="BC18">
        <v>100</v>
      </c>
      <c r="BD18">
        <v>103.30385015608741</v>
      </c>
      <c r="BE18">
        <v>105.1248699271592</v>
      </c>
      <c r="BF18">
        <v>107.7003121748179</v>
      </c>
      <c r="BG18">
        <v>110.37981269510929</v>
      </c>
      <c r="BH18">
        <v>112.04474505723211</v>
      </c>
      <c r="BI18">
        <v>113.4755463059313</v>
      </c>
      <c r="BJ18">
        <v>115.6867845993757</v>
      </c>
      <c r="BK18">
        <v>117.89802289281999</v>
      </c>
      <c r="BL18">
        <v>119.79708636836629</v>
      </c>
      <c r="BM18">
        <v>120.81165452653489</v>
      </c>
      <c r="BN18">
        <v>124.27159209157131</v>
      </c>
      <c r="BO18">
        <v>132.46618106139439</v>
      </c>
      <c r="BP18">
        <v>139.88033298647241</v>
      </c>
      <c r="BQ18">
        <v>144.30280957336109</v>
      </c>
    </row>
    <row r="19" spans="1:69" x14ac:dyDescent="0.2">
      <c r="A19" t="s">
        <v>184</v>
      </c>
      <c r="B19" t="s">
        <v>185</v>
      </c>
      <c r="C19" t="s">
        <v>748</v>
      </c>
      <c r="D19" t="s">
        <v>749</v>
      </c>
      <c r="E19">
        <v>17.824166743342719</v>
      </c>
      <c r="F19">
        <v>18.455541483735079</v>
      </c>
      <c r="G19">
        <v>19.264226149199359</v>
      </c>
      <c r="H19">
        <v>19.786049148970712</v>
      </c>
      <c r="I19">
        <v>20.551485034207492</v>
      </c>
      <c r="J19">
        <v>21.564861575427159</v>
      </c>
      <c r="K19">
        <v>22.007980791840382</v>
      </c>
      <c r="L19">
        <v>22.882726046590609</v>
      </c>
      <c r="M19">
        <v>23.515402409597709</v>
      </c>
      <c r="N19">
        <v>24.239771851987051</v>
      </c>
      <c r="O19">
        <v>25.299734513870138</v>
      </c>
      <c r="P19">
        <v>26.489899333703871</v>
      </c>
      <c r="Q19">
        <v>28.173371145220951</v>
      </c>
      <c r="R19">
        <v>30.29512971217931</v>
      </c>
      <c r="S19">
        <v>33.179767797507402</v>
      </c>
      <c r="T19">
        <v>35.98188500388617</v>
      </c>
      <c r="U19">
        <v>38.615285986686047</v>
      </c>
      <c r="V19">
        <v>40.73704754588033</v>
      </c>
      <c r="W19">
        <v>42.193119403427971</v>
      </c>
      <c r="X19">
        <v>43.757387518735747</v>
      </c>
      <c r="Y19">
        <v>46.526497370946743</v>
      </c>
      <c r="Z19">
        <v>49.691714423998327</v>
      </c>
      <c r="AA19">
        <v>52.392971337621688</v>
      </c>
      <c r="AB19">
        <v>54.142458854886293</v>
      </c>
      <c r="AC19">
        <v>57.208646863550783</v>
      </c>
      <c r="AD19">
        <v>59.03332627664367</v>
      </c>
      <c r="AE19">
        <v>60.040106932536823</v>
      </c>
      <c r="AF19">
        <v>60.88184084347138</v>
      </c>
      <c r="AG19">
        <v>62.0481645250985</v>
      </c>
      <c r="AH19">
        <v>63.641777497837502</v>
      </c>
      <c r="AI19">
        <v>65.717691021222706</v>
      </c>
      <c r="AJ19">
        <v>67.910971007977068</v>
      </c>
      <c r="AK19">
        <v>70.641567791971795</v>
      </c>
      <c r="AL19">
        <v>73.207117831007963</v>
      </c>
      <c r="AM19">
        <v>75.369223706786826</v>
      </c>
      <c r="AN19">
        <v>77.060031483308705</v>
      </c>
      <c r="AO19">
        <v>78.494096443253895</v>
      </c>
      <c r="AP19">
        <v>79.519212523305171</v>
      </c>
      <c r="AQ19">
        <v>80.252751173891554</v>
      </c>
      <c r="AR19">
        <v>80.709384325022654</v>
      </c>
      <c r="AS19">
        <v>82.601908697407424</v>
      </c>
      <c r="AT19">
        <v>84.790859916232378</v>
      </c>
      <c r="AU19">
        <v>86.325877928245674</v>
      </c>
      <c r="AV19">
        <v>87.496071568298191</v>
      </c>
      <c r="AW19">
        <v>89.2995460030087</v>
      </c>
      <c r="AX19">
        <v>91.352665670750824</v>
      </c>
      <c r="AY19">
        <v>92.669558662660094</v>
      </c>
      <c r="AZ19">
        <v>94.679149277412407</v>
      </c>
      <c r="BA19">
        <v>97.723983693311766</v>
      </c>
      <c r="BB19">
        <v>98.218768849527706</v>
      </c>
      <c r="BC19">
        <v>100</v>
      </c>
      <c r="BD19">
        <v>103.2865791487538</v>
      </c>
      <c r="BE19">
        <v>105.85394846721471</v>
      </c>
      <c r="BF19">
        <v>107.9711927476181</v>
      </c>
      <c r="BG19">
        <v>109.7050069332599</v>
      </c>
      <c r="BH19">
        <v>110.6885818023683</v>
      </c>
      <c r="BI19">
        <v>111.6754720688494</v>
      </c>
      <c r="BJ19">
        <v>113.9997391767711</v>
      </c>
      <c r="BK19">
        <v>116.27788695282911</v>
      </c>
      <c r="BL19">
        <v>118.05798005624899</v>
      </c>
      <c r="BM19">
        <v>119.6894358363636</v>
      </c>
      <c r="BN19">
        <v>123.0008435611697</v>
      </c>
      <c r="BO19">
        <v>133.51356567546361</v>
      </c>
      <c r="BP19">
        <v>143.9464948325332</v>
      </c>
      <c r="BQ19">
        <v>148.17552156541811</v>
      </c>
    </row>
    <row r="20" spans="1:69" x14ac:dyDescent="0.2">
      <c r="A20" t="s">
        <v>186</v>
      </c>
      <c r="B20" t="s">
        <v>187</v>
      </c>
      <c r="C20" t="s">
        <v>748</v>
      </c>
      <c r="D20" t="s">
        <v>749</v>
      </c>
      <c r="AJ20">
        <v>4.302177863145594E-2</v>
      </c>
      <c r="AK20">
        <v>3.8448521763995942E-2</v>
      </c>
      <c r="AL20">
        <v>0.47214785660257069</v>
      </c>
      <c r="AM20">
        <v>8.3202648307742333</v>
      </c>
      <c r="AN20">
        <v>42.579757492890216</v>
      </c>
      <c r="AO20">
        <v>51.008336523961681</v>
      </c>
      <c r="AP20">
        <v>52.882560366263327</v>
      </c>
      <c r="AQ20">
        <v>52.473937940233</v>
      </c>
      <c r="AR20">
        <v>48.000445522320703</v>
      </c>
      <c r="AS20">
        <v>48.866855021793029</v>
      </c>
      <c r="AT20">
        <v>49.622920999893303</v>
      </c>
      <c r="AU20">
        <v>50.998053879667232</v>
      </c>
      <c r="AV20">
        <v>52.137281520099577</v>
      </c>
      <c r="AW20">
        <v>55.635135464322012</v>
      </c>
      <c r="AX20">
        <v>61.020342473621518</v>
      </c>
      <c r="AY20">
        <v>66.102680928423325</v>
      </c>
      <c r="AZ20">
        <v>77.14166666666668</v>
      </c>
      <c r="BA20">
        <v>93.224999999999994</v>
      </c>
      <c r="BB20">
        <v>94.583333333333314</v>
      </c>
      <c r="BC20">
        <v>100</v>
      </c>
      <c r="BD20">
        <v>107.85833333333341</v>
      </c>
      <c r="BE20">
        <v>109.0083333333333</v>
      </c>
      <c r="BF20">
        <v>111.64166666666669</v>
      </c>
      <c r="BG20">
        <v>113.175</v>
      </c>
      <c r="BH20">
        <v>117.73333333333331</v>
      </c>
      <c r="BI20">
        <v>132.38333333333341</v>
      </c>
      <c r="BJ20">
        <v>149.50833333333341</v>
      </c>
      <c r="BK20">
        <v>152.9</v>
      </c>
      <c r="BL20">
        <v>156.89156432499999</v>
      </c>
      <c r="BM20">
        <v>161.22147257500001</v>
      </c>
      <c r="BN20">
        <v>171.94318275833331</v>
      </c>
      <c r="BO20">
        <v>195.76119779166669</v>
      </c>
      <c r="BP20">
        <v>212.9596617666667</v>
      </c>
      <c r="BQ20">
        <v>217.67069553960221</v>
      </c>
    </row>
    <row r="21" spans="1:69" x14ac:dyDescent="0.2">
      <c r="A21" t="s">
        <v>188</v>
      </c>
      <c r="B21" t="s">
        <v>189</v>
      </c>
      <c r="C21" t="s">
        <v>748</v>
      </c>
      <c r="D21" t="s">
        <v>749</v>
      </c>
      <c r="J21">
        <v>1.4684511545848069</v>
      </c>
      <c r="K21">
        <v>1.533604277476126</v>
      </c>
      <c r="L21">
        <v>1.5168983485274901</v>
      </c>
      <c r="M21">
        <v>1.6087809577407961</v>
      </c>
      <c r="N21">
        <v>1.6735164324250971</v>
      </c>
      <c r="O21">
        <v>1.670175246635375</v>
      </c>
      <c r="P21">
        <v>1.7344930730834309</v>
      </c>
      <c r="Q21">
        <v>1.8008991406542469</v>
      </c>
      <c r="R21">
        <v>1.9090700306008159</v>
      </c>
      <c r="S21">
        <v>2.2092198873667801</v>
      </c>
      <c r="T21">
        <v>2.556285561284366</v>
      </c>
      <c r="U21">
        <v>2.731558599163479</v>
      </c>
      <c r="V21">
        <v>2.9182473551714172</v>
      </c>
      <c r="W21">
        <v>3.6155806727022548</v>
      </c>
      <c r="X21">
        <v>4.9367412203843841</v>
      </c>
      <c r="Y21">
        <v>5.0600866624551184</v>
      </c>
      <c r="Z21">
        <v>5.6757673610667521</v>
      </c>
      <c r="AA21">
        <v>6.0088268588261666</v>
      </c>
      <c r="AB21">
        <v>6.498620237884154</v>
      </c>
      <c r="AC21">
        <v>7.429019235379819</v>
      </c>
      <c r="AD21">
        <v>7.711640436231999</v>
      </c>
      <c r="AE21">
        <v>7.8408625192174917</v>
      </c>
      <c r="AF21">
        <v>8.3986017032001037</v>
      </c>
      <c r="AG21">
        <v>8.7754299710029962</v>
      </c>
      <c r="AH21">
        <v>9.7987854991624612</v>
      </c>
      <c r="AI21">
        <v>10.48491307527253</v>
      </c>
      <c r="AJ21">
        <v>11.42823428106686</v>
      </c>
      <c r="AK21">
        <v>11.636609086124951</v>
      </c>
      <c r="AL21">
        <v>12.762956809809801</v>
      </c>
      <c r="AM21">
        <v>14.65861517118171</v>
      </c>
      <c r="AN21">
        <v>17.48234139146199</v>
      </c>
      <c r="AO21">
        <v>22.104109805296719</v>
      </c>
      <c r="AP21">
        <v>28.981049783928778</v>
      </c>
      <c r="AQ21">
        <v>32.603800051026923</v>
      </c>
      <c r="AR21">
        <v>33.707577012006674</v>
      </c>
      <c r="AS21">
        <v>41.94302038825704</v>
      </c>
      <c r="AT21">
        <v>45.842122296226968</v>
      </c>
      <c r="AU21">
        <v>45.216065576026899</v>
      </c>
      <c r="AV21">
        <v>50.030430136297078</v>
      </c>
      <c r="AW21">
        <v>54.121132922310338</v>
      </c>
      <c r="AX21">
        <v>61.293303298033692</v>
      </c>
      <c r="AY21">
        <v>62.976061906751717</v>
      </c>
      <c r="AZ21">
        <v>68.273647819667758</v>
      </c>
      <c r="BA21">
        <v>84.937163613089623</v>
      </c>
      <c r="BB21">
        <v>93.902651159239923</v>
      </c>
      <c r="BC21">
        <v>100</v>
      </c>
      <c r="BD21">
        <v>109.5921660597967</v>
      </c>
      <c r="BE21">
        <v>129.49524899034051</v>
      </c>
      <c r="BF21">
        <v>139.77452756421241</v>
      </c>
      <c r="BG21">
        <v>145.9320879875763</v>
      </c>
      <c r="BH21">
        <v>154.0235682901459</v>
      </c>
      <c r="BI21">
        <v>162.5837201481344</v>
      </c>
      <c r="BJ21">
        <v>188.68252922190811</v>
      </c>
      <c r="BK21">
        <v>183.3716857008591</v>
      </c>
      <c r="BL21">
        <v>182.11233999434361</v>
      </c>
      <c r="BM21">
        <v>195.44497823506009</v>
      </c>
      <c r="BN21">
        <v>211.87122658091189</v>
      </c>
      <c r="BO21">
        <v>251.7048788196027</v>
      </c>
      <c r="BP21">
        <v>319.5179074073942</v>
      </c>
      <c r="BQ21">
        <v>384.10044048716833</v>
      </c>
    </row>
    <row r="22" spans="1:69" x14ac:dyDescent="0.2">
      <c r="A22" t="s">
        <v>190</v>
      </c>
      <c r="B22" t="s">
        <v>191</v>
      </c>
      <c r="C22" t="s">
        <v>748</v>
      </c>
      <c r="D22" t="s">
        <v>749</v>
      </c>
      <c r="E22">
        <v>15.59608124596282</v>
      </c>
      <c r="F22">
        <v>15.750899842101481</v>
      </c>
      <c r="G22">
        <v>15.972138089427981</v>
      </c>
      <c r="H22">
        <v>16.3152201607694</v>
      </c>
      <c r="I22">
        <v>16.995362628292551</v>
      </c>
      <c r="J22">
        <v>17.686258343501041</v>
      </c>
      <c r="K22">
        <v>18.424544247470031</v>
      </c>
      <c r="L22">
        <v>18.927590073925209</v>
      </c>
      <c r="M22">
        <v>19.43890942367042</v>
      </c>
      <c r="N22">
        <v>20.16864458479867</v>
      </c>
      <c r="O22">
        <v>20.956930488767672</v>
      </c>
      <c r="P22">
        <v>21.867221703868498</v>
      </c>
      <c r="Q22">
        <v>23.05864225220699</v>
      </c>
      <c r="R22">
        <v>24.662435405153229</v>
      </c>
      <c r="S22">
        <v>27.789111282566569</v>
      </c>
      <c r="T22">
        <v>31.337280198090848</v>
      </c>
      <c r="U22">
        <v>34.179135864494363</v>
      </c>
      <c r="V22">
        <v>36.604487547548992</v>
      </c>
      <c r="W22">
        <v>38.240925321179937</v>
      </c>
      <c r="X22">
        <v>39.949944376659701</v>
      </c>
      <c r="Y22">
        <v>42.60609165291033</v>
      </c>
      <c r="Z22">
        <v>45.855865570946662</v>
      </c>
      <c r="AA22">
        <v>49.857500179430119</v>
      </c>
      <c r="AB22">
        <v>53.67738731787842</v>
      </c>
      <c r="AC22">
        <v>57.081486399196137</v>
      </c>
      <c r="AD22">
        <v>59.860632132347661</v>
      </c>
      <c r="AE22">
        <v>60.635449113615138</v>
      </c>
      <c r="AF22">
        <v>61.577349637551137</v>
      </c>
      <c r="AG22">
        <v>62.292222601019162</v>
      </c>
      <c r="AH22">
        <v>64.227673508935595</v>
      </c>
      <c r="AI22">
        <v>66.442444197229563</v>
      </c>
      <c r="AJ22">
        <v>68.578775209933255</v>
      </c>
      <c r="AK22">
        <v>70.243837472188289</v>
      </c>
      <c r="AL22">
        <v>72.17865230029426</v>
      </c>
      <c r="AM22">
        <v>73.894729239933923</v>
      </c>
      <c r="AN22">
        <v>74.979479473193095</v>
      </c>
      <c r="AO22">
        <v>76.536819062656974</v>
      </c>
      <c r="AP22">
        <v>77.782961314863968</v>
      </c>
      <c r="AQ22">
        <v>78.521316299432954</v>
      </c>
      <c r="AR22">
        <v>79.401421086628829</v>
      </c>
      <c r="AS22">
        <v>81.421804349386321</v>
      </c>
      <c r="AT22">
        <v>83.432318954998905</v>
      </c>
      <c r="AU22">
        <v>84.804959448790584</v>
      </c>
      <c r="AV22">
        <v>86.152479724395278</v>
      </c>
      <c r="AW22">
        <v>87.959341132562955</v>
      </c>
      <c r="AX22">
        <v>90.405870953850538</v>
      </c>
      <c r="AY22">
        <v>92.025227876264964</v>
      </c>
      <c r="AZ22">
        <v>93.702899590899278</v>
      </c>
      <c r="BA22">
        <v>97.909638986578599</v>
      </c>
      <c r="BB22">
        <v>97.85760424890546</v>
      </c>
      <c r="BC22">
        <v>100</v>
      </c>
      <c r="BD22">
        <v>103.5320821072274</v>
      </c>
      <c r="BE22">
        <v>106.4720447857604</v>
      </c>
      <c r="BF22">
        <v>107.6571807937989</v>
      </c>
      <c r="BG22">
        <v>108.02321825881</v>
      </c>
      <c r="BH22">
        <v>108.62969209789701</v>
      </c>
      <c r="BI22">
        <v>110.7738821502907</v>
      </c>
      <c r="BJ22">
        <v>113.12890260532549</v>
      </c>
      <c r="BK22">
        <v>115.451625636977</v>
      </c>
      <c r="BL22">
        <v>117.11045718797099</v>
      </c>
      <c r="BM22">
        <v>117.9780018660733</v>
      </c>
      <c r="BN22">
        <v>120.8569583004378</v>
      </c>
      <c r="BO22">
        <v>132.45621904830259</v>
      </c>
      <c r="BP22">
        <v>137.81938563123521</v>
      </c>
      <c r="BQ22">
        <v>142.15172611784971</v>
      </c>
    </row>
    <row r="23" spans="1:69" x14ac:dyDescent="0.2">
      <c r="A23" t="s">
        <v>192</v>
      </c>
      <c r="B23" t="s">
        <v>193</v>
      </c>
      <c r="C23" t="s">
        <v>748</v>
      </c>
      <c r="D23" t="s">
        <v>749</v>
      </c>
      <c r="AK23">
        <v>38.903511086678762</v>
      </c>
      <c r="AL23">
        <v>39.074919651107571</v>
      </c>
      <c r="AM23">
        <v>54.130824646681482</v>
      </c>
      <c r="AN23">
        <v>61.959521262057208</v>
      </c>
      <c r="AO23">
        <v>65.00436067018714</v>
      </c>
      <c r="AP23">
        <v>67.25760416259034</v>
      </c>
      <c r="AQ23">
        <v>71.127145711840413</v>
      </c>
      <c r="AR23">
        <v>71.359534380300744</v>
      </c>
      <c r="AS23">
        <v>74.331947581540646</v>
      </c>
      <c r="AT23">
        <v>77.293552007502655</v>
      </c>
      <c r="AU23">
        <v>79.217514006850365</v>
      </c>
      <c r="AV23">
        <v>80.395670512068847</v>
      </c>
      <c r="AW23">
        <v>81.098240905089071</v>
      </c>
      <c r="AX23">
        <v>85.448772954175951</v>
      </c>
      <c r="AY23">
        <v>88.680596762068944</v>
      </c>
      <c r="AZ23">
        <v>89.831731329094453</v>
      </c>
      <c r="BA23">
        <v>96.970927399707648</v>
      </c>
      <c r="BB23">
        <v>97.839857073249931</v>
      </c>
      <c r="BC23">
        <v>100</v>
      </c>
      <c r="BD23">
        <v>102.70423907747281</v>
      </c>
      <c r="BE23">
        <v>109.63131395159979</v>
      </c>
      <c r="BF23">
        <v>110.1015104758811</v>
      </c>
      <c r="BG23">
        <v>109.49732012343669</v>
      </c>
      <c r="BH23">
        <v>109.7368848465162</v>
      </c>
      <c r="BI23">
        <v>108.8663310053597</v>
      </c>
      <c r="BJ23">
        <v>108.91343186616859</v>
      </c>
      <c r="BK23">
        <v>109.91453223972719</v>
      </c>
      <c r="BL23">
        <v>110.7200401981486</v>
      </c>
      <c r="BM23">
        <v>114.0667983221437</v>
      </c>
      <c r="BN23">
        <v>116.0441914722402</v>
      </c>
      <c r="BO23">
        <v>117.611691618775</v>
      </c>
      <c r="BP23">
        <v>120.8327239392855</v>
      </c>
      <c r="BQ23">
        <v>122.2355083644634</v>
      </c>
    </row>
    <row r="24" spans="1:69" s="62" customFormat="1" x14ac:dyDescent="0.2">
      <c r="A24" s="62" t="s">
        <v>194</v>
      </c>
      <c r="B24" s="62" t="s">
        <v>195</v>
      </c>
      <c r="C24" s="62" t="s">
        <v>748</v>
      </c>
      <c r="D24" s="62" t="s">
        <v>749</v>
      </c>
      <c r="E24" s="62">
        <v>10.7133005080714</v>
      </c>
      <c r="F24" s="62">
        <v>12.7019182107387</v>
      </c>
      <c r="G24" s="62">
        <v>12.914790872513899</v>
      </c>
      <c r="H24" s="62">
        <v>13.63468751070849</v>
      </c>
      <c r="I24" s="62">
        <v>13.88626429290929</v>
      </c>
      <c r="J24" s="62">
        <v>13.784859497606901</v>
      </c>
      <c r="K24" s="62">
        <v>14.1107481908154</v>
      </c>
      <c r="L24" s="62">
        <v>13.4992230895676</v>
      </c>
      <c r="M24" s="62">
        <v>13.4605189692272</v>
      </c>
      <c r="N24" s="62">
        <v>14.7602033299891</v>
      </c>
      <c r="O24" s="62">
        <v>15.0218431834454</v>
      </c>
      <c r="P24" s="62">
        <v>15.3314761461065</v>
      </c>
      <c r="Q24" s="62">
        <v>14.88328243264691</v>
      </c>
      <c r="R24" s="62">
        <v>16.014990911173001</v>
      </c>
      <c r="S24" s="62">
        <v>17.411435572766401</v>
      </c>
      <c r="T24" s="62">
        <v>20.6772892464645</v>
      </c>
      <c r="U24" s="62">
        <v>18.940248325912901</v>
      </c>
      <c r="V24" s="62">
        <v>24.619690943546001</v>
      </c>
      <c r="W24" s="62">
        <v>26.655527672995898</v>
      </c>
      <c r="X24" s="62">
        <v>30.652115138535201</v>
      </c>
      <c r="Y24" s="62">
        <v>34.392481327480411</v>
      </c>
      <c r="Z24" s="62">
        <v>36.991075966636302</v>
      </c>
      <c r="AA24" s="62">
        <v>41.452112876175001</v>
      </c>
      <c r="AB24" s="62">
        <v>44.832019824993687</v>
      </c>
      <c r="AC24" s="62">
        <v>47.005008853834603</v>
      </c>
      <c r="AD24" s="62">
        <v>50.251201944236797</v>
      </c>
      <c r="AE24" s="62">
        <v>48.938769732847398</v>
      </c>
      <c r="AF24" s="62">
        <v>47.6263375212922</v>
      </c>
      <c r="AG24" s="62">
        <v>49.653131569568103</v>
      </c>
      <c r="AH24" s="62">
        <v>49.413903419607699</v>
      </c>
      <c r="AI24" s="62">
        <v>49.164707430065498</v>
      </c>
      <c r="AJ24" s="62">
        <v>50.227943652112103</v>
      </c>
      <c r="AK24" s="62">
        <v>49.227837080749801</v>
      </c>
      <c r="AL24" s="62">
        <v>49.500291362649101</v>
      </c>
      <c r="AM24" s="62">
        <v>61.963413452949403</v>
      </c>
      <c r="AN24" s="62">
        <v>66.585168405657598</v>
      </c>
      <c r="AO24" s="62">
        <v>70.645401728597307</v>
      </c>
      <c r="AP24" s="62">
        <v>72.28345003318779</v>
      </c>
      <c r="AQ24" s="62">
        <v>75.958581655861295</v>
      </c>
      <c r="AR24" s="62">
        <v>75.143839557692402</v>
      </c>
      <c r="AS24" s="62">
        <v>74.915242853889694</v>
      </c>
      <c r="AT24" s="62">
        <v>78.666573377831099</v>
      </c>
      <c r="AU24" s="62">
        <v>80.378117929379002</v>
      </c>
      <c r="AV24" s="62">
        <v>82.013463579659501</v>
      </c>
      <c r="AW24" s="62">
        <v>81.685222158814696</v>
      </c>
      <c r="AX24" s="62">
        <v>86.925361984444706</v>
      </c>
      <c r="AY24" s="62">
        <v>88.953425048950294</v>
      </c>
      <c r="AZ24" s="62">
        <v>88.748274160922293</v>
      </c>
      <c r="BA24" s="62">
        <v>98.208660825985916</v>
      </c>
      <c r="BB24" s="62">
        <v>100.77011619936501</v>
      </c>
      <c r="BC24" s="62">
        <v>100</v>
      </c>
      <c r="BD24" s="62">
        <v>102.7597672485453</v>
      </c>
      <c r="BE24" s="62">
        <v>106.6832917705735</v>
      </c>
      <c r="BF24" s="62">
        <v>107.25270157938481</v>
      </c>
      <c r="BG24" s="62">
        <v>106.975893599335</v>
      </c>
      <c r="BH24" s="62">
        <v>107.7512965764915</v>
      </c>
      <c r="BI24" s="62">
        <v>108.2265244552146</v>
      </c>
      <c r="BJ24" s="62">
        <v>109.8315226998982</v>
      </c>
      <c r="BK24" s="62">
        <v>111.97976470929309</v>
      </c>
      <c r="BL24" s="62">
        <v>108.35902293441249</v>
      </c>
      <c r="BM24" s="62">
        <v>110.4012661604491</v>
      </c>
      <c r="BN24" s="62">
        <v>114.4345198672324</v>
      </c>
      <c r="BO24" s="62">
        <v>130.78748216983431</v>
      </c>
      <c r="BP24" s="62">
        <v>131.75911601426751</v>
      </c>
      <c r="BQ24" s="62">
        <v>137.2808997284767</v>
      </c>
    </row>
    <row r="25" spans="1:69" x14ac:dyDescent="0.2">
      <c r="A25" t="s">
        <v>196</v>
      </c>
      <c r="B25" t="s">
        <v>197</v>
      </c>
      <c r="C25" t="s">
        <v>748</v>
      </c>
      <c r="D25" t="s">
        <v>749</v>
      </c>
      <c r="AE25">
        <v>24.280002828765799</v>
      </c>
      <c r="AF25">
        <v>26.677579319057291</v>
      </c>
      <c r="AG25">
        <v>28.655125837091202</v>
      </c>
      <c r="AH25">
        <v>30.387465668618109</v>
      </c>
      <c r="AI25">
        <v>32.249220140245903</v>
      </c>
      <c r="AJ25">
        <v>34.29942049131899</v>
      </c>
      <c r="AK25">
        <v>35.5458878143966</v>
      </c>
      <c r="AL25">
        <v>36.617531851723903</v>
      </c>
      <c r="AM25">
        <v>38.563292317803189</v>
      </c>
      <c r="AN25">
        <v>42.534467582538511</v>
      </c>
      <c r="AO25">
        <v>43.54556675900001</v>
      </c>
      <c r="AP25">
        <v>45.855920809106301</v>
      </c>
      <c r="AQ25">
        <v>49.708844392462993</v>
      </c>
      <c r="AR25">
        <v>52.744412354129302</v>
      </c>
      <c r="AS25">
        <v>53.909144115037897</v>
      </c>
      <c r="AT25">
        <v>54.991194300326491</v>
      </c>
      <c r="AU25">
        <v>56.823811557662609</v>
      </c>
      <c r="AV25">
        <v>60.044987358421103</v>
      </c>
      <c r="AW25">
        <v>64.600922621638105</v>
      </c>
      <c r="AX25">
        <v>69.153102968056402</v>
      </c>
      <c r="AY25">
        <v>73.831490991383106</v>
      </c>
      <c r="AZ25">
        <v>80.555313778396695</v>
      </c>
      <c r="BA25">
        <v>87.7263034206632</v>
      </c>
      <c r="BB25">
        <v>92.484115240665005</v>
      </c>
      <c r="BC25">
        <v>100</v>
      </c>
      <c r="BD25">
        <v>111.39516515523989</v>
      </c>
      <c r="BE25">
        <v>118.3211642504147</v>
      </c>
      <c r="BF25">
        <v>127.23122878648719</v>
      </c>
      <c r="BG25">
        <v>136.126776861358</v>
      </c>
      <c r="BH25">
        <v>144.5588508880129</v>
      </c>
      <c r="BI25">
        <v>152.52914032227781</v>
      </c>
      <c r="BJ25">
        <v>161.22645891358599</v>
      </c>
      <c r="BK25">
        <v>170.16424338410241</v>
      </c>
      <c r="BL25">
        <v>179.67982174704821</v>
      </c>
      <c r="BM25">
        <v>189.90553470877941</v>
      </c>
      <c r="BN25">
        <v>200.43703917498351</v>
      </c>
      <c r="BO25">
        <v>215.86458662440671</v>
      </c>
      <c r="BP25">
        <v>237.19956960094731</v>
      </c>
      <c r="BQ25">
        <v>262.02427946794728</v>
      </c>
    </row>
    <row r="26" spans="1:69" x14ac:dyDescent="0.2">
      <c r="A26" t="s">
        <v>198</v>
      </c>
      <c r="B26" t="s">
        <v>199</v>
      </c>
      <c r="C26" t="s">
        <v>748</v>
      </c>
      <c r="D26" t="s">
        <v>749</v>
      </c>
      <c r="AD26">
        <v>2.4834862532264221E-2</v>
      </c>
      <c r="AE26">
        <v>2.550540382063532E-2</v>
      </c>
      <c r="AF26">
        <v>2.6200779971538711E-2</v>
      </c>
      <c r="AG26">
        <v>2.6821651534845319E-2</v>
      </c>
      <c r="AH26">
        <v>2.8535257049571518E-2</v>
      </c>
      <c r="AI26">
        <v>3.5326648227369632E-2</v>
      </c>
      <c r="AJ26">
        <v>0.1548893752650741</v>
      </c>
      <c r="AK26">
        <v>0.29630017289574412</v>
      </c>
      <c r="AL26">
        <v>0.51224015777866727</v>
      </c>
      <c r="AM26">
        <v>1.004284418883991</v>
      </c>
      <c r="AN26">
        <v>1.627491444734761</v>
      </c>
      <c r="AO26">
        <v>3.6066437942484981</v>
      </c>
      <c r="AP26">
        <v>41.778408087813979</v>
      </c>
      <c r="AQ26">
        <v>49.579357858610408</v>
      </c>
      <c r="AR26">
        <v>50.855055965649143</v>
      </c>
      <c r="AS26">
        <v>56.101396844914639</v>
      </c>
      <c r="AT26">
        <v>60.230986597591183</v>
      </c>
      <c r="AU26">
        <v>63.730493445071097</v>
      </c>
      <c r="AV26">
        <v>65.227294387078686</v>
      </c>
      <c r="AW26">
        <v>69.23690145282346</v>
      </c>
      <c r="AX26">
        <v>72.725636802491493</v>
      </c>
      <c r="AY26">
        <v>78.00667773750142</v>
      </c>
      <c r="AZ26">
        <v>84.561215504924135</v>
      </c>
      <c r="BA26">
        <v>95.003442897473334</v>
      </c>
      <c r="BB26">
        <v>97.619079814594414</v>
      </c>
      <c r="BC26">
        <v>100</v>
      </c>
      <c r="BD26">
        <v>104.21990346601871</v>
      </c>
      <c r="BE26">
        <v>107.2991516943552</v>
      </c>
      <c r="BF26">
        <v>108.25421451304111</v>
      </c>
      <c r="BG26">
        <v>106.7189707771329</v>
      </c>
      <c r="BH26">
        <v>106.6073072378942</v>
      </c>
      <c r="BI26">
        <v>105.7558880996874</v>
      </c>
      <c r="BJ26">
        <v>107.9361474641377</v>
      </c>
      <c r="BK26">
        <v>110.97405862325751</v>
      </c>
      <c r="BL26">
        <v>114.41839316035259</v>
      </c>
      <c r="BM26">
        <v>116.3319732431316</v>
      </c>
      <c r="BN26">
        <v>120.1683043214848</v>
      </c>
      <c r="BO26">
        <v>138.5844081062607</v>
      </c>
      <c r="BP26">
        <v>151.67071397009099</v>
      </c>
      <c r="BQ26">
        <v>155.38136745708121</v>
      </c>
    </row>
    <row r="27" spans="1:69" x14ac:dyDescent="0.2">
      <c r="A27" t="s">
        <v>200</v>
      </c>
      <c r="B27" t="s">
        <v>201</v>
      </c>
      <c r="C27" t="s">
        <v>748</v>
      </c>
      <c r="D27" t="s">
        <v>749</v>
      </c>
      <c r="J27">
        <v>17.965654749727001</v>
      </c>
      <c r="K27">
        <v>18.3491265694073</v>
      </c>
      <c r="L27">
        <v>19.1304504018123</v>
      </c>
      <c r="M27">
        <v>19.753592108714901</v>
      </c>
      <c r="N27">
        <v>19.715244926751591</v>
      </c>
      <c r="O27">
        <v>20.036402575597801</v>
      </c>
      <c r="P27">
        <v>21.196404830129499</v>
      </c>
      <c r="Q27">
        <v>22.274919322797501</v>
      </c>
      <c r="R27">
        <v>25.467322221188692</v>
      </c>
      <c r="S27">
        <v>31.679565699232612</v>
      </c>
      <c r="T27">
        <v>36.798914491324297</v>
      </c>
      <c r="U27">
        <v>45.0771123977812</v>
      </c>
      <c r="V27">
        <v>53.069789692663001</v>
      </c>
      <c r="W27">
        <v>61.447141295760503</v>
      </c>
      <c r="X27">
        <v>62.802660286967601</v>
      </c>
      <c r="Y27">
        <v>65.232824964751103</v>
      </c>
      <c r="Z27">
        <v>72.633225943729798</v>
      </c>
      <c r="AA27">
        <v>79.087206005262104</v>
      </c>
      <c r="AB27">
        <v>81.437993444914994</v>
      </c>
      <c r="AC27">
        <v>81.700548925188102</v>
      </c>
      <c r="AD27">
        <v>79.546947535162403</v>
      </c>
      <c r="AE27">
        <v>77.720475470707797</v>
      </c>
      <c r="AF27">
        <v>76.364251810705099</v>
      </c>
      <c r="AG27">
        <v>76.595968415931694</v>
      </c>
      <c r="AH27">
        <v>77.734105859250505</v>
      </c>
      <c r="AI27">
        <v>78.456516452015805</v>
      </c>
      <c r="AJ27">
        <v>79.056253547896304</v>
      </c>
      <c r="AK27">
        <v>78.919949662468994</v>
      </c>
      <c r="AL27">
        <v>80.923616778251898</v>
      </c>
      <c r="AM27">
        <v>81.584690622574797</v>
      </c>
      <c r="AN27">
        <v>83.790769008217097</v>
      </c>
      <c r="AO27">
        <v>83.411844206729185</v>
      </c>
      <c r="AP27">
        <v>85.440046021889003</v>
      </c>
      <c r="AQ27">
        <v>85.126879319338698</v>
      </c>
      <c r="AR27">
        <v>84.030795860412397</v>
      </c>
      <c r="AS27">
        <v>83.438502314284591</v>
      </c>
      <c r="AT27">
        <v>82.430922488687798</v>
      </c>
      <c r="AU27">
        <v>82.022444181013498</v>
      </c>
      <c r="AV27">
        <v>83.329574765571394</v>
      </c>
      <c r="AW27">
        <v>85.290270642408402</v>
      </c>
      <c r="AX27">
        <v>87.496053503850007</v>
      </c>
      <c r="AY27">
        <v>89.252510226849793</v>
      </c>
      <c r="AZ27">
        <v>92.1591669765712</v>
      </c>
      <c r="BA27">
        <v>95.408702119746806</v>
      </c>
      <c r="BB27">
        <v>98.075864633692206</v>
      </c>
      <c r="BC27">
        <v>100</v>
      </c>
      <c r="BD27">
        <v>99.59995930251192</v>
      </c>
      <c r="BE27">
        <v>102.34632529315201</v>
      </c>
      <c r="BF27">
        <v>105.7237658681541</v>
      </c>
      <c r="BG27">
        <v>108.52285882773209</v>
      </c>
      <c r="BH27">
        <v>110.5290421570588</v>
      </c>
      <c r="BI27">
        <v>113.6092582929996</v>
      </c>
      <c r="BJ27">
        <v>115.18469867479141</v>
      </c>
      <c r="BK27">
        <v>117.5893743600114</v>
      </c>
      <c r="BL27">
        <v>118.77211186049141</v>
      </c>
      <c r="BM27">
        <v>116.0193231491991</v>
      </c>
      <c r="BN27">
        <v>115.3158755024363</v>
      </c>
      <c r="BO27">
        <v>119.4969305296746</v>
      </c>
      <c r="BP27">
        <v>119.586099949687</v>
      </c>
      <c r="BQ27">
        <v>120.6858561298373</v>
      </c>
    </row>
    <row r="28" spans="1:69" x14ac:dyDescent="0.2">
      <c r="A28" t="s">
        <v>202</v>
      </c>
      <c r="B28" t="s">
        <v>203</v>
      </c>
      <c r="C28" t="s">
        <v>748</v>
      </c>
      <c r="D28" t="s">
        <v>749</v>
      </c>
      <c r="K28">
        <v>13.962336896827299</v>
      </c>
      <c r="L28">
        <v>14.721574778853499</v>
      </c>
      <c r="M28">
        <v>15.390086121392001</v>
      </c>
      <c r="N28">
        <v>16.765309454518501</v>
      </c>
      <c r="O28">
        <v>17.796726954530602</v>
      </c>
      <c r="P28">
        <v>18.6180408895538</v>
      </c>
      <c r="Q28">
        <v>19.889804134017901</v>
      </c>
      <c r="R28">
        <v>20.9801142998882</v>
      </c>
      <c r="S28">
        <v>23.722602497952899</v>
      </c>
      <c r="T28">
        <v>26.1801775286024</v>
      </c>
      <c r="U28">
        <v>27.294363099484009</v>
      </c>
      <c r="V28">
        <v>28.16501953848859</v>
      </c>
      <c r="W28">
        <v>29.8856403987206</v>
      </c>
      <c r="X28">
        <v>32.602661498005901</v>
      </c>
      <c r="Y28">
        <v>36.546878419030797</v>
      </c>
      <c r="Z28">
        <v>40.608880671756602</v>
      </c>
      <c r="AA28">
        <v>43.050538765663099</v>
      </c>
      <c r="AB28">
        <v>44.772560316289599</v>
      </c>
      <c r="AC28">
        <v>46.548395040373201</v>
      </c>
      <c r="AD28">
        <v>48.691953116413501</v>
      </c>
      <c r="AE28">
        <v>51.337767478053202</v>
      </c>
      <c r="AF28">
        <v>54.293007587071301</v>
      </c>
      <c r="AG28">
        <v>56.683209374789598</v>
      </c>
      <c r="AH28">
        <v>59.737106968478798</v>
      </c>
      <c r="AI28">
        <v>62.526423126004403</v>
      </c>
      <c r="AJ28">
        <v>66.974978798455894</v>
      </c>
      <c r="AK28">
        <v>70.818136269515804</v>
      </c>
      <c r="AL28">
        <v>72.746441651727594</v>
      </c>
      <c r="AM28">
        <v>73.764407516290802</v>
      </c>
      <c r="AN28">
        <v>75.289114097574597</v>
      </c>
      <c r="AO28">
        <v>76.327454437435804</v>
      </c>
      <c r="AP28">
        <v>76.742790573380304</v>
      </c>
      <c r="AQ28">
        <v>77.768544969728097</v>
      </c>
      <c r="AR28">
        <v>78.743955592022004</v>
      </c>
      <c r="AS28">
        <v>80.008842915125598</v>
      </c>
      <c r="AT28">
        <v>81.645015571876698</v>
      </c>
      <c r="AU28">
        <v>83.419633607275898</v>
      </c>
      <c r="AV28">
        <v>85.943115281726307</v>
      </c>
      <c r="AW28">
        <v>86.787002794304399</v>
      </c>
      <c r="AX28">
        <v>88.168310094907895</v>
      </c>
      <c r="AY28">
        <v>90.2753795352439</v>
      </c>
      <c r="AZ28">
        <v>92.525563739271107</v>
      </c>
      <c r="BA28">
        <v>96.679554395891401</v>
      </c>
      <c r="BB28">
        <v>98.673797145601199</v>
      </c>
      <c r="BC28">
        <v>100</v>
      </c>
      <c r="BD28">
        <v>103.1987814166032</v>
      </c>
      <c r="BE28">
        <v>105.23527269114869</v>
      </c>
      <c r="BF28">
        <v>105.9955078596106</v>
      </c>
      <c r="BG28">
        <v>107.6000216758854</v>
      </c>
      <c r="BH28">
        <v>109.60297781818819</v>
      </c>
      <c r="BI28">
        <v>109.2233383884446</v>
      </c>
      <c r="BJ28">
        <v>110.88157476553209</v>
      </c>
      <c r="BK28">
        <v>113.3939998595428</v>
      </c>
      <c r="BL28">
        <v>116.21891118228091</v>
      </c>
      <c r="BM28">
        <v>116.26367998295829</v>
      </c>
      <c r="BN28">
        <v>119.6410383060545</v>
      </c>
      <c r="BO28">
        <v>126.3474046475154</v>
      </c>
      <c r="BP28">
        <v>130.20468451387231</v>
      </c>
      <c r="BQ28">
        <v>130.73743324193231</v>
      </c>
    </row>
    <row r="29" spans="1:69" x14ac:dyDescent="0.2">
      <c r="A29" t="s">
        <v>204</v>
      </c>
      <c r="B29" t="s">
        <v>205</v>
      </c>
      <c r="C29" t="s">
        <v>748</v>
      </c>
      <c r="D29" t="s">
        <v>749</v>
      </c>
      <c r="AX29">
        <v>85.049701205601494</v>
      </c>
      <c r="AY29">
        <v>90.259476918603454</v>
      </c>
      <c r="AZ29">
        <v>91.614070484297386</v>
      </c>
      <c r="BA29">
        <v>98.418286987880848</v>
      </c>
      <c r="BB29">
        <v>98.042856375619934</v>
      </c>
      <c r="BC29">
        <v>100</v>
      </c>
      <c r="BD29">
        <v>103.67125</v>
      </c>
      <c r="BE29">
        <v>105.79928333333331</v>
      </c>
      <c r="BF29">
        <v>105.7008416666667</v>
      </c>
      <c r="BG29">
        <v>104.7525</v>
      </c>
      <c r="BH29">
        <v>103.66723997104231</v>
      </c>
      <c r="BI29">
        <v>102.025047222661</v>
      </c>
      <c r="BJ29">
        <v>102.8515861269501</v>
      </c>
      <c r="BK29">
        <v>104.3091043262597</v>
      </c>
      <c r="BL29">
        <v>104.896137350469</v>
      </c>
      <c r="BM29">
        <v>103.7933684463403</v>
      </c>
      <c r="BN29">
        <v>105.8501783209858</v>
      </c>
      <c r="BO29">
        <v>120.6912667846069</v>
      </c>
      <c r="BP29">
        <v>128.06055620518839</v>
      </c>
      <c r="BQ29">
        <v>130.2275038833665</v>
      </c>
    </row>
    <row r="30" spans="1:69" x14ac:dyDescent="0.2">
      <c r="A30" t="s">
        <v>206</v>
      </c>
      <c r="B30" t="s">
        <v>207</v>
      </c>
      <c r="C30" t="s">
        <v>748</v>
      </c>
      <c r="D30" t="s">
        <v>749</v>
      </c>
      <c r="AK30">
        <v>1.44697526067745E-4</v>
      </c>
      <c r="AL30">
        <v>1.866929781465565E-3</v>
      </c>
      <c r="AM30">
        <v>4.3331749576594317E-2</v>
      </c>
      <c r="AN30">
        <v>0.35070379584573708</v>
      </c>
      <c r="AO30">
        <v>0.53556704988831183</v>
      </c>
      <c r="AP30">
        <v>0.8779945165489591</v>
      </c>
      <c r="AQ30">
        <v>1.517786636503742</v>
      </c>
      <c r="AR30">
        <v>5.9752034717598237</v>
      </c>
      <c r="AS30">
        <v>16.050605658414401</v>
      </c>
      <c r="AT30">
        <v>25.863132699757781</v>
      </c>
      <c r="AU30">
        <v>36.864675221104989</v>
      </c>
      <c r="AV30">
        <v>47.333446674969821</v>
      </c>
      <c r="AW30">
        <v>55.904701979530117</v>
      </c>
      <c r="AX30">
        <v>61.68462172172373</v>
      </c>
      <c r="AY30">
        <v>66.000774298563883</v>
      </c>
      <c r="AZ30">
        <v>71.562496351924324</v>
      </c>
      <c r="BA30">
        <v>82.180851168649312</v>
      </c>
      <c r="BB30">
        <v>92.819701739084323</v>
      </c>
      <c r="BC30">
        <v>100</v>
      </c>
      <c r="BD30">
        <v>153.2286983118174</v>
      </c>
      <c r="BE30">
        <v>243.9703289639406</v>
      </c>
      <c r="BF30">
        <v>288.64681245856582</v>
      </c>
      <c r="BG30">
        <v>340.94832852925492</v>
      </c>
      <c r="BH30">
        <v>387.09394515789512</v>
      </c>
      <c r="BI30">
        <v>432.91263261428759</v>
      </c>
      <c r="BJ30">
        <v>459.02521805596842</v>
      </c>
      <c r="BK30">
        <v>481.39031387914218</v>
      </c>
      <c r="BL30">
        <v>508.33929438020959</v>
      </c>
      <c r="BM30">
        <v>536.54268827835483</v>
      </c>
      <c r="BN30">
        <v>587.30114981395718</v>
      </c>
      <c r="BO30">
        <v>676.62774758160378</v>
      </c>
      <c r="BP30">
        <v>710.46318817005886</v>
      </c>
      <c r="BQ30">
        <v>751.56575072413796</v>
      </c>
    </row>
    <row r="31" spans="1:69" x14ac:dyDescent="0.2">
      <c r="A31" t="s">
        <v>208</v>
      </c>
      <c r="B31" t="s">
        <v>209</v>
      </c>
      <c r="C31" t="s">
        <v>748</v>
      </c>
      <c r="D31" t="s">
        <v>749</v>
      </c>
      <c r="Y31">
        <v>43.5056855487787</v>
      </c>
      <c r="Z31">
        <v>48.388976783891003</v>
      </c>
      <c r="AA31">
        <v>51.698314645702602</v>
      </c>
      <c r="AB31">
        <v>54.281212489269599</v>
      </c>
      <c r="AC31">
        <v>56.117491424988799</v>
      </c>
      <c r="AD31">
        <v>59.617632586450902</v>
      </c>
      <c r="AE31">
        <v>60.094437417190903</v>
      </c>
      <c r="AF31">
        <v>61.303478237995797</v>
      </c>
      <c r="AG31">
        <v>63.227726304910703</v>
      </c>
      <c r="AH31">
        <v>64.572997077355595</v>
      </c>
      <c r="AI31">
        <v>66.548331376135494</v>
      </c>
      <c r="AJ31">
        <v>67.055397385817898</v>
      </c>
      <c r="AK31">
        <v>68.662514584637094</v>
      </c>
      <c r="AL31">
        <v>69.673636678100493</v>
      </c>
      <c r="AM31">
        <v>71.463791417293194</v>
      </c>
      <c r="AN31">
        <v>73.528820456611399</v>
      </c>
      <c r="AO31">
        <v>77.914830019792205</v>
      </c>
      <c r="AP31">
        <v>78.810100687455503</v>
      </c>
      <c r="AQ31">
        <v>80.540189274355697</v>
      </c>
      <c r="AR31">
        <v>82.651465966974101</v>
      </c>
      <c r="AS31">
        <v>85.186749821307885</v>
      </c>
      <c r="AT31">
        <v>88.297274023419902</v>
      </c>
      <c r="AU31">
        <v>92.041313848626004</v>
      </c>
      <c r="AV31">
        <v>94.174907664723506</v>
      </c>
      <c r="AW31">
        <v>100.196857152232</v>
      </c>
      <c r="AX31">
        <v>99.090372794020809</v>
      </c>
      <c r="AY31">
        <v>92.041313847855093</v>
      </c>
      <c r="AZ31">
        <v>94.174907663740697</v>
      </c>
      <c r="BA31">
        <v>100.196857155967</v>
      </c>
      <c r="BB31">
        <v>99.090372793181203</v>
      </c>
      <c r="BC31">
        <v>100</v>
      </c>
      <c r="BD31">
        <v>101.602056156402</v>
      </c>
      <c r="BE31">
        <v>102.9234729357825</v>
      </c>
      <c r="BF31">
        <v>103.44812304283271</v>
      </c>
      <c r="BG31">
        <v>104.6909484256325</v>
      </c>
      <c r="BH31">
        <v>103.788947954679</v>
      </c>
      <c r="BI31">
        <v>104.4775120327062</v>
      </c>
      <c r="BJ31">
        <v>105.6765517445323</v>
      </c>
      <c r="BK31">
        <v>105.96186007045441</v>
      </c>
      <c r="BL31">
        <v>106.16008227061501</v>
      </c>
      <c r="BM31">
        <v>106.28899738924321</v>
      </c>
      <c r="BN31">
        <v>109.7281230824335</v>
      </c>
      <c r="BO31">
        <v>116.6156401726204</v>
      </c>
      <c r="BP31">
        <v>121.73488039510779</v>
      </c>
      <c r="BQ31">
        <v>125.7394221556293</v>
      </c>
    </row>
    <row r="32" spans="1:69" x14ac:dyDescent="0.2">
      <c r="A32" t="s">
        <v>210</v>
      </c>
      <c r="B32" t="s">
        <v>211</v>
      </c>
      <c r="C32" t="s">
        <v>748</v>
      </c>
      <c r="D32" t="s">
        <v>749</v>
      </c>
    </row>
    <row r="33" spans="1:69" x14ac:dyDescent="0.2">
      <c r="A33" t="s">
        <v>212</v>
      </c>
      <c r="B33" t="s">
        <v>213</v>
      </c>
      <c r="C33" t="s">
        <v>748</v>
      </c>
      <c r="D33" t="s">
        <v>749</v>
      </c>
      <c r="E33">
        <v>2.2431194687767961E-5</v>
      </c>
      <c r="F33">
        <v>2.412732792001425E-5</v>
      </c>
      <c r="G33">
        <v>2.5545853491765659E-5</v>
      </c>
      <c r="H33">
        <v>2.536540851260759E-5</v>
      </c>
      <c r="I33">
        <v>2.7948068288436701E-5</v>
      </c>
      <c r="J33">
        <v>2.87474629809552E-5</v>
      </c>
      <c r="K33">
        <v>3.0745949712251561E-5</v>
      </c>
      <c r="L33">
        <v>3.4189496079716308E-5</v>
      </c>
      <c r="M33">
        <v>3.6059874687339738E-5</v>
      </c>
      <c r="N33">
        <v>3.685670721743342E-5</v>
      </c>
      <c r="O33">
        <v>3.831457766628945E-5</v>
      </c>
      <c r="P33">
        <v>3.972249061840274E-5</v>
      </c>
      <c r="Q33">
        <v>4.2309038077501348E-5</v>
      </c>
      <c r="R33">
        <v>5.5630473987000847E-5</v>
      </c>
      <c r="S33">
        <v>9.0586480679737594E-5</v>
      </c>
      <c r="T33">
        <v>9.7812334176970497E-5</v>
      </c>
      <c r="U33">
        <v>1.0220803186715669E-4</v>
      </c>
      <c r="V33">
        <v>1.104942981731054E-4</v>
      </c>
      <c r="W33">
        <v>1.219367255752681E-4</v>
      </c>
      <c r="X33">
        <v>1.459823025080534E-4</v>
      </c>
      <c r="Y33">
        <v>2.1494675106952139E-4</v>
      </c>
      <c r="Z33">
        <v>2.8401688266429051E-4</v>
      </c>
      <c r="AA33">
        <v>6.3487917951046973E-4</v>
      </c>
      <c r="AB33">
        <v>2.3845191154218898E-3</v>
      </c>
      <c r="AC33">
        <v>3.2938553411775269E-2</v>
      </c>
      <c r="AD33">
        <v>3.903099879336593</v>
      </c>
      <c r="AE33">
        <v>14.688768695859521</v>
      </c>
      <c r="AF33">
        <v>16.830199989888111</v>
      </c>
      <c r="AG33">
        <v>19.523383916998348</v>
      </c>
      <c r="AH33">
        <v>22.485758350139331</v>
      </c>
      <c r="AI33">
        <v>26.335044640285059</v>
      </c>
      <c r="AJ33">
        <v>31.983140050655152</v>
      </c>
      <c r="AK33">
        <v>35.840410238790327</v>
      </c>
      <c r="AL33">
        <v>38.896836324795402</v>
      </c>
      <c r="AM33">
        <v>41.959590415119301</v>
      </c>
      <c r="AN33">
        <v>46.236618223071623</v>
      </c>
      <c r="AO33">
        <v>51.9817430329974</v>
      </c>
      <c r="AP33">
        <v>54.429274481210811</v>
      </c>
      <c r="AQ33">
        <v>58.60575733165247</v>
      </c>
      <c r="AR33">
        <v>59.871358195422729</v>
      </c>
      <c r="AS33">
        <v>62.630368078441748</v>
      </c>
      <c r="AT33">
        <v>63.625974091274337</v>
      </c>
      <c r="AU33">
        <v>64.216587827700366</v>
      </c>
      <c r="AV33">
        <v>66.359671957017952</v>
      </c>
      <c r="AW33">
        <v>69.304303300056688</v>
      </c>
      <c r="AX33">
        <v>73.042044517724634</v>
      </c>
      <c r="AY33">
        <v>76.169994145548785</v>
      </c>
      <c r="AZ33">
        <v>82.801056190783385</v>
      </c>
      <c r="BA33">
        <v>94.398843447196384</v>
      </c>
      <c r="BB33">
        <v>97.557857509827116</v>
      </c>
      <c r="BC33">
        <v>100</v>
      </c>
      <c r="BD33">
        <v>109.8844641982388</v>
      </c>
      <c r="BE33">
        <v>114.84641026560089</v>
      </c>
      <c r="BF33">
        <v>121.434460016488</v>
      </c>
      <c r="BG33">
        <v>128.43710049344659</v>
      </c>
      <c r="BH33">
        <v>133.65114639712289</v>
      </c>
      <c r="BI33">
        <v>138.49361386907529</v>
      </c>
      <c r="BJ33">
        <v>142.40295351087849</v>
      </c>
      <c r="BK33">
        <v>145.6384338745714</v>
      </c>
      <c r="BL33">
        <v>148.3175184753575</v>
      </c>
      <c r="BM33">
        <v>149.71280389250509</v>
      </c>
      <c r="BN33">
        <v>150.8167617373382</v>
      </c>
      <c r="BO33">
        <v>153.45051817639811</v>
      </c>
      <c r="BP33">
        <v>157.40476617273021</v>
      </c>
      <c r="BQ33">
        <v>165.43204042168779</v>
      </c>
    </row>
    <row r="34" spans="1:69" x14ac:dyDescent="0.2">
      <c r="A34" t="s">
        <v>214</v>
      </c>
      <c r="B34" t="s">
        <v>215</v>
      </c>
      <c r="C34" t="s">
        <v>748</v>
      </c>
      <c r="D34" t="s">
        <v>749</v>
      </c>
      <c r="Y34">
        <v>3.5720399582062932E-10</v>
      </c>
      <c r="Z34">
        <v>7.205700211777954E-10</v>
      </c>
      <c r="AA34">
        <v>1.4450553258209899E-9</v>
      </c>
      <c r="AB34">
        <v>3.3962800392250781E-9</v>
      </c>
      <c r="AC34">
        <v>9.921272112602185E-9</v>
      </c>
      <c r="AD34">
        <v>3.2342321744632983E-8</v>
      </c>
      <c r="AE34">
        <v>7.9931728030545222E-8</v>
      </c>
      <c r="AF34">
        <v>2.624447684957877E-7</v>
      </c>
      <c r="AG34">
        <v>1.913522885531538E-6</v>
      </c>
      <c r="AH34">
        <v>2.9290748794952641E-5</v>
      </c>
      <c r="AI34">
        <v>8.9270375032943943E-4</v>
      </c>
      <c r="AJ34">
        <v>4.7562065122725506E-3</v>
      </c>
      <c r="AK34">
        <v>5.0033487673934153E-2</v>
      </c>
      <c r="AL34">
        <v>1.0143693177485451</v>
      </c>
      <c r="AM34">
        <v>22.071544293433529</v>
      </c>
      <c r="AN34">
        <v>36.64031594114094</v>
      </c>
      <c r="AO34">
        <v>42.41397440202492</v>
      </c>
      <c r="AP34">
        <v>45.35186847558667</v>
      </c>
      <c r="AQ34">
        <v>46.800895273592211</v>
      </c>
      <c r="AR34">
        <v>49.074692199534141</v>
      </c>
      <c r="AS34">
        <v>52.531582742571352</v>
      </c>
      <c r="AT34">
        <v>56.12493160361263</v>
      </c>
      <c r="AU34">
        <v>60.867580580643477</v>
      </c>
      <c r="AV34">
        <v>69.824196200304726</v>
      </c>
      <c r="AW34">
        <v>74.430627668127997</v>
      </c>
      <c r="AX34">
        <v>79.54366733067458</v>
      </c>
      <c r="AY34">
        <v>82.871430845733883</v>
      </c>
      <c r="AZ34">
        <v>85.889005874396815</v>
      </c>
      <c r="BA34">
        <v>90.766293725191645</v>
      </c>
      <c r="BB34">
        <v>95.202981748030965</v>
      </c>
      <c r="BC34">
        <v>100</v>
      </c>
      <c r="BD34">
        <v>106.6364496221309</v>
      </c>
      <c r="BE34">
        <v>112.3985492607838</v>
      </c>
      <c r="BF34">
        <v>119.3721044414506</v>
      </c>
      <c r="BG34">
        <v>126.9272128656112</v>
      </c>
      <c r="BH34">
        <v>138.3886145601025</v>
      </c>
      <c r="BI34">
        <v>150.4825942064079</v>
      </c>
      <c r="BJ34">
        <v>155.66878623001779</v>
      </c>
      <c r="BK34">
        <v>161.37381418390569</v>
      </c>
      <c r="BL34">
        <v>167.3978602800606</v>
      </c>
      <c r="BM34">
        <v>172.77429125288799</v>
      </c>
      <c r="BN34">
        <v>187.11742505829571</v>
      </c>
      <c r="BO34">
        <v>204.48212061577479</v>
      </c>
      <c r="BP34">
        <v>213.87513528771959</v>
      </c>
      <c r="BQ34">
        <v>223.21605499002649</v>
      </c>
    </row>
    <row r="35" spans="1:69" x14ac:dyDescent="0.2">
      <c r="A35" t="s">
        <v>216</v>
      </c>
      <c r="B35" t="s">
        <v>217</v>
      </c>
      <c r="C35" t="s">
        <v>748</v>
      </c>
      <c r="D35" t="s">
        <v>749</v>
      </c>
      <c r="K35">
        <v>6.1383620902613396</v>
      </c>
      <c r="L35">
        <v>6.3614838887033702</v>
      </c>
      <c r="M35">
        <v>6.8378790800028693</v>
      </c>
      <c r="N35">
        <v>7.2368851790415007</v>
      </c>
      <c r="O35">
        <v>7.7640355541980401</v>
      </c>
      <c r="P35">
        <v>8.3439512195491297</v>
      </c>
      <c r="Q35">
        <v>9.3349336216880108</v>
      </c>
      <c r="R35">
        <v>10.908344322028301</v>
      </c>
      <c r="S35">
        <v>15.154191338062191</v>
      </c>
      <c r="T35">
        <v>18.229653965379089</v>
      </c>
      <c r="U35">
        <v>19.138724536094301</v>
      </c>
      <c r="V35">
        <v>20.737261565089099</v>
      </c>
      <c r="W35">
        <v>22.703648045590899</v>
      </c>
      <c r="X35">
        <v>25.6936811554976</v>
      </c>
      <c r="Y35">
        <v>29.40141288153691</v>
      </c>
      <c r="Z35">
        <v>33.684482289066402</v>
      </c>
      <c r="AA35">
        <v>37.164920116080303</v>
      </c>
      <c r="AB35">
        <v>39.108756480573092</v>
      </c>
      <c r="AC35">
        <v>40.941313540440099</v>
      </c>
      <c r="AD35">
        <v>42.544209056619799</v>
      </c>
      <c r="AE35">
        <v>43.110076159272801</v>
      </c>
      <c r="AF35">
        <v>44.537765961877298</v>
      </c>
      <c r="AG35">
        <v>46.701793291054699</v>
      </c>
      <c r="AH35">
        <v>49.592687567778611</v>
      </c>
      <c r="AI35">
        <v>51.117450806279997</v>
      </c>
      <c r="AJ35">
        <v>54.3161389044404</v>
      </c>
      <c r="AK35">
        <v>57.626106307274092</v>
      </c>
      <c r="AL35">
        <v>58.267738042730301</v>
      </c>
      <c r="AM35">
        <v>58.312723293555813</v>
      </c>
      <c r="AN35">
        <v>59.408339355437192</v>
      </c>
      <c r="AO35">
        <v>60.825912768836197</v>
      </c>
      <c r="AP35">
        <v>65.515918367065694</v>
      </c>
      <c r="AQ35">
        <v>64.684595653445015</v>
      </c>
      <c r="AR35">
        <v>65.693715710440998</v>
      </c>
      <c r="AS35">
        <v>67.293891800820404</v>
      </c>
      <c r="AT35">
        <v>69.028617232132504</v>
      </c>
      <c r="AU35">
        <v>69.115075201119296</v>
      </c>
      <c r="AV35">
        <v>70.2343476740119</v>
      </c>
      <c r="AW35">
        <v>71.213711087792902</v>
      </c>
      <c r="AX35">
        <v>75.545062376122203</v>
      </c>
      <c r="AY35">
        <v>81.065640666899995</v>
      </c>
      <c r="AZ35">
        <v>84.336014923633002</v>
      </c>
      <c r="BA35">
        <v>91.174070187711109</v>
      </c>
      <c r="BB35">
        <v>94.496327387198306</v>
      </c>
      <c r="BC35">
        <v>100</v>
      </c>
      <c r="BD35">
        <v>109.4322024017722</v>
      </c>
      <c r="BE35">
        <v>114.3931444561035</v>
      </c>
      <c r="BF35">
        <v>116.4683554777845</v>
      </c>
      <c r="BG35">
        <v>118.52926677929</v>
      </c>
      <c r="BH35">
        <v>117.2102850402637</v>
      </c>
      <c r="BI35">
        <v>118.71283665617349</v>
      </c>
      <c r="BJ35">
        <v>124.24507403521039</v>
      </c>
      <c r="BK35">
        <v>128.8096070887257</v>
      </c>
      <c r="BL35">
        <v>134.09117407018769</v>
      </c>
      <c r="BO35">
        <v>155.64882826163</v>
      </c>
      <c r="BP35">
        <v>170.89007167965269</v>
      </c>
      <c r="BQ35">
        <v>170.1379623606646</v>
      </c>
    </row>
    <row r="36" spans="1:69" x14ac:dyDescent="0.2">
      <c r="A36" t="s">
        <v>218</v>
      </c>
      <c r="B36" t="s">
        <v>219</v>
      </c>
      <c r="C36" t="s">
        <v>748</v>
      </c>
      <c r="D36" t="s">
        <v>749</v>
      </c>
      <c r="V36">
        <v>49.3979184996874</v>
      </c>
      <c r="Y36">
        <v>58.3883396666305</v>
      </c>
      <c r="Z36">
        <v>63.723314864596702</v>
      </c>
      <c r="AA36">
        <v>67.773944181571096</v>
      </c>
      <c r="AB36">
        <v>68.564310877566101</v>
      </c>
      <c r="AC36">
        <v>70.671955400219602</v>
      </c>
      <c r="AD36">
        <v>72.335018656375397</v>
      </c>
      <c r="AE36">
        <v>73.623481030575903</v>
      </c>
      <c r="AF36">
        <v>74.541459016028199</v>
      </c>
      <c r="AG36">
        <v>75.430621549022604</v>
      </c>
      <c r="AH36">
        <v>76.414463425808194</v>
      </c>
      <c r="AI36">
        <v>78.048711229505997</v>
      </c>
      <c r="AJ36">
        <v>79.297490609178098</v>
      </c>
      <c r="AK36">
        <v>80.312123855161701</v>
      </c>
      <c r="AL36">
        <v>83.726754971452607</v>
      </c>
      <c r="AM36">
        <v>85.788541759765394</v>
      </c>
      <c r="AN36">
        <v>90.907236404567101</v>
      </c>
      <c r="AO36">
        <v>92.721868940653195</v>
      </c>
      <c r="AP36">
        <v>94.308859402319797</v>
      </c>
      <c r="AQ36">
        <v>93.892599609095697</v>
      </c>
      <c r="AR36">
        <v>93.502356052948201</v>
      </c>
      <c r="AS36">
        <v>94.959265329232295</v>
      </c>
      <c r="AT36">
        <v>95.525118485646303</v>
      </c>
      <c r="AU36">
        <v>93.313738334143594</v>
      </c>
      <c r="AV36">
        <v>93.593679549146003</v>
      </c>
      <c r="AW36">
        <v>94.355741745541494</v>
      </c>
      <c r="AX36">
        <v>95.529939619579494</v>
      </c>
      <c r="AY36">
        <v>95.682680604281501</v>
      </c>
      <c r="AZ36">
        <v>96.608672824037598</v>
      </c>
      <c r="BA36">
        <v>98.622944559795698</v>
      </c>
      <c r="BB36">
        <v>99.644399894990599</v>
      </c>
      <c r="BC36">
        <v>100</v>
      </c>
      <c r="BD36">
        <v>100.1379115631695</v>
      </c>
      <c r="BE36">
        <v>100.24983196316801</v>
      </c>
      <c r="BF36">
        <v>100.6400093749166</v>
      </c>
      <c r="BG36">
        <v>100.4315751278975</v>
      </c>
      <c r="BH36">
        <v>99.941120121148316</v>
      </c>
      <c r="BI36">
        <v>99.662590949652483</v>
      </c>
      <c r="BJ36">
        <v>98.406338363493603</v>
      </c>
      <c r="BK36">
        <v>99.415054299217914</v>
      </c>
      <c r="BL36">
        <v>99.026816572106583</v>
      </c>
      <c r="BM36">
        <v>100.9482536658205</v>
      </c>
      <c r="BN36">
        <v>102.6981047110301</v>
      </c>
      <c r="BO36">
        <v>106.4797059860515</v>
      </c>
      <c r="BP36">
        <v>106.85990701515711</v>
      </c>
      <c r="BQ36">
        <v>106.4445701638072</v>
      </c>
    </row>
    <row r="37" spans="1:69" x14ac:dyDescent="0.2">
      <c r="A37" t="s">
        <v>220</v>
      </c>
      <c r="B37" t="s">
        <v>221</v>
      </c>
      <c r="C37" t="s">
        <v>748</v>
      </c>
      <c r="D37" t="s">
        <v>749</v>
      </c>
      <c r="Y37">
        <v>10.86</v>
      </c>
      <c r="Z37">
        <v>11.943</v>
      </c>
      <c r="AA37">
        <v>13.119</v>
      </c>
      <c r="AB37">
        <v>15.488</v>
      </c>
      <c r="AC37">
        <v>16.577999999999999</v>
      </c>
      <c r="AD37">
        <v>16.89</v>
      </c>
      <c r="AE37">
        <v>18.573</v>
      </c>
      <c r="AF37">
        <v>19.748999999999999</v>
      </c>
      <c r="AG37">
        <v>21.742999999999999</v>
      </c>
      <c r="AH37">
        <v>23.652000000000012</v>
      </c>
      <c r="AI37">
        <v>26.02</v>
      </c>
      <c r="AJ37">
        <v>29.213999999999999</v>
      </c>
      <c r="AK37">
        <v>33.881</v>
      </c>
      <c r="AL37">
        <v>37.674999999999997</v>
      </c>
      <c r="AM37">
        <v>40.315999999999988</v>
      </c>
      <c r="AN37">
        <v>44.141000000000012</v>
      </c>
      <c r="AO37">
        <v>48.021000000000008</v>
      </c>
      <c r="AP37">
        <v>51.145000000000003</v>
      </c>
      <c r="AQ37">
        <v>56.559000000000012</v>
      </c>
      <c r="AR37">
        <v>60.392000000000003</v>
      </c>
      <c r="AS37">
        <v>62.814999999999998</v>
      </c>
      <c r="AT37">
        <v>64.959999999999994</v>
      </c>
      <c r="AU37">
        <v>66.555000000000007</v>
      </c>
      <c r="AV37">
        <v>68.26700000000001</v>
      </c>
      <c r="AW37">
        <v>71.069999999999993</v>
      </c>
      <c r="AX37">
        <v>74.845686884660495</v>
      </c>
      <c r="AY37">
        <v>78.588311312894305</v>
      </c>
      <c r="AZ37">
        <v>82.640412181808898</v>
      </c>
      <c r="BA37">
        <v>89.522011936948388</v>
      </c>
      <c r="BB37">
        <v>93.426176265537606</v>
      </c>
      <c r="BC37">
        <v>100</v>
      </c>
      <c r="BD37">
        <v>108.848985699468</v>
      </c>
      <c r="BE37">
        <v>120.734921525617</v>
      </c>
      <c r="BF37">
        <v>131.3310812</v>
      </c>
      <c r="BG37">
        <v>142.1935549585474</v>
      </c>
      <c r="BH37">
        <v>148.66072252685339</v>
      </c>
      <c r="BI37">
        <v>153.44742964795759</v>
      </c>
      <c r="BJ37">
        <v>161.05087817625011</v>
      </c>
      <c r="BK37">
        <v>165.43784589694249</v>
      </c>
      <c r="BL37">
        <v>169.94839357738331</v>
      </c>
      <c r="BM37">
        <v>179.51540934812661</v>
      </c>
      <c r="BN37">
        <v>192.70407330191139</v>
      </c>
      <c r="BO37">
        <v>203.57097726000501</v>
      </c>
      <c r="BP37">
        <v>212.18069457819411</v>
      </c>
      <c r="BQ37">
        <v>218.03967340197491</v>
      </c>
    </row>
    <row r="38" spans="1:69" x14ac:dyDescent="0.2">
      <c r="A38" t="s">
        <v>222</v>
      </c>
      <c r="B38" t="s">
        <v>223</v>
      </c>
      <c r="C38" t="s">
        <v>748</v>
      </c>
      <c r="D38" t="s">
        <v>749</v>
      </c>
      <c r="S38">
        <v>3.0385770591977499</v>
      </c>
      <c r="T38">
        <v>3.40243921825504</v>
      </c>
      <c r="U38">
        <v>3.80162780053741</v>
      </c>
      <c r="V38">
        <v>4.3022536837461107</v>
      </c>
      <c r="W38">
        <v>4.6913490022542099</v>
      </c>
      <c r="X38">
        <v>5.2419365411354404</v>
      </c>
      <c r="Y38">
        <v>5.956539616363659</v>
      </c>
      <c r="Z38">
        <v>6.9350815392586904</v>
      </c>
      <c r="AA38">
        <v>7.7074558861992202</v>
      </c>
      <c r="AB38">
        <v>8.5149771235289897</v>
      </c>
      <c r="AC38">
        <v>9.2453466502772699</v>
      </c>
      <c r="AD38">
        <v>9.9937182428344808</v>
      </c>
      <c r="AE38">
        <v>10.993261515410801</v>
      </c>
      <c r="AF38">
        <v>12.0708137397458</v>
      </c>
      <c r="AG38">
        <v>13.0789294245651</v>
      </c>
      <c r="AH38">
        <v>14.5928174342512</v>
      </c>
      <c r="AI38">
        <v>16.255865417711689</v>
      </c>
      <c r="AJ38">
        <v>18.1683705986913</v>
      </c>
      <c r="AK38">
        <v>21.1057623358172</v>
      </c>
      <c r="AL38">
        <v>24.13038762885099</v>
      </c>
      <c r="AM38">
        <v>26.674435332063709</v>
      </c>
      <c r="AN38">
        <v>29.4785976383479</v>
      </c>
      <c r="AO38">
        <v>32.450882797837103</v>
      </c>
      <c r="AP38">
        <v>35.280577474796203</v>
      </c>
      <c r="AQ38">
        <v>37.630757388763293</v>
      </c>
      <c r="AR38">
        <v>40.546876238122202</v>
      </c>
      <c r="AS38">
        <v>44.034509775930999</v>
      </c>
      <c r="AT38">
        <v>46.922749859999591</v>
      </c>
      <c r="AU38">
        <v>50.691958927239803</v>
      </c>
      <c r="AV38">
        <v>55.350500607238601</v>
      </c>
      <c r="AW38">
        <v>59.194982340762401</v>
      </c>
      <c r="AX38">
        <v>64.291803677992917</v>
      </c>
      <c r="AY38">
        <v>71.720862257946706</v>
      </c>
      <c r="AZ38">
        <v>76.799415418341283</v>
      </c>
      <c r="BA38">
        <v>86.554621848739515</v>
      </c>
      <c r="BB38">
        <v>93.50261843867959</v>
      </c>
      <c r="BC38">
        <v>100</v>
      </c>
      <c r="BD38">
        <v>108.4598723340858</v>
      </c>
      <c r="BE38">
        <v>116.63438728383311</v>
      </c>
      <c r="BF38">
        <v>123.49786268465139</v>
      </c>
      <c r="BG38">
        <v>128.93455116377669</v>
      </c>
      <c r="BH38">
        <v>132.88256798725621</v>
      </c>
      <c r="BI38">
        <v>136.62315635063419</v>
      </c>
      <c r="BJ38">
        <v>141.1430339563826</v>
      </c>
      <c r="BK38">
        <v>145.71326739935131</v>
      </c>
      <c r="BL38">
        <v>149.7536987588671</v>
      </c>
      <c r="BM38">
        <v>152.584581533137</v>
      </c>
      <c r="BN38">
        <v>163.63319698827621</v>
      </c>
      <c r="BO38">
        <v>182.72193800066461</v>
      </c>
      <c r="BP38">
        <v>191.98158324069701</v>
      </c>
      <c r="BQ38">
        <v>197.3922987199027</v>
      </c>
    </row>
    <row r="39" spans="1:69" x14ac:dyDescent="0.2">
      <c r="A39" t="s">
        <v>224</v>
      </c>
      <c r="B39" t="s">
        <v>225</v>
      </c>
      <c r="C39" t="s">
        <v>748</v>
      </c>
      <c r="D39" t="s">
        <v>749</v>
      </c>
      <c r="Y39">
        <v>36.775048436736412</v>
      </c>
      <c r="Z39">
        <v>36.762790087257471</v>
      </c>
      <c r="AA39">
        <v>41.650806941973592</v>
      </c>
      <c r="AB39">
        <v>47.737077458253481</v>
      </c>
      <c r="AC39">
        <v>48.950654056665812</v>
      </c>
      <c r="AD39">
        <v>54.053192027262909</v>
      </c>
      <c r="AE39">
        <v>55.26676862567524</v>
      </c>
      <c r="AF39">
        <v>51.405388539817949</v>
      </c>
      <c r="AG39">
        <v>49.367437938949031</v>
      </c>
      <c r="AH39">
        <v>49.707607136988869</v>
      </c>
      <c r="AI39">
        <v>49.70147796224925</v>
      </c>
      <c r="AJ39">
        <v>48.32854282061124</v>
      </c>
      <c r="AK39">
        <v>47.829015079345311</v>
      </c>
      <c r="AL39">
        <v>46.434627826119332</v>
      </c>
      <c r="AM39">
        <v>57.844086603616731</v>
      </c>
      <c r="AN39">
        <v>68.944022056771615</v>
      </c>
      <c r="AO39">
        <v>71.512146272603573</v>
      </c>
      <c r="AP39">
        <v>72.664431123621583</v>
      </c>
      <c r="AQ39">
        <v>71.294560569353081</v>
      </c>
      <c r="AR39">
        <v>70.286311324712415</v>
      </c>
      <c r="AS39">
        <v>72.537863665251592</v>
      </c>
      <c r="AT39">
        <v>75.319589620753817</v>
      </c>
      <c r="AU39">
        <v>77.075904642344923</v>
      </c>
      <c r="AV39">
        <v>80.262769048125136</v>
      </c>
      <c r="AW39">
        <v>78.604214363628259</v>
      </c>
      <c r="AX39">
        <v>80.870783182279183</v>
      </c>
      <c r="AY39">
        <v>86.285296147114636</v>
      </c>
      <c r="AZ39">
        <v>87.113563907831534</v>
      </c>
      <c r="BA39">
        <v>95.179366099333294</v>
      </c>
      <c r="BB39">
        <v>98.530881208885674</v>
      </c>
      <c r="BC39">
        <v>100</v>
      </c>
      <c r="BD39">
        <v>101.1944757244985</v>
      </c>
      <c r="BE39">
        <v>106.7382085831205</v>
      </c>
      <c r="BF39">
        <v>114.1979214808854</v>
      </c>
      <c r="BG39">
        <v>131.21190914216709</v>
      </c>
      <c r="BH39">
        <v>133.05277308871439</v>
      </c>
      <c r="BI39">
        <v>139.63280851854941</v>
      </c>
      <c r="BJ39">
        <v>145.47046990485779</v>
      </c>
      <c r="BK39">
        <v>147.81568207912741</v>
      </c>
      <c r="BL39">
        <v>151.78508531237591</v>
      </c>
      <c r="BM39">
        <v>154.38084795942331</v>
      </c>
      <c r="BN39">
        <v>160.95649049113001</v>
      </c>
      <c r="BO39">
        <v>169.9429607188861</v>
      </c>
      <c r="BP39">
        <v>175.00579693420929</v>
      </c>
      <c r="BQ39">
        <v>177.5912205869837</v>
      </c>
    </row>
    <row r="40" spans="1:69" x14ac:dyDescent="0.2">
      <c r="A40" t="s">
        <v>226</v>
      </c>
      <c r="B40" t="s">
        <v>227</v>
      </c>
      <c r="C40" t="s">
        <v>748</v>
      </c>
      <c r="D40" t="s">
        <v>749</v>
      </c>
      <c r="E40">
        <v>13.344304522037779</v>
      </c>
      <c r="F40">
        <v>13.48025186033199</v>
      </c>
      <c r="G40">
        <v>13.62335432169432</v>
      </c>
      <c r="H40">
        <v>13.845163136805949</v>
      </c>
      <c r="I40">
        <v>14.109902690326271</v>
      </c>
      <c r="J40">
        <v>14.43903835145964</v>
      </c>
      <c r="K40">
        <v>14.98998282770463</v>
      </c>
      <c r="L40">
        <v>15.52661705781339</v>
      </c>
      <c r="M40">
        <v>16.156267887807662</v>
      </c>
      <c r="N40">
        <v>16.89324556382369</v>
      </c>
      <c r="O40">
        <v>17.45850028620492</v>
      </c>
      <c r="P40">
        <v>17.93073840870062</v>
      </c>
      <c r="Q40">
        <v>18.825128792215221</v>
      </c>
      <c r="R40">
        <v>20.234688036634221</v>
      </c>
      <c r="S40">
        <v>22.459931310818529</v>
      </c>
      <c r="T40">
        <v>24.856897538637661</v>
      </c>
      <c r="U40">
        <v>26.731539782484241</v>
      </c>
      <c r="V40">
        <v>28.863766456783061</v>
      </c>
      <c r="W40">
        <v>31.45392100744133</v>
      </c>
      <c r="X40">
        <v>34.33028048082425</v>
      </c>
      <c r="Y40">
        <v>37.807670291929021</v>
      </c>
      <c r="Z40">
        <v>42.522896393817959</v>
      </c>
      <c r="AA40">
        <v>47.102175157412681</v>
      </c>
      <c r="AB40">
        <v>49.864052661705763</v>
      </c>
      <c r="AC40">
        <v>52.010589582140803</v>
      </c>
      <c r="AD40">
        <v>54.071265025758407</v>
      </c>
      <c r="AE40">
        <v>56.339439038351451</v>
      </c>
      <c r="AF40">
        <v>58.79364625071549</v>
      </c>
      <c r="AG40">
        <v>61.161991986262159</v>
      </c>
      <c r="AH40">
        <v>64.210074413279884</v>
      </c>
      <c r="AI40">
        <v>67.279622209501966</v>
      </c>
      <c r="AJ40">
        <v>71.064682312535766</v>
      </c>
      <c r="AK40">
        <v>72.123640526617024</v>
      </c>
      <c r="AL40">
        <v>73.468803663423003</v>
      </c>
      <c r="AM40">
        <v>73.590440755580985</v>
      </c>
      <c r="AN40">
        <v>75.171722953634784</v>
      </c>
      <c r="AO40">
        <v>76.352318259874039</v>
      </c>
      <c r="AP40">
        <v>77.590154550658255</v>
      </c>
      <c r="AQ40">
        <v>78.362907842014835</v>
      </c>
      <c r="AR40">
        <v>79.722381224957033</v>
      </c>
      <c r="AS40">
        <v>81.890383514596422</v>
      </c>
      <c r="AT40">
        <v>83.958214081282179</v>
      </c>
      <c r="AU40">
        <v>85.854321694333123</v>
      </c>
      <c r="AV40">
        <v>88.222667429879763</v>
      </c>
      <c r="AW40">
        <v>89.861190612478481</v>
      </c>
      <c r="AX40">
        <v>91.850314825414969</v>
      </c>
      <c r="AY40">
        <v>93.689181453920995</v>
      </c>
      <c r="AZ40">
        <v>95.692615912993674</v>
      </c>
      <c r="BA40">
        <v>97.960789925586724</v>
      </c>
      <c r="BB40">
        <v>98.254149971379533</v>
      </c>
      <c r="BC40">
        <v>100</v>
      </c>
      <c r="BD40">
        <v>102.9121350887235</v>
      </c>
      <c r="BE40">
        <v>104.47195191757289</v>
      </c>
      <c r="BF40">
        <v>105.452203777905</v>
      </c>
      <c r="BG40">
        <v>107.46279336004569</v>
      </c>
      <c r="BH40">
        <v>108.6720091585574</v>
      </c>
      <c r="BI40">
        <v>110.2246708643388</v>
      </c>
      <c r="BJ40">
        <v>111.9848311390956</v>
      </c>
      <c r="BK40">
        <v>114.5248998282771</v>
      </c>
      <c r="BL40">
        <v>116.7572982255295</v>
      </c>
      <c r="BM40">
        <v>117.5944476244991</v>
      </c>
      <c r="BN40">
        <v>121.58700629650821</v>
      </c>
      <c r="BO40">
        <v>129.85832856325121</v>
      </c>
      <c r="BP40">
        <v>134.8955352032055</v>
      </c>
      <c r="BQ40">
        <v>138.10818546078991</v>
      </c>
    </row>
    <row r="41" spans="1:69" x14ac:dyDescent="0.2">
      <c r="A41" t="s">
        <v>228</v>
      </c>
      <c r="B41" t="s">
        <v>229</v>
      </c>
      <c r="C41" t="s">
        <v>748</v>
      </c>
      <c r="D41" t="s">
        <v>749</v>
      </c>
    </row>
    <row r="42" spans="1:69" x14ac:dyDescent="0.2">
      <c r="A42" t="s">
        <v>230</v>
      </c>
      <c r="B42" t="s">
        <v>231</v>
      </c>
      <c r="C42" t="s">
        <v>748</v>
      </c>
      <c r="D42" t="s">
        <v>749</v>
      </c>
      <c r="E42">
        <v>24.041191164266049</v>
      </c>
      <c r="F42">
        <v>24.484846795012668</v>
      </c>
      <c r="G42">
        <v>25.541611038762952</v>
      </c>
      <c r="H42">
        <v>26.420296831587692</v>
      </c>
      <c r="I42">
        <v>27.234189100976529</v>
      </c>
      <c r="J42">
        <v>28.164094662017408</v>
      </c>
      <c r="K42">
        <v>29.509206076371239</v>
      </c>
      <c r="L42">
        <v>30.69110768140709</v>
      </c>
      <c r="M42">
        <v>31.426412074016</v>
      </c>
      <c r="N42">
        <v>32.208626780776299</v>
      </c>
      <c r="O42">
        <v>33.373286469216303</v>
      </c>
      <c r="P42">
        <v>35.566986383601282</v>
      </c>
      <c r="Q42">
        <v>37.935750181234887</v>
      </c>
      <c r="R42">
        <v>41.256900046907852</v>
      </c>
      <c r="S42">
        <v>45.286632409718777</v>
      </c>
      <c r="T42">
        <v>48.31929487326677</v>
      </c>
      <c r="U42">
        <v>49.1482009361889</v>
      </c>
      <c r="V42">
        <v>49.785161208844919</v>
      </c>
      <c r="W42">
        <v>50.29734741006321</v>
      </c>
      <c r="X42">
        <v>52.132013626239527</v>
      </c>
      <c r="Y42">
        <v>54.229024316637819</v>
      </c>
      <c r="Z42">
        <v>57.748655909569521</v>
      </c>
      <c r="AA42">
        <v>61.014401203202851</v>
      </c>
      <c r="AB42">
        <v>62.814200614722481</v>
      </c>
      <c r="AC42">
        <v>64.655571701770981</v>
      </c>
      <c r="AD42">
        <v>66.876748793680875</v>
      </c>
      <c r="AE42">
        <v>67.378531620157901</v>
      </c>
      <c r="AF42">
        <v>68.348999353786866</v>
      </c>
      <c r="AG42">
        <v>69.628812903268113</v>
      </c>
      <c r="AH42">
        <v>71.825789806890526</v>
      </c>
      <c r="AI42">
        <v>75.707226105696833</v>
      </c>
      <c r="AJ42">
        <v>80.143364178800894</v>
      </c>
      <c r="AK42">
        <v>83.378776000236144</v>
      </c>
      <c r="AL42">
        <v>86.124123758007926</v>
      </c>
      <c r="AM42">
        <v>86.858002053448701</v>
      </c>
      <c r="AN42">
        <v>88.421296493719879</v>
      </c>
      <c r="AO42">
        <v>89.138953856448822</v>
      </c>
      <c r="AP42">
        <v>89.602677355971565</v>
      </c>
      <c r="AQ42">
        <v>89.618750676555536</v>
      </c>
      <c r="AR42">
        <v>90.341476055672686</v>
      </c>
      <c r="AS42">
        <v>91.749474336811474</v>
      </c>
      <c r="AT42">
        <v>92.656895290517042</v>
      </c>
      <c r="AU42">
        <v>93.252411818154954</v>
      </c>
      <c r="AV42">
        <v>93.847616720189691</v>
      </c>
      <c r="AW42">
        <v>94.601127428629496</v>
      </c>
      <c r="AX42">
        <v>95.709809317933534</v>
      </c>
      <c r="AY42">
        <v>96.723863632636011</v>
      </c>
      <c r="AZ42">
        <v>97.432221431312755</v>
      </c>
      <c r="BA42">
        <v>99.795967236668105</v>
      </c>
      <c r="BB42">
        <v>99.316465640817015</v>
      </c>
      <c r="BC42">
        <v>100</v>
      </c>
      <c r="BD42">
        <v>100.23134920765089</v>
      </c>
      <c r="BE42">
        <v>99.537194975939187</v>
      </c>
      <c r="BF42">
        <v>99.320877603303813</v>
      </c>
      <c r="BG42">
        <v>99.307764725949923</v>
      </c>
      <c r="BH42">
        <v>98.171774593000535</v>
      </c>
      <c r="BI42">
        <v>97.745101737558741</v>
      </c>
      <c r="BJ42">
        <v>98.266853204659284</v>
      </c>
      <c r="BK42">
        <v>99.186960600682923</v>
      </c>
      <c r="BL42">
        <v>99.546896373005936</v>
      </c>
      <c r="BM42">
        <v>98.824310405342843</v>
      </c>
      <c r="BN42">
        <v>99.399284245193513</v>
      </c>
      <c r="BO42">
        <v>102.2172817718704</v>
      </c>
      <c r="BP42">
        <v>104.4000305065064</v>
      </c>
      <c r="BQ42">
        <v>105.509114228825</v>
      </c>
    </row>
    <row r="43" spans="1:69" x14ac:dyDescent="0.2">
      <c r="A43" t="s">
        <v>232</v>
      </c>
      <c r="B43" t="s">
        <v>233</v>
      </c>
      <c r="C43" t="s">
        <v>748</v>
      </c>
      <c r="D43" t="s">
        <v>749</v>
      </c>
    </row>
    <row r="44" spans="1:69" x14ac:dyDescent="0.2">
      <c r="A44" t="s">
        <v>234</v>
      </c>
      <c r="B44" t="s">
        <v>235</v>
      </c>
      <c r="C44" t="s">
        <v>748</v>
      </c>
      <c r="D44" t="s">
        <v>749</v>
      </c>
      <c r="O44">
        <v>1.1247478821758759E-3</v>
      </c>
      <c r="P44">
        <v>1.350284927972479E-3</v>
      </c>
      <c r="Q44">
        <v>2.400749086218016E-3</v>
      </c>
      <c r="R44">
        <v>1.087085562244678E-2</v>
      </c>
      <c r="S44">
        <v>6.5740253708879787E-2</v>
      </c>
      <c r="T44">
        <v>0.31209217372608028</v>
      </c>
      <c r="U44">
        <v>0.97349133519673203</v>
      </c>
      <c r="V44">
        <v>1.8686568479896779</v>
      </c>
      <c r="W44">
        <v>2.6177495162330668</v>
      </c>
      <c r="X44">
        <v>3.4917956353472359</v>
      </c>
      <c r="Y44">
        <v>4.7187546764136741</v>
      </c>
      <c r="Z44">
        <v>5.647728015480542</v>
      </c>
      <c r="AA44">
        <v>6.209170178456243</v>
      </c>
      <c r="AB44">
        <v>7.9016157815523549</v>
      </c>
      <c r="AC44">
        <v>9.4708929262524197</v>
      </c>
      <c r="AD44">
        <v>12.37878843259514</v>
      </c>
      <c r="AE44">
        <v>14.789784992474731</v>
      </c>
      <c r="AF44">
        <v>17.730119329176521</v>
      </c>
      <c r="AG44">
        <v>20.333672328531481</v>
      </c>
      <c r="AH44">
        <v>23.79607718770156</v>
      </c>
      <c r="AI44">
        <v>29.991738335841731</v>
      </c>
      <c r="AJ44">
        <v>36.525262309180818</v>
      </c>
      <c r="AK44">
        <v>42.159578585250479</v>
      </c>
      <c r="AL44">
        <v>47.525551494302299</v>
      </c>
      <c r="AM44">
        <v>52.963957213502468</v>
      </c>
      <c r="AN44">
        <v>57.32428402494088</v>
      </c>
      <c r="AO44">
        <v>61.542845624596843</v>
      </c>
      <c r="AP44">
        <v>65.317800473016561</v>
      </c>
      <c r="AQ44">
        <v>68.655703074607587</v>
      </c>
      <c r="AR44">
        <v>70.946660933132677</v>
      </c>
      <c r="AS44">
        <v>73.67333476671682</v>
      </c>
      <c r="AT44">
        <v>76.302810148355192</v>
      </c>
      <c r="AU44">
        <v>78.202290905181698</v>
      </c>
      <c r="AV44">
        <v>80.399915072027497</v>
      </c>
      <c r="AW44">
        <v>81.247924102343575</v>
      </c>
      <c r="AX44">
        <v>83.728078907761756</v>
      </c>
      <c r="AY44">
        <v>86.5681498602451</v>
      </c>
      <c r="AZ44">
        <v>90.383900236508254</v>
      </c>
      <c r="BA44">
        <v>98.262003870135402</v>
      </c>
      <c r="BB44">
        <v>98.608913136959757</v>
      </c>
      <c r="BC44">
        <v>100</v>
      </c>
      <c r="BD44">
        <v>103.34121694259299</v>
      </c>
      <c r="BE44">
        <v>106.4491507202752</v>
      </c>
      <c r="BF44">
        <v>108.3541173941088</v>
      </c>
      <c r="BG44">
        <v>113.4669963448721</v>
      </c>
      <c r="BH44">
        <v>118.4014190496667</v>
      </c>
      <c r="BI44">
        <v>122.8843259514083</v>
      </c>
      <c r="BJ44">
        <v>125.566544829069</v>
      </c>
      <c r="BK44">
        <v>128.6239518383143</v>
      </c>
      <c r="BL44">
        <v>131.91356697484409</v>
      </c>
      <c r="BM44">
        <v>135.93098258439039</v>
      </c>
      <c r="BN44">
        <v>142.0812728445496</v>
      </c>
      <c r="BO44">
        <v>158.6250268759407</v>
      </c>
      <c r="BP44">
        <v>170.65147280154801</v>
      </c>
      <c r="BQ44">
        <v>177.98545690692561</v>
      </c>
    </row>
    <row r="45" spans="1:69" x14ac:dyDescent="0.2">
      <c r="A45" t="s">
        <v>236</v>
      </c>
      <c r="B45" t="s">
        <v>237</v>
      </c>
      <c r="C45" t="s">
        <v>748</v>
      </c>
      <c r="D45" t="s">
        <v>749</v>
      </c>
      <c r="AE45">
        <v>26.048319784965852</v>
      </c>
      <c r="AF45">
        <v>27.932612396709629</v>
      </c>
      <c r="AG45">
        <v>33.187244588026303</v>
      </c>
      <c r="AH45">
        <v>39.242469217924672</v>
      </c>
      <c r="AI45">
        <v>40.44026322900266</v>
      </c>
      <c r="AJ45">
        <v>41.878596268982342</v>
      </c>
      <c r="AK45">
        <v>44.53955446147156</v>
      </c>
      <c r="AL45">
        <v>51.04681839226528</v>
      </c>
      <c r="AM45">
        <v>63.429239884277578</v>
      </c>
      <c r="AN45">
        <v>74.079786373752739</v>
      </c>
      <c r="AO45">
        <v>80.238157756706457</v>
      </c>
      <c r="AP45">
        <v>82.473965983628673</v>
      </c>
      <c r="AQ45">
        <v>81.83628881547331</v>
      </c>
      <c r="AR45">
        <v>80.689375583136069</v>
      </c>
      <c r="AS45">
        <v>80.970022290301145</v>
      </c>
      <c r="AT45">
        <v>81.552298456300974</v>
      </c>
      <c r="AU45">
        <v>80.955359361403026</v>
      </c>
      <c r="AV45">
        <v>81.868214816715508</v>
      </c>
      <c r="AW45">
        <v>84.999377204753898</v>
      </c>
      <c r="AX45">
        <v>86.50931810650583</v>
      </c>
      <c r="AY45">
        <v>87.936229612535826</v>
      </c>
      <c r="AZ45">
        <v>92.171913494060746</v>
      </c>
      <c r="BA45">
        <v>97.633331061501551</v>
      </c>
      <c r="BB45">
        <v>96.922399071383424</v>
      </c>
      <c r="BC45">
        <v>100</v>
      </c>
      <c r="BD45">
        <v>105.5538989225749</v>
      </c>
      <c r="BE45">
        <v>108.3189089823739</v>
      </c>
      <c r="BF45">
        <v>111.1580017651918</v>
      </c>
      <c r="BG45">
        <v>113.29406019983711</v>
      </c>
      <c r="BH45">
        <v>114.9221228194955</v>
      </c>
      <c r="BI45">
        <v>117.2205673696739</v>
      </c>
      <c r="BJ45">
        <v>119.0880504286818</v>
      </c>
      <c r="BK45">
        <v>121.55887786611331</v>
      </c>
      <c r="BL45">
        <v>125.08315438207489</v>
      </c>
      <c r="BM45">
        <v>128.1094436056234</v>
      </c>
      <c r="BN45">
        <v>129.36621663745689</v>
      </c>
      <c r="BO45">
        <v>131.91935666853459</v>
      </c>
      <c r="BP45">
        <v>132.22915190243111</v>
      </c>
      <c r="BQ45">
        <v>132.51758194778299</v>
      </c>
    </row>
    <row r="46" spans="1:69" x14ac:dyDescent="0.2">
      <c r="A46" t="s">
        <v>238</v>
      </c>
      <c r="B46" t="s">
        <v>239</v>
      </c>
      <c r="C46" t="s">
        <v>748</v>
      </c>
      <c r="D46" t="s">
        <v>749</v>
      </c>
      <c r="E46">
        <v>5.5588369431265061</v>
      </c>
      <c r="F46">
        <v>6.2045788000837154</v>
      </c>
      <c r="G46">
        <v>6.1213599551031761</v>
      </c>
      <c r="H46">
        <v>6.1791129240215756</v>
      </c>
      <c r="I46">
        <v>6.2173117380897649</v>
      </c>
      <c r="J46">
        <v>6.3796566978942852</v>
      </c>
      <c r="K46">
        <v>6.6470483963942053</v>
      </c>
      <c r="L46">
        <v>6.7993889049166949</v>
      </c>
      <c r="M46">
        <v>7.1631871341807054</v>
      </c>
      <c r="N46">
        <v>7.4819653325595947</v>
      </c>
      <c r="O46">
        <v>8.0958748444653335</v>
      </c>
      <c r="P46">
        <v>8.0599497693164235</v>
      </c>
      <c r="Q46">
        <v>8.0849608975737741</v>
      </c>
      <c r="R46">
        <v>8.982633028291783</v>
      </c>
      <c r="S46">
        <v>10.541963188447291</v>
      </c>
      <c r="T46">
        <v>11.748409066253091</v>
      </c>
      <c r="U46">
        <v>13.16722216040079</v>
      </c>
      <c r="V46">
        <v>16.777919585827689</v>
      </c>
      <c r="W46">
        <v>18.99981727105299</v>
      </c>
      <c r="X46">
        <v>22.104835157825679</v>
      </c>
      <c r="Y46">
        <v>25.354462840726281</v>
      </c>
      <c r="Z46">
        <v>27.585455481678679</v>
      </c>
      <c r="AA46">
        <v>29.677295299955681</v>
      </c>
      <c r="AB46">
        <v>31.35122190232477</v>
      </c>
      <c r="AC46">
        <v>32.694546863904769</v>
      </c>
      <c r="AD46">
        <v>33.303908897958379</v>
      </c>
      <c r="AE46">
        <v>36.528711320256171</v>
      </c>
      <c r="AF46">
        <v>39.065011622012882</v>
      </c>
      <c r="AG46">
        <v>41.772484980615367</v>
      </c>
      <c r="AH46">
        <v>42.210894828912572</v>
      </c>
      <c r="AI46">
        <v>41.870725797024861</v>
      </c>
      <c r="AJ46">
        <v>42.575556031096568</v>
      </c>
      <c r="AK46">
        <v>44.377091223975363</v>
      </c>
      <c r="AL46">
        <v>45.337728570026663</v>
      </c>
      <c r="AM46">
        <v>57.16252088778716</v>
      </c>
      <c r="AN46">
        <v>65.333942739535047</v>
      </c>
      <c r="AO46">
        <v>66.954751563083548</v>
      </c>
      <c r="AP46">
        <v>69.646890532182354</v>
      </c>
      <c r="AQ46">
        <v>72.858620390728021</v>
      </c>
      <c r="AR46">
        <v>73.37036171290579</v>
      </c>
      <c r="AS46">
        <v>75.22720060735287</v>
      </c>
      <c r="AT46">
        <v>78.508256883103414</v>
      </c>
      <c r="AU46">
        <v>80.924163877750786</v>
      </c>
      <c r="AV46">
        <v>83.592077757298796</v>
      </c>
      <c r="AW46">
        <v>84.810840517544875</v>
      </c>
      <c r="AX46">
        <v>88.106445939908397</v>
      </c>
      <c r="AY46">
        <v>90.28020067272783</v>
      </c>
      <c r="AZ46">
        <v>91.988307751236647</v>
      </c>
      <c r="BA46">
        <v>97.791415618689356</v>
      </c>
      <c r="BB46">
        <v>98.788403577139491</v>
      </c>
      <c r="BC46">
        <v>100</v>
      </c>
      <c r="BD46">
        <v>104.9124339505245</v>
      </c>
      <c r="BE46">
        <v>106.28102840071629</v>
      </c>
      <c r="BF46">
        <v>109.0243228174151</v>
      </c>
      <c r="BG46">
        <v>109.5134954132125</v>
      </c>
      <c r="BH46">
        <v>110.88405631310491</v>
      </c>
      <c r="BI46">
        <v>111.6859459211782</v>
      </c>
      <c r="BJ46">
        <v>112.45197867685791</v>
      </c>
      <c r="BK46">
        <v>112.9032460127578</v>
      </c>
      <c r="BL46">
        <v>113.7961475571372</v>
      </c>
      <c r="BM46">
        <v>116.5415093995563</v>
      </c>
      <c r="BN46">
        <v>121.38869987175509</v>
      </c>
      <c r="BO46">
        <v>127.7416121493802</v>
      </c>
      <c r="BP46">
        <v>133.32356617951231</v>
      </c>
      <c r="BQ46">
        <v>137.92393620265901</v>
      </c>
    </row>
    <row r="47" spans="1:69" x14ac:dyDescent="0.2">
      <c r="A47" t="s">
        <v>240</v>
      </c>
      <c r="B47" t="s">
        <v>241</v>
      </c>
      <c r="C47" t="s">
        <v>748</v>
      </c>
      <c r="D47" t="s">
        <v>749</v>
      </c>
      <c r="M47">
        <v>7.5248008384896803</v>
      </c>
      <c r="N47">
        <v>7.4419082955929499</v>
      </c>
      <c r="O47">
        <v>7.8778616693399597</v>
      </c>
      <c r="P47">
        <v>8.1940813700201005</v>
      </c>
      <c r="Q47">
        <v>8.8572217131632112</v>
      </c>
      <c r="R47">
        <v>9.7770219299110508</v>
      </c>
      <c r="S47">
        <v>11.4618896166232</v>
      </c>
      <c r="T47">
        <v>13.0153572724161</v>
      </c>
      <c r="U47">
        <v>14.307866922756499</v>
      </c>
      <c r="V47">
        <v>16.4108814370007</v>
      </c>
      <c r="W47">
        <v>18.456178180635199</v>
      </c>
      <c r="X47">
        <v>19.670707438769011</v>
      </c>
      <c r="Y47">
        <v>21.549605077755398</v>
      </c>
      <c r="Z47">
        <v>23.861338962471699</v>
      </c>
      <c r="AA47">
        <v>27.024641407843902</v>
      </c>
      <c r="AB47">
        <v>31.5191707068943</v>
      </c>
      <c r="AC47">
        <v>35.103947511578902</v>
      </c>
      <c r="AD47">
        <v>38.0907227753558</v>
      </c>
      <c r="AE47">
        <v>41.050381452743302</v>
      </c>
      <c r="AF47">
        <v>46.444606763790198</v>
      </c>
      <c r="AG47">
        <v>47.225959527901097</v>
      </c>
      <c r="AH47">
        <v>46.439398942562988</v>
      </c>
      <c r="AI47">
        <v>46.949945002863501</v>
      </c>
      <c r="AJ47">
        <v>46.978139069506902</v>
      </c>
      <c r="AK47">
        <v>46.970596707729598</v>
      </c>
      <c r="AL47">
        <v>45.464458892836802</v>
      </c>
      <c r="AM47">
        <v>61.419966072449398</v>
      </c>
      <c r="AN47">
        <v>66.9905670350674</v>
      </c>
      <c r="AO47">
        <v>69.619319576935695</v>
      </c>
      <c r="AP47">
        <v>72.951466475774794</v>
      </c>
      <c r="AQ47">
        <v>75.264576451480096</v>
      </c>
      <c r="AR47">
        <v>76.673337403039696</v>
      </c>
      <c r="AS47">
        <v>77.614265031808401</v>
      </c>
      <c r="AT47">
        <v>81.044638941793195</v>
      </c>
      <c r="AU47">
        <v>83.341786505085693</v>
      </c>
      <c r="AV47">
        <v>83.861142146650096</v>
      </c>
      <c r="AW47">
        <v>84.057081508170498</v>
      </c>
      <c r="AX47">
        <v>85.749604048364006</v>
      </c>
      <c r="AY47">
        <v>90.137907057596493</v>
      </c>
      <c r="AZ47">
        <v>90.968439757407197</v>
      </c>
      <c r="BA47">
        <v>95.824158844207503</v>
      </c>
      <c r="BB47">
        <v>98.740680650519394</v>
      </c>
      <c r="BC47">
        <v>100</v>
      </c>
      <c r="BD47">
        <v>102.9396994630509</v>
      </c>
      <c r="BE47">
        <v>105.75540574296249</v>
      </c>
      <c r="BF47">
        <v>107.9237587223293</v>
      </c>
      <c r="BG47">
        <v>109.9256349079718</v>
      </c>
      <c r="BH47">
        <v>112.8675035687364</v>
      </c>
      <c r="BI47">
        <v>113.8541804307925</v>
      </c>
      <c r="BJ47">
        <v>114.5833130197944</v>
      </c>
      <c r="BK47">
        <v>115.8080460572987</v>
      </c>
      <c r="BL47">
        <v>118.64858829001081</v>
      </c>
      <c r="BM47">
        <v>121.5407767451358</v>
      </c>
      <c r="BN47">
        <v>124.3020101491486</v>
      </c>
      <c r="BO47">
        <v>132.0679984136415</v>
      </c>
      <c r="BP47">
        <v>141.8183328824457</v>
      </c>
      <c r="BQ47">
        <v>148.24740250839059</v>
      </c>
    </row>
    <row r="48" spans="1:69" x14ac:dyDescent="0.2">
      <c r="A48" t="s">
        <v>242</v>
      </c>
      <c r="B48" t="s">
        <v>243</v>
      </c>
      <c r="C48" t="s">
        <v>748</v>
      </c>
      <c r="D48" t="s">
        <v>749</v>
      </c>
      <c r="H48">
        <v>3.5465575285389101E-14</v>
      </c>
      <c r="I48">
        <v>4.80278597519732E-14</v>
      </c>
      <c r="J48">
        <v>4.6718149488769502E-14</v>
      </c>
      <c r="K48">
        <v>5.4090320779809798E-14</v>
      </c>
      <c r="L48">
        <v>7.4063996536360794E-14</v>
      </c>
      <c r="M48">
        <v>1.1355615836599799E-13</v>
      </c>
      <c r="N48">
        <v>1.2056960897608199E-13</v>
      </c>
      <c r="O48">
        <v>1.3024566256894301E-13</v>
      </c>
      <c r="P48">
        <v>1.3777041012869701E-13</v>
      </c>
      <c r="Q48">
        <v>1.5954394249021801E-13</v>
      </c>
      <c r="R48">
        <v>1.84501021896926E-13</v>
      </c>
      <c r="S48">
        <v>2.3887214657246298E-13</v>
      </c>
      <c r="T48">
        <v>3.0732805514189802E-13</v>
      </c>
      <c r="U48">
        <v>5.5437665977553E-13</v>
      </c>
      <c r="V48">
        <v>9.3660666148092406E-13</v>
      </c>
      <c r="W48">
        <v>1.3933807164905601E-12</v>
      </c>
      <c r="X48">
        <v>2.8014094928350201E-12</v>
      </c>
      <c r="Y48">
        <v>4.1075920729003202E-12</v>
      </c>
      <c r="Z48">
        <v>5.5620191540339301E-12</v>
      </c>
      <c r="AA48">
        <v>7.6032633625774201E-12</v>
      </c>
      <c r="AB48">
        <v>1.3421789728827E-11</v>
      </c>
      <c r="AC48">
        <v>2.04315893748572E-11</v>
      </c>
      <c r="AD48">
        <v>2.5298554254125899E-11</v>
      </c>
      <c r="AE48">
        <v>3.6531112342957797E-11</v>
      </c>
      <c r="AF48">
        <v>6.5270269975644803E-11</v>
      </c>
      <c r="AG48">
        <v>1.11672034903421E-10</v>
      </c>
      <c r="AH48">
        <v>2.27883794232873E-10</v>
      </c>
      <c r="AI48">
        <v>4.1314284725999903E-10</v>
      </c>
      <c r="AJ48">
        <v>9.3140444972143097E-9</v>
      </c>
      <c r="AK48">
        <v>3.9390676230795002E-7</v>
      </c>
      <c r="AL48">
        <v>8.2204589800694704E-6</v>
      </c>
      <c r="AM48">
        <v>1.9624810047479502E-3</v>
      </c>
      <c r="AN48">
        <v>1.25973399013556E-2</v>
      </c>
      <c r="AO48">
        <v>7.4631913592035207E-2</v>
      </c>
      <c r="AP48">
        <v>0.222788731136843</v>
      </c>
      <c r="AQ48">
        <v>0.28772898822360499</v>
      </c>
      <c r="AR48">
        <v>1.1074544199210901</v>
      </c>
      <c r="AS48">
        <v>6.7987384752801399</v>
      </c>
      <c r="AT48">
        <v>31.2698875559072</v>
      </c>
      <c r="AU48">
        <v>41.126963690442402</v>
      </c>
      <c r="AV48">
        <v>46.421634897108802</v>
      </c>
      <c r="AW48">
        <v>48.275893257765198</v>
      </c>
      <c r="AX48">
        <v>58.566776944882299</v>
      </c>
      <c r="AY48">
        <v>66.211319695899505</v>
      </c>
      <c r="AZ48">
        <v>77.430894462840499</v>
      </c>
      <c r="BA48">
        <v>90.827511289859501</v>
      </c>
      <c r="BB48">
        <v>93.370681605975406</v>
      </c>
      <c r="BC48">
        <v>100</v>
      </c>
      <c r="BD48">
        <v>115.316515913949</v>
      </c>
      <c r="BE48">
        <v>126.52738931903799</v>
      </c>
      <c r="BF48">
        <v>127.550012909223</v>
      </c>
      <c r="BG48">
        <v>129.13550918358871</v>
      </c>
      <c r="BH48">
        <v>130.09653434483889</v>
      </c>
      <c r="BI48">
        <v>133.85092657703501</v>
      </c>
    </row>
    <row r="49" spans="1:69" x14ac:dyDescent="0.2">
      <c r="A49" t="s">
        <v>244</v>
      </c>
      <c r="B49" t="s">
        <v>245</v>
      </c>
      <c r="C49" t="s">
        <v>748</v>
      </c>
      <c r="D49" t="s">
        <v>749</v>
      </c>
      <c r="AD49">
        <v>35.448414250556901</v>
      </c>
      <c r="AE49">
        <v>36.922398621344911</v>
      </c>
      <c r="AF49">
        <v>37.086174662543627</v>
      </c>
      <c r="AG49">
        <v>37.468318758673817</v>
      </c>
      <c r="AH49">
        <v>36.79501725596819</v>
      </c>
      <c r="AI49">
        <v>37.858045078933642</v>
      </c>
      <c r="AJ49">
        <v>37.222654696875843</v>
      </c>
      <c r="AK49">
        <v>35.7577689950433</v>
      </c>
      <c r="AL49">
        <v>37.51836143792903</v>
      </c>
      <c r="AM49">
        <v>53.441032110022022</v>
      </c>
      <c r="AN49">
        <v>58.474112487229327</v>
      </c>
      <c r="AO49">
        <v>64.339721073863274</v>
      </c>
      <c r="AQ49">
        <v>73.467202481037376</v>
      </c>
      <c r="AR49">
        <v>76.510707246646064</v>
      </c>
      <c r="AS49">
        <v>75.835889299114484</v>
      </c>
      <c r="AT49">
        <v>75.878349754240062</v>
      </c>
      <c r="AU49">
        <v>79.200880367816737</v>
      </c>
      <c r="AV49">
        <v>78.7004535752652</v>
      </c>
      <c r="AW49">
        <v>80.612690500742502</v>
      </c>
      <c r="AX49">
        <v>83.107242239370294</v>
      </c>
      <c r="AY49">
        <v>88.54066405061873</v>
      </c>
      <c r="AZ49">
        <v>90.891105646182368</v>
      </c>
      <c r="BA49">
        <v>95.398169183821039</v>
      </c>
      <c r="BB49">
        <v>99.610001928764547</v>
      </c>
      <c r="BC49">
        <v>100</v>
      </c>
      <c r="BD49">
        <v>101.759587042738</v>
      </c>
      <c r="BE49">
        <v>106.8579333882203</v>
      </c>
      <c r="BF49">
        <v>111.80718273912341</v>
      </c>
      <c r="BG49">
        <v>112.8270202675406</v>
      </c>
      <c r="BH49">
        <v>116.4026190736394</v>
      </c>
      <c r="BI49">
        <v>120.11651656878711</v>
      </c>
      <c r="BJ49">
        <v>120.657117555654</v>
      </c>
      <c r="BK49">
        <v>122.048027425109</v>
      </c>
      <c r="BL49">
        <v>124.7404960757293</v>
      </c>
      <c r="BM49">
        <v>126.9800513548461</v>
      </c>
      <c r="BN49">
        <v>129.1585754055919</v>
      </c>
      <c r="BO49">
        <v>133.08944347583369</v>
      </c>
      <c r="BP49">
        <v>138.81461280241251</v>
      </c>
      <c r="BQ49">
        <v>143.1059781450501</v>
      </c>
    </row>
    <row r="50" spans="1:69" x14ac:dyDescent="0.2">
      <c r="A50" t="s">
        <v>246</v>
      </c>
      <c r="B50" t="s">
        <v>247</v>
      </c>
      <c r="C50" t="s">
        <v>748</v>
      </c>
      <c r="D50" t="s">
        <v>749</v>
      </c>
      <c r="E50">
        <v>5.7306652637517663E-2</v>
      </c>
      <c r="F50">
        <v>6.2053471819720769E-2</v>
      </c>
      <c r="G50">
        <v>6.4968181690717483E-2</v>
      </c>
      <c r="H50">
        <v>8.2090828928009688E-2</v>
      </c>
      <c r="I50">
        <v>9.6105732515395365E-2</v>
      </c>
      <c r="J50">
        <v>0.1034008146587178</v>
      </c>
      <c r="K50">
        <v>0.120697876932404</v>
      </c>
      <c r="L50">
        <v>0.130749827095933</v>
      </c>
      <c r="M50">
        <v>0.14048747117784041</v>
      </c>
      <c r="N50">
        <v>0.1502958330844624</v>
      </c>
      <c r="O50">
        <v>0.16067920521398629</v>
      </c>
      <c r="P50">
        <v>0.17986472281067681</v>
      </c>
      <c r="Q50">
        <v>0.20224791447971879</v>
      </c>
      <c r="R50">
        <v>0.24781365907095401</v>
      </c>
      <c r="S50">
        <v>0.30696915197408742</v>
      </c>
      <c r="T50">
        <v>0.3789150548419431</v>
      </c>
      <c r="U50">
        <v>0.4540585516112387</v>
      </c>
      <c r="V50">
        <v>0.60754313905126955</v>
      </c>
      <c r="W50">
        <v>0.71546199335305294</v>
      </c>
      <c r="X50">
        <v>0.88813213274873681</v>
      </c>
      <c r="Y50">
        <v>1.1239547774670819</v>
      </c>
      <c r="Z50">
        <v>1.4325226519474721</v>
      </c>
      <c r="AA50">
        <v>1.7866564084549439</v>
      </c>
      <c r="AB50">
        <v>2.136793129636914</v>
      </c>
      <c r="AC50">
        <v>2.4821334542402318</v>
      </c>
      <c r="AD50">
        <v>3.080083731416269</v>
      </c>
      <c r="AE50">
        <v>3.660447373843744</v>
      </c>
      <c r="AF50">
        <v>4.5134058591467667</v>
      </c>
      <c r="AG50">
        <v>5.7820518952266076</v>
      </c>
      <c r="AH50">
        <v>7.277726949419856</v>
      </c>
      <c r="AI50">
        <v>9.3993316998624632</v>
      </c>
      <c r="AJ50">
        <v>12.25558374364806</v>
      </c>
      <c r="AK50">
        <v>15.5658937091306</v>
      </c>
      <c r="AL50">
        <v>19.05926673576942</v>
      </c>
      <c r="AM50">
        <v>23.413592891011628</v>
      </c>
      <c r="AN50">
        <v>28.305112256226611</v>
      </c>
      <c r="AO50">
        <v>34.191889351681212</v>
      </c>
      <c r="AP50">
        <v>40.507138738648599</v>
      </c>
      <c r="AQ50">
        <v>48.072648910138298</v>
      </c>
      <c r="AR50">
        <v>53.299918326456542</v>
      </c>
      <c r="AS50">
        <v>58.217021374847782</v>
      </c>
      <c r="AT50">
        <v>62.854333668401949</v>
      </c>
      <c r="AU50">
        <v>66.846531252041544</v>
      </c>
      <c r="AV50">
        <v>71.612547636410355</v>
      </c>
      <c r="AW50">
        <v>75.840566811093467</v>
      </c>
      <c r="AX50">
        <v>79.67128872587169</v>
      </c>
      <c r="AY50">
        <v>83.091914667364534</v>
      </c>
      <c r="AZ50">
        <v>87.698850202530096</v>
      </c>
      <c r="BA50">
        <v>93.835037858536964</v>
      </c>
      <c r="BB50">
        <v>97.778470912573127</v>
      </c>
      <c r="BC50">
        <v>100</v>
      </c>
      <c r="BD50">
        <v>103.4150334477625</v>
      </c>
      <c r="BE50">
        <v>106.6925680557125</v>
      </c>
      <c r="BF50">
        <v>108.8445488773645</v>
      </c>
      <c r="BG50">
        <v>111.9997758879433</v>
      </c>
      <c r="BH50">
        <v>117.5883756026448</v>
      </c>
      <c r="BI50">
        <v>126.4233314577921</v>
      </c>
      <c r="BJ50">
        <v>131.87763000675361</v>
      </c>
      <c r="BK50">
        <v>136.1512160369677</v>
      </c>
      <c r="BL50">
        <v>140.9478496924599</v>
      </c>
      <c r="BM50">
        <v>144.50908739573089</v>
      </c>
      <c r="BN50">
        <v>149.5597631998657</v>
      </c>
      <c r="BO50">
        <v>164.7808063141328</v>
      </c>
      <c r="BP50">
        <v>184.11932436903439</v>
      </c>
      <c r="BQ50">
        <v>196.28792874372741</v>
      </c>
    </row>
    <row r="51" spans="1:69" x14ac:dyDescent="0.2">
      <c r="A51" t="s">
        <v>248</v>
      </c>
      <c r="B51" t="s">
        <v>249</v>
      </c>
      <c r="C51" t="s">
        <v>748</v>
      </c>
      <c r="D51" t="s">
        <v>749</v>
      </c>
      <c r="AS51">
        <v>69.144478825699593</v>
      </c>
      <c r="AT51">
        <v>72.985173862044306</v>
      </c>
      <c r="AU51">
        <v>75.563770812791105</v>
      </c>
      <c r="AV51">
        <v>78.434499949730096</v>
      </c>
      <c r="AW51">
        <v>81.944438246400196</v>
      </c>
      <c r="AX51">
        <v>84.4136896302482</v>
      </c>
      <c r="AY51">
        <v>87.262114447571406</v>
      </c>
      <c r="AZ51">
        <v>91.159386294649494</v>
      </c>
      <c r="BA51">
        <v>92.709808511870605</v>
      </c>
      <c r="BB51">
        <v>96.754133261170196</v>
      </c>
      <c r="BC51">
        <v>100</v>
      </c>
      <c r="BD51">
        <v>101.8426630075619</v>
      </c>
      <c r="BE51">
        <v>108.2737669716953</v>
      </c>
      <c r="BF51">
        <v>103.6235458464847</v>
      </c>
      <c r="BG51">
        <v>111.4445887093556</v>
      </c>
      <c r="BH51">
        <v>111.31400475604519</v>
      </c>
      <c r="BI51">
        <v>112.20175334699471</v>
      </c>
      <c r="BJ51">
        <v>111.9354287697098</v>
      </c>
      <c r="BK51">
        <v>114.3437764322854</v>
      </c>
      <c r="BL51">
        <v>118.43972537666581</v>
      </c>
      <c r="BM51">
        <v>119.3714219176623</v>
      </c>
      <c r="BN51">
        <v>119.3661481636567</v>
      </c>
      <c r="BO51">
        <v>134.32515140065459</v>
      </c>
      <c r="BP51">
        <v>145.57318973568391</v>
      </c>
      <c r="BQ51">
        <v>152.92743969654899</v>
      </c>
    </row>
    <row r="52" spans="1:69" x14ac:dyDescent="0.2">
      <c r="A52" t="s">
        <v>250</v>
      </c>
      <c r="B52" t="s">
        <v>251</v>
      </c>
      <c r="C52" t="s">
        <v>748</v>
      </c>
      <c r="D52" t="s">
        <v>749</v>
      </c>
      <c r="AB52">
        <v>29.561479177596219</v>
      </c>
      <c r="AC52">
        <v>32.887145585075707</v>
      </c>
      <c r="AD52">
        <v>34.660834335731508</v>
      </c>
      <c r="AE52">
        <v>38.429922930874987</v>
      </c>
      <c r="AF52">
        <v>39.907996889754891</v>
      </c>
      <c r="AG52">
        <v>41.53387824452259</v>
      </c>
      <c r="AH52">
        <v>43.425812911888777</v>
      </c>
      <c r="AI52">
        <v>48.052184403182572</v>
      </c>
      <c r="AJ52">
        <v>52.641604045504351</v>
      </c>
      <c r="AK52">
        <v>54.282266139860951</v>
      </c>
      <c r="AL52">
        <v>57.424338609936243</v>
      </c>
      <c r="AM52">
        <v>59.406660274429441</v>
      </c>
      <c r="AN52">
        <v>64.368022346871314</v>
      </c>
      <c r="AO52">
        <v>68.206686355123622</v>
      </c>
      <c r="AP52">
        <v>74.042493124426102</v>
      </c>
      <c r="AQ52">
        <v>77.296094346092374</v>
      </c>
      <c r="AR52">
        <v>80.66344748383338</v>
      </c>
      <c r="AS52">
        <v>78.665045511633693</v>
      </c>
      <c r="AT52">
        <v>81.300296785746085</v>
      </c>
      <c r="AU52">
        <v>82.832428602698769</v>
      </c>
      <c r="AV52">
        <v>83.816618989530667</v>
      </c>
      <c r="AW52">
        <v>82.231796150140681</v>
      </c>
      <c r="AX52">
        <v>82.576258247313774</v>
      </c>
      <c r="AY52">
        <v>87.009841029523045</v>
      </c>
      <c r="AZ52">
        <v>90.847842543527562</v>
      </c>
      <c r="BA52">
        <v>97.002271006813004</v>
      </c>
      <c r="BB52">
        <v>97.963663890991626</v>
      </c>
      <c r="BC52">
        <v>100</v>
      </c>
      <c r="BD52">
        <v>104.4738834216502</v>
      </c>
      <c r="BE52">
        <v>107.1279342385694</v>
      </c>
      <c r="BF52">
        <v>108.74186247970729</v>
      </c>
      <c r="BG52">
        <v>108.48221067765</v>
      </c>
      <c r="BH52">
        <v>108.6245263191356</v>
      </c>
      <c r="BI52">
        <v>107.0952924547837</v>
      </c>
      <c r="BJ52">
        <v>107.93536426201059</v>
      </c>
      <c r="BK52">
        <v>109.29210711384231</v>
      </c>
      <c r="BL52">
        <v>110.5016065159521</v>
      </c>
      <c r="BM52">
        <v>111.1710206164353</v>
      </c>
      <c r="BN52">
        <v>113.24119508412259</v>
      </c>
      <c r="BO52">
        <v>122.22227415296921</v>
      </c>
      <c r="BP52">
        <v>126.77429019190529</v>
      </c>
      <c r="BQ52">
        <v>128.1031002832531</v>
      </c>
    </row>
    <row r="53" spans="1:69" x14ac:dyDescent="0.2">
      <c r="A53" t="s">
        <v>252</v>
      </c>
      <c r="B53" t="s">
        <v>253</v>
      </c>
      <c r="C53" t="s">
        <v>748</v>
      </c>
      <c r="D53" t="s">
        <v>749</v>
      </c>
      <c r="E53">
        <v>0.2491788637645001</v>
      </c>
      <c r="F53">
        <v>0.25523588841012301</v>
      </c>
      <c r="G53">
        <v>0.26207074737370611</v>
      </c>
      <c r="H53">
        <v>0.26975366180952648</v>
      </c>
      <c r="I53">
        <v>0.27872036297887842</v>
      </c>
      <c r="J53">
        <v>0.27686687256344278</v>
      </c>
      <c r="K53">
        <v>0.27737321455642078</v>
      </c>
      <c r="L53">
        <v>0.28072482692077738</v>
      </c>
      <c r="M53">
        <v>0.29221739655496859</v>
      </c>
      <c r="N53">
        <v>0.299900787894189</v>
      </c>
      <c r="O53">
        <v>0.31385306473097219</v>
      </c>
      <c r="P53">
        <v>0.3235293066657241</v>
      </c>
      <c r="Q53">
        <v>0.33841529671848619</v>
      </c>
      <c r="R53">
        <v>0.38990191576836652</v>
      </c>
      <c r="S53">
        <v>0.50715957247358057</v>
      </c>
      <c r="T53">
        <v>0.59524914319375122</v>
      </c>
      <c r="U53">
        <v>0.61599853624110223</v>
      </c>
      <c r="V53">
        <v>0.64181035609420356</v>
      </c>
      <c r="W53">
        <v>0.6803647199254178</v>
      </c>
      <c r="X53">
        <v>0.74287942286077724</v>
      </c>
      <c r="Y53">
        <v>0.87760187500544551</v>
      </c>
      <c r="Z53">
        <v>1.2028090230280639</v>
      </c>
      <c r="AA53">
        <v>2.2867965462260291</v>
      </c>
      <c r="AB53">
        <v>3.0328343774232609</v>
      </c>
      <c r="AC53">
        <v>3.3951800510573031</v>
      </c>
      <c r="AD53">
        <v>3.9064065590339192</v>
      </c>
      <c r="AE53">
        <v>4.3687321931116196</v>
      </c>
      <c r="AF53">
        <v>5.1045324248734456</v>
      </c>
      <c r="AG53">
        <v>6.1679358385683063</v>
      </c>
      <c r="AH53">
        <v>7.186250250494453</v>
      </c>
      <c r="AI53">
        <v>8.5544945239734087</v>
      </c>
      <c r="AJ53">
        <v>11.010429282148239</v>
      </c>
      <c r="AK53">
        <v>13.40973051153146</v>
      </c>
      <c r="AL53">
        <v>14.721014524321919</v>
      </c>
      <c r="AM53">
        <v>16.713425631463849</v>
      </c>
      <c r="AN53">
        <v>20.58868374966238</v>
      </c>
      <c r="AO53">
        <v>24.194061321042408</v>
      </c>
      <c r="AP53">
        <v>27.399301229383219</v>
      </c>
      <c r="AQ53">
        <v>30.593867895759459</v>
      </c>
      <c r="AR53">
        <v>33.667108117762893</v>
      </c>
      <c r="AS53">
        <v>37.357544892962629</v>
      </c>
      <c r="AT53">
        <v>41.562366584475427</v>
      </c>
      <c r="AU53">
        <v>45.372605055195912</v>
      </c>
      <c r="AV53">
        <v>49.65921863155971</v>
      </c>
      <c r="AW53">
        <v>55.77465954536347</v>
      </c>
      <c r="AX53">
        <v>63.47061155498244</v>
      </c>
      <c r="AY53">
        <v>70.751069502409123</v>
      </c>
      <c r="AZ53">
        <v>77.371420107516556</v>
      </c>
      <c r="BA53">
        <v>87.758118198531037</v>
      </c>
      <c r="BB53">
        <v>94.640725606196597</v>
      </c>
      <c r="BC53">
        <v>100</v>
      </c>
      <c r="BD53">
        <v>104.877998309707</v>
      </c>
      <c r="BE53">
        <v>109.5927395816089</v>
      </c>
      <c r="BF53">
        <v>115.3259041760693</v>
      </c>
      <c r="BG53">
        <v>120.5377135737499</v>
      </c>
      <c r="BH53">
        <v>121.5044043459699</v>
      </c>
      <c r="BI53">
        <v>121.483166772673</v>
      </c>
      <c r="BJ53">
        <v>123.4583699999129</v>
      </c>
      <c r="BK53">
        <v>126.2005218997499</v>
      </c>
      <c r="BL53">
        <v>128.84574333684751</v>
      </c>
      <c r="BM53">
        <v>129.77976091938001</v>
      </c>
      <c r="BN53">
        <v>132.02037935751451</v>
      </c>
      <c r="BO53">
        <v>142.9447685745464</v>
      </c>
      <c r="BP53">
        <v>143.69550522011679</v>
      </c>
      <c r="BQ53">
        <v>143.1022540144458</v>
      </c>
    </row>
    <row r="54" spans="1:69" x14ac:dyDescent="0.2">
      <c r="A54" t="s">
        <v>254</v>
      </c>
      <c r="B54" t="s">
        <v>255</v>
      </c>
      <c r="C54" t="s">
        <v>748</v>
      </c>
      <c r="D54" t="s">
        <v>749</v>
      </c>
    </row>
    <row r="55" spans="1:69" x14ac:dyDescent="0.2">
      <c r="A55" t="s">
        <v>256</v>
      </c>
      <c r="B55" t="s">
        <v>257</v>
      </c>
      <c r="C55" t="s">
        <v>748</v>
      </c>
      <c r="D55" t="s">
        <v>749</v>
      </c>
    </row>
    <row r="56" spans="1:69" x14ac:dyDescent="0.2">
      <c r="A56" t="s">
        <v>258</v>
      </c>
      <c r="B56" t="s">
        <v>259</v>
      </c>
      <c r="C56" t="s">
        <v>748</v>
      </c>
      <c r="D56" t="s">
        <v>749</v>
      </c>
      <c r="AS56">
        <v>76.842335447190024</v>
      </c>
      <c r="AT56">
        <v>78.219986879510174</v>
      </c>
      <c r="AU56">
        <v>78.526131642247975</v>
      </c>
      <c r="AV56">
        <v>79.809023981339777</v>
      </c>
      <c r="AW56">
        <v>80.909687294992352</v>
      </c>
      <c r="AX56">
        <v>84.240833880020375</v>
      </c>
      <c r="AY56">
        <v>86.864931846344462</v>
      </c>
      <c r="AZ56">
        <v>89.467162329615576</v>
      </c>
      <c r="BA56">
        <v>95.619214228442601</v>
      </c>
      <c r="BB56">
        <v>97.295721262482402</v>
      </c>
      <c r="BC56">
        <v>100</v>
      </c>
      <c r="BD56">
        <v>102.3325315256217</v>
      </c>
      <c r="BE56">
        <v>105.5907865004741</v>
      </c>
      <c r="BF56">
        <v>106.9975945768642</v>
      </c>
      <c r="BG56">
        <v>108.6012100007286</v>
      </c>
      <c r="BH56">
        <v>108.083679568482</v>
      </c>
      <c r="BI56">
        <v>108.0326554413584</v>
      </c>
      <c r="BJ56">
        <v>109.7456082804872</v>
      </c>
      <c r="BK56">
        <v>112.5810919163201</v>
      </c>
      <c r="BL56">
        <v>115.5332021284347</v>
      </c>
    </row>
    <row r="57" spans="1:69" x14ac:dyDescent="0.2">
      <c r="A57" t="s">
        <v>260</v>
      </c>
      <c r="B57" t="s">
        <v>261</v>
      </c>
      <c r="C57" t="s">
        <v>748</v>
      </c>
      <c r="D57" t="s">
        <v>749</v>
      </c>
      <c r="BB57">
        <v>99.724619576125434</v>
      </c>
      <c r="BC57">
        <v>100</v>
      </c>
      <c r="BD57">
        <v>101.3254357577966</v>
      </c>
      <c r="BE57">
        <v>102.5301429581833</v>
      </c>
      <c r="BF57">
        <v>104.7454209852319</v>
      </c>
      <c r="BG57">
        <v>106.0798557728523</v>
      </c>
      <c r="BH57">
        <v>103.5896017727077</v>
      </c>
      <c r="BI57">
        <v>102.94189912896459</v>
      </c>
    </row>
    <row r="58" spans="1:69" x14ac:dyDescent="0.2">
      <c r="A58" t="s">
        <v>262</v>
      </c>
      <c r="B58" t="s">
        <v>263</v>
      </c>
      <c r="C58" t="s">
        <v>748</v>
      </c>
      <c r="D58" t="s">
        <v>749</v>
      </c>
      <c r="E58">
        <v>13.941611830517139</v>
      </c>
      <c r="F58">
        <v>13.85581729617545</v>
      </c>
      <c r="G58">
        <v>13.87011638523235</v>
      </c>
      <c r="H58">
        <v>14.1417990773143</v>
      </c>
      <c r="I58">
        <v>14.09890181000045</v>
      </c>
      <c r="J58">
        <v>14.127499988114341</v>
      </c>
      <c r="K58">
        <v>14.19899543339902</v>
      </c>
      <c r="L58">
        <v>14.299089056940581</v>
      </c>
      <c r="M58">
        <v>14.83768807801389</v>
      </c>
      <c r="N58">
        <v>15.19159053210166</v>
      </c>
      <c r="O58">
        <v>15.55621730308942</v>
      </c>
      <c r="P58">
        <v>16.200867901454039</v>
      </c>
      <c r="Q58">
        <v>16.98374302730976</v>
      </c>
      <c r="R58">
        <v>18.309983537329089</v>
      </c>
      <c r="S58">
        <v>21.27192854085386</v>
      </c>
      <c r="T58">
        <v>22.258836653500708</v>
      </c>
      <c r="U58">
        <v>23.116778965627049</v>
      </c>
      <c r="V58">
        <v>24.810420641026901</v>
      </c>
      <c r="W58">
        <v>26.655393807553981</v>
      </c>
      <c r="X58">
        <v>29.17798252243508</v>
      </c>
      <c r="Y58">
        <v>33.122133985127093</v>
      </c>
      <c r="Z58">
        <v>36.681005798391951</v>
      </c>
      <c r="AA58">
        <v>39.040620536875871</v>
      </c>
      <c r="AB58">
        <v>41.01206031190469</v>
      </c>
      <c r="AC58">
        <v>43.469482915196409</v>
      </c>
      <c r="AD58">
        <v>45.657933890389337</v>
      </c>
      <c r="AE58">
        <v>46.214216121513331</v>
      </c>
      <c r="AF58">
        <v>47.504362988239052</v>
      </c>
      <c r="AG58">
        <v>49.13341410652243</v>
      </c>
      <c r="AH58">
        <v>50.983523225253492</v>
      </c>
      <c r="AI58">
        <v>53.278829292622113</v>
      </c>
      <c r="AJ58">
        <v>55.961564538476047</v>
      </c>
      <c r="AK58">
        <v>59.604785242721803</v>
      </c>
      <c r="AL58">
        <v>62.498100859712409</v>
      </c>
      <c r="AM58">
        <v>65.434629946003497</v>
      </c>
      <c r="AN58">
        <v>67.146280695557181</v>
      </c>
      <c r="AO58">
        <v>69.146517946994024</v>
      </c>
      <c r="AP58">
        <v>71.639488089770865</v>
      </c>
      <c r="AQ58">
        <v>73.235406214644698</v>
      </c>
      <c r="AR58">
        <v>74.429143335943394</v>
      </c>
      <c r="AS58">
        <v>77.51174364252843</v>
      </c>
      <c r="AT58">
        <v>79.041082835424973</v>
      </c>
      <c r="AU58">
        <v>81.255146120272798</v>
      </c>
      <c r="AV58">
        <v>84.618349748386507</v>
      </c>
      <c r="AW58">
        <v>86.552908903008216</v>
      </c>
      <c r="AX58">
        <v>88.768803000936146</v>
      </c>
      <c r="AY58">
        <v>90.814646356501015</v>
      </c>
      <c r="AZ58">
        <v>92.969361731268592</v>
      </c>
      <c r="BA58">
        <v>97.310109057615193</v>
      </c>
      <c r="BB58">
        <v>97.627609223749005</v>
      </c>
      <c r="BC58">
        <v>100</v>
      </c>
      <c r="BD58">
        <v>103.28944939564209</v>
      </c>
      <c r="BE58">
        <v>105.75709022173319</v>
      </c>
      <c r="BF58">
        <v>105.3347411635273</v>
      </c>
      <c r="BG58">
        <v>103.9074671608839</v>
      </c>
      <c r="BH58">
        <v>101.7285299742308</v>
      </c>
      <c r="BI58">
        <v>100.2746597333491</v>
      </c>
      <c r="BJ58">
        <v>100.807886777964</v>
      </c>
      <c r="BK58">
        <v>102.2549751168474</v>
      </c>
      <c r="BL58">
        <v>102.5109919172826</v>
      </c>
      <c r="BM58">
        <v>101.85653837444831</v>
      </c>
      <c r="BN58">
        <v>104.3480396210672</v>
      </c>
      <c r="BO58">
        <v>113.108561527348</v>
      </c>
      <c r="BP58">
        <v>117.1141223950835</v>
      </c>
      <c r="BQ58">
        <v>119.2224461787994</v>
      </c>
    </row>
    <row r="59" spans="1:69" x14ac:dyDescent="0.2">
      <c r="A59" t="s">
        <v>264</v>
      </c>
      <c r="B59" t="s">
        <v>265</v>
      </c>
      <c r="C59" t="s">
        <v>748</v>
      </c>
      <c r="D59" t="s">
        <v>749</v>
      </c>
      <c r="AJ59">
        <v>34.88790091381474</v>
      </c>
      <c r="AK59">
        <v>38.755748073821913</v>
      </c>
      <c r="AL59">
        <v>46.821993370363749</v>
      </c>
      <c r="AM59">
        <v>51.52265454219674</v>
      </c>
      <c r="AN59">
        <v>56.154810965776747</v>
      </c>
      <c r="AO59">
        <v>61.073284357642009</v>
      </c>
      <c r="AP59">
        <v>66.323239562802371</v>
      </c>
      <c r="AQ59">
        <v>73.418742160903065</v>
      </c>
      <c r="AR59">
        <v>74.986561548109691</v>
      </c>
      <c r="AS59">
        <v>77.817595413008476</v>
      </c>
      <c r="AT59">
        <v>81.445977423400834</v>
      </c>
      <c r="AU59">
        <v>82.995878874753657</v>
      </c>
      <c r="AV59">
        <v>83.094427521949527</v>
      </c>
      <c r="AW59">
        <v>85.387923311234573</v>
      </c>
      <c r="AX59">
        <v>86.973660634294944</v>
      </c>
      <c r="AY59">
        <v>89.177566744311065</v>
      </c>
      <c r="AZ59">
        <v>91.721913635549228</v>
      </c>
      <c r="BA59">
        <v>97.554201755957763</v>
      </c>
      <c r="BB59">
        <v>98.548647195843088</v>
      </c>
      <c r="BC59">
        <v>100</v>
      </c>
      <c r="BD59">
        <v>101.9172191363555</v>
      </c>
      <c r="BE59">
        <v>105.26787314101421</v>
      </c>
      <c r="BF59">
        <v>106.7819387206594</v>
      </c>
      <c r="BG59">
        <v>107.1492564056621</v>
      </c>
      <c r="BH59">
        <v>107.4807382189572</v>
      </c>
      <c r="BI59">
        <v>108.21537358896261</v>
      </c>
      <c r="BJ59">
        <v>110.8672280953235</v>
      </c>
      <c r="BK59">
        <v>113.2503135638775</v>
      </c>
      <c r="BL59">
        <v>116.4755420175597</v>
      </c>
      <c r="BM59">
        <v>120.1576778355134</v>
      </c>
      <c r="BN59">
        <v>124.77154631786421</v>
      </c>
      <c r="BO59">
        <v>143.61225586812409</v>
      </c>
      <c r="BP59">
        <v>158.9231320551873</v>
      </c>
      <c r="BQ59">
        <v>162.7934061996059</v>
      </c>
    </row>
    <row r="60" spans="1:69" x14ac:dyDescent="0.2">
      <c r="A60" t="s">
        <v>266</v>
      </c>
      <c r="B60" t="s">
        <v>267</v>
      </c>
      <c r="C60" t="s">
        <v>748</v>
      </c>
      <c r="D60" t="s">
        <v>749</v>
      </c>
      <c r="E60">
        <v>24.646070467279468</v>
      </c>
      <c r="F60">
        <v>25.21137615501134</v>
      </c>
      <c r="G60">
        <v>25.928203699730091</v>
      </c>
      <c r="H60">
        <v>26.697483074108561</v>
      </c>
      <c r="I60">
        <v>27.32106574711397</v>
      </c>
      <c r="J60">
        <v>28.206901917499</v>
      </c>
      <c r="K60">
        <v>29.203468786456959</v>
      </c>
      <c r="L60">
        <v>29.727977664855889</v>
      </c>
      <c r="M60">
        <v>30.165064943515642</v>
      </c>
      <c r="N60">
        <v>30.742025651574242</v>
      </c>
      <c r="O60">
        <v>31.802702195978181</v>
      </c>
      <c r="P60">
        <v>33.469473702888308</v>
      </c>
      <c r="Q60">
        <v>35.305251951825042</v>
      </c>
      <c r="R60">
        <v>37.787925739880237</v>
      </c>
      <c r="S60">
        <v>40.42795313327489</v>
      </c>
      <c r="T60">
        <v>42.817381107796933</v>
      </c>
      <c r="U60">
        <v>44.635677297153393</v>
      </c>
      <c r="V60">
        <v>46.302445978604048</v>
      </c>
      <c r="W60">
        <v>47.56126917040109</v>
      </c>
      <c r="X60">
        <v>49.484466193617571</v>
      </c>
      <c r="Y60">
        <v>52.176944474852149</v>
      </c>
      <c r="Z60">
        <v>55.487176506198971</v>
      </c>
      <c r="AA60">
        <v>58.39528443622676</v>
      </c>
      <c r="AB60">
        <v>60.318483343082903</v>
      </c>
      <c r="AC60">
        <v>61.769621433920477</v>
      </c>
      <c r="AD60">
        <v>63.045925743477987</v>
      </c>
      <c r="AE60">
        <v>62.96433589209137</v>
      </c>
      <c r="AF60">
        <v>63.121687613791259</v>
      </c>
      <c r="AG60">
        <v>63.925932990969912</v>
      </c>
      <c r="AH60">
        <v>65.703438021912405</v>
      </c>
      <c r="AI60">
        <v>67.475110362682486</v>
      </c>
      <c r="AJ60">
        <v>70.205850074282736</v>
      </c>
      <c r="AK60">
        <v>73.756144444307026</v>
      </c>
      <c r="AL60">
        <v>77.056419556470473</v>
      </c>
      <c r="AM60">
        <v>79.13159239382918</v>
      </c>
      <c r="AN60">
        <v>80.481704297564335</v>
      </c>
      <c r="AO60">
        <v>81.648469310626766</v>
      </c>
      <c r="AP60">
        <v>83.231936854069914</v>
      </c>
      <c r="AQ60">
        <v>83.990332558557782</v>
      </c>
      <c r="AR60">
        <v>84.482039736112966</v>
      </c>
      <c r="AS60">
        <v>85.698807847291761</v>
      </c>
      <c r="AT60">
        <v>87.398949914219486</v>
      </c>
      <c r="AU60">
        <v>88.640719574456426</v>
      </c>
      <c r="AV60">
        <v>89.557461562378677</v>
      </c>
      <c r="AW60">
        <v>91.049253305935906</v>
      </c>
      <c r="AX60">
        <v>92.457704355053025</v>
      </c>
      <c r="AY60">
        <v>93.916156618646781</v>
      </c>
      <c r="AZ60">
        <v>96.074672975905116</v>
      </c>
      <c r="BA60">
        <v>98.599880289049395</v>
      </c>
      <c r="BB60">
        <v>98.908240575931842</v>
      </c>
      <c r="BC60">
        <v>100</v>
      </c>
      <c r="BD60">
        <v>102.07517283735871</v>
      </c>
      <c r="BE60">
        <v>104.12534130019981</v>
      </c>
      <c r="BF60">
        <v>105.6921395745711</v>
      </c>
      <c r="BG60">
        <v>106.65054955516391</v>
      </c>
      <c r="BH60">
        <v>107.1991878574636</v>
      </c>
      <c r="BI60">
        <v>107.7263366568302</v>
      </c>
      <c r="BJ60">
        <v>109.3524601619397</v>
      </c>
      <c r="BK60">
        <v>111.24662935634871</v>
      </c>
      <c r="BL60">
        <v>112.85487712119129</v>
      </c>
      <c r="BM60">
        <v>113.0183789263444</v>
      </c>
      <c r="BN60">
        <v>116.4842758800857</v>
      </c>
      <c r="BO60">
        <v>124.4897443873684</v>
      </c>
      <c r="BP60">
        <v>131.89244820704391</v>
      </c>
      <c r="BQ60">
        <v>134.8685988521043</v>
      </c>
    </row>
    <row r="61" spans="1:69" x14ac:dyDescent="0.2">
      <c r="A61" t="s">
        <v>268</v>
      </c>
      <c r="B61" t="s">
        <v>269</v>
      </c>
      <c r="C61" t="s">
        <v>748</v>
      </c>
      <c r="D61" t="s">
        <v>749</v>
      </c>
      <c r="X61">
        <v>82.385685649911295</v>
      </c>
      <c r="Y61">
        <v>92.319771045684291</v>
      </c>
      <c r="Z61">
        <v>97.598031958097707</v>
      </c>
      <c r="AA61">
        <v>95.245222259098895</v>
      </c>
      <c r="AB61">
        <v>96.104184530161902</v>
      </c>
      <c r="AC61">
        <v>97.915474536409306</v>
      </c>
      <c r="AD61">
        <v>100</v>
      </c>
      <c r="AE61">
        <v>118.14763345098601</v>
      </c>
      <c r="AF61">
        <v>122.97882776147701</v>
      </c>
      <c r="AS61">
        <v>70.072269495279599</v>
      </c>
      <c r="AT61">
        <v>71.2961883669429</v>
      </c>
      <c r="AU61">
        <v>71.750786804989303</v>
      </c>
      <c r="AV61">
        <v>73.172863970159895</v>
      </c>
      <c r="AW61">
        <v>75.457512530598407</v>
      </c>
      <c r="AX61">
        <v>77.800442942068301</v>
      </c>
      <c r="AY61">
        <v>80.5105490150371</v>
      </c>
      <c r="AZ61">
        <v>84.508683995803693</v>
      </c>
      <c r="BA61">
        <v>94.614756964681206</v>
      </c>
      <c r="BB61">
        <v>96.200023312740612</v>
      </c>
      <c r="BC61">
        <v>100</v>
      </c>
      <c r="BD61">
        <v>105.0687139477799</v>
      </c>
      <c r="BE61">
        <v>108.9890477920798</v>
      </c>
      <c r="BF61">
        <v>111.9383267690886</v>
      </c>
      <c r="BG61">
        <v>113.4403879342333</v>
      </c>
      <c r="BH61">
        <v>112.4791057327006</v>
      </c>
      <c r="BI61">
        <v>115.5592471598703</v>
      </c>
      <c r="BJ61">
        <v>116.21575324539749</v>
      </c>
      <c r="BK61">
        <v>116.3877186831658</v>
      </c>
      <c r="BL61">
        <v>120.25092237337159</v>
      </c>
      <c r="BM61">
        <v>122.3882716929774</v>
      </c>
      <c r="BN61">
        <v>123.8348004041937</v>
      </c>
      <c r="BO61">
        <v>130.2492058963133</v>
      </c>
      <c r="BP61">
        <v>132.19652030903089</v>
      </c>
      <c r="BQ61">
        <v>134.94165228012761</v>
      </c>
    </row>
    <row r="62" spans="1:69" x14ac:dyDescent="0.2">
      <c r="A62" t="s">
        <v>270</v>
      </c>
      <c r="B62" t="s">
        <v>271</v>
      </c>
      <c r="C62" t="s">
        <v>748</v>
      </c>
      <c r="D62" t="s">
        <v>749</v>
      </c>
      <c r="I62">
        <v>7.9775123777121584</v>
      </c>
      <c r="K62">
        <v>8.3757232038530631</v>
      </c>
      <c r="L62">
        <v>8.4554983276368834</v>
      </c>
      <c r="M62">
        <v>8.9095517404483413</v>
      </c>
      <c r="N62">
        <v>9.2851596149189515</v>
      </c>
      <c r="O62">
        <v>10.43591577540389</v>
      </c>
      <c r="P62">
        <v>10.81551240603001</v>
      </c>
      <c r="Q62">
        <v>11.214388024929031</v>
      </c>
      <c r="R62">
        <v>12.57122992184487</v>
      </c>
      <c r="S62">
        <v>16.89272525420817</v>
      </c>
      <c r="T62">
        <v>20.254848622786788</v>
      </c>
      <c r="U62">
        <v>22.46313273762448</v>
      </c>
      <c r="V62">
        <v>24.597951431811939</v>
      </c>
      <c r="W62">
        <v>26.495087882719378</v>
      </c>
      <c r="Y62">
        <v>41.499319676684799</v>
      </c>
      <c r="Z62">
        <v>47.004904730115562</v>
      </c>
      <c r="AA62">
        <v>49.070579498985289</v>
      </c>
      <c r="AB62">
        <v>51.106003800528399</v>
      </c>
      <c r="AC62">
        <v>52.239532026207129</v>
      </c>
      <c r="AD62">
        <v>54.193280065968551</v>
      </c>
      <c r="AE62">
        <v>55.696728292097923</v>
      </c>
      <c r="AF62">
        <v>57.93828792099476</v>
      </c>
      <c r="AG62">
        <v>59.632746240814413</v>
      </c>
      <c r="AH62">
        <v>63.341021385515212</v>
      </c>
      <c r="AI62">
        <v>65.362184752461587</v>
      </c>
      <c r="AJ62">
        <v>68.994401579313063</v>
      </c>
      <c r="AK62">
        <v>72.769654902971908</v>
      </c>
      <c r="AL62">
        <v>73.911429739251346</v>
      </c>
      <c r="AM62">
        <v>73.922617516634602</v>
      </c>
      <c r="AN62">
        <v>74.8965756921653</v>
      </c>
      <c r="AO62">
        <v>76.152714475029256</v>
      </c>
      <c r="AP62">
        <v>78.008020891084868</v>
      </c>
      <c r="AQ62">
        <v>78.787436048784627</v>
      </c>
      <c r="AR62">
        <v>79.716716424426053</v>
      </c>
      <c r="AS62">
        <v>80.399846279161849</v>
      </c>
      <c r="AT62">
        <v>81.448175078671326</v>
      </c>
      <c r="AU62">
        <v>81.586682041741355</v>
      </c>
      <c r="AV62">
        <v>82.772436774365147</v>
      </c>
      <c r="AW62">
        <v>84.754099811849855</v>
      </c>
      <c r="AX62">
        <v>86.179579693580365</v>
      </c>
      <c r="AY62">
        <v>88.077591281807955</v>
      </c>
      <c r="AZ62">
        <v>91.276764306864266</v>
      </c>
      <c r="BA62">
        <v>97.081895168803754</v>
      </c>
      <c r="BB62">
        <v>97.087975962304412</v>
      </c>
      <c r="BC62">
        <v>100</v>
      </c>
      <c r="BD62">
        <v>101.1312313652648</v>
      </c>
      <c r="BE62">
        <v>102.50335106786849</v>
      </c>
      <c r="BF62">
        <v>102.4557775745301</v>
      </c>
      <c r="BG62">
        <v>103.2746557586344</v>
      </c>
      <c r="BH62">
        <v>102.4031963450507</v>
      </c>
      <c r="BI62">
        <v>102.54842069313651</v>
      </c>
      <c r="BJ62">
        <v>102.85222335235041</v>
      </c>
      <c r="BK62">
        <v>103.8696284116412</v>
      </c>
      <c r="BL62">
        <v>105.4324752901598</v>
      </c>
      <c r="BM62">
        <v>106.7190302758074</v>
      </c>
      <c r="BN62">
        <v>109.09770494272991</v>
      </c>
      <c r="BO62">
        <v>112.2450671072789</v>
      </c>
      <c r="BP62">
        <v>117.95472093058331</v>
      </c>
      <c r="BQ62">
        <v>120.98523591851161</v>
      </c>
    </row>
    <row r="63" spans="1:69" x14ac:dyDescent="0.2">
      <c r="A63" t="s">
        <v>272</v>
      </c>
      <c r="B63" t="s">
        <v>273</v>
      </c>
      <c r="C63" t="s">
        <v>748</v>
      </c>
      <c r="D63" t="s">
        <v>749</v>
      </c>
      <c r="E63">
        <v>8.2457021038668792</v>
      </c>
      <c r="F63">
        <v>8.530313114765578</v>
      </c>
      <c r="G63">
        <v>9.1596642232681074</v>
      </c>
      <c r="H63">
        <v>9.7188647305778986</v>
      </c>
      <c r="I63">
        <v>10.019448175853491</v>
      </c>
      <c r="J63">
        <v>10.565508101362409</v>
      </c>
      <c r="K63">
        <v>11.31195699046342</v>
      </c>
      <c r="L63">
        <v>12.24042585483439</v>
      </c>
      <c r="M63">
        <v>13.2202972948844</v>
      </c>
      <c r="N63">
        <v>13.681410588340331</v>
      </c>
      <c r="O63">
        <v>14.572732791715019</v>
      </c>
      <c r="P63">
        <v>15.428133202392649</v>
      </c>
      <c r="Q63">
        <v>16.440582983662171</v>
      </c>
      <c r="R63">
        <v>17.97011338273369</v>
      </c>
      <c r="S63">
        <v>20.715085260244631</v>
      </c>
      <c r="T63">
        <v>22.70489599142935</v>
      </c>
      <c r="U63">
        <v>24.750673154182671</v>
      </c>
      <c r="V63">
        <v>27.454000535666481</v>
      </c>
      <c r="W63">
        <v>30.258057316311049</v>
      </c>
      <c r="X63">
        <v>33.166174448709953</v>
      </c>
      <c r="Y63">
        <v>37.24737969824124</v>
      </c>
      <c r="Z63">
        <v>41.630423176502092</v>
      </c>
      <c r="AA63">
        <v>45.843765735202233</v>
      </c>
      <c r="AB63">
        <v>49.010757968038568</v>
      </c>
      <c r="AC63">
        <v>52.093916614587997</v>
      </c>
      <c r="AD63">
        <v>54.531261494509451</v>
      </c>
      <c r="AE63">
        <v>56.537021694491557</v>
      </c>
      <c r="AF63">
        <v>58.809806267297603</v>
      </c>
      <c r="AG63">
        <v>61.47690920453531</v>
      </c>
      <c r="AH63">
        <v>64.411032050709764</v>
      </c>
      <c r="AI63">
        <v>66.112515846799397</v>
      </c>
      <c r="AJ63">
        <v>67.696011963217572</v>
      </c>
      <c r="AK63">
        <v>69.114950450852632</v>
      </c>
      <c r="AL63">
        <v>69.984317471654322</v>
      </c>
      <c r="AM63">
        <v>71.378415320060725</v>
      </c>
      <c r="AN63">
        <v>72.865661994464773</v>
      </c>
      <c r="AO63">
        <v>74.415003124721039</v>
      </c>
      <c r="AP63">
        <v>76.038862601553475</v>
      </c>
      <c r="AQ63">
        <v>77.442274796893145</v>
      </c>
      <c r="AR63">
        <v>79.376624408534994</v>
      </c>
      <c r="AS63">
        <v>81.681151682885456</v>
      </c>
      <c r="AT63">
        <v>83.590750825819143</v>
      </c>
      <c r="AU63">
        <v>85.617355593250636</v>
      </c>
      <c r="AV63">
        <v>87.393982680117887</v>
      </c>
      <c r="AW63">
        <v>88.402821176680661</v>
      </c>
      <c r="AX63">
        <v>90.009820551736453</v>
      </c>
      <c r="AY63">
        <v>91.741808767074403</v>
      </c>
      <c r="AZ63">
        <v>93.295241496294977</v>
      </c>
      <c r="BA63">
        <v>96.482456923488982</v>
      </c>
      <c r="BB63">
        <v>97.741273100616027</v>
      </c>
      <c r="BC63">
        <v>100</v>
      </c>
      <c r="BD63">
        <v>102.7586822605125</v>
      </c>
      <c r="BE63">
        <v>105.2227479689314</v>
      </c>
      <c r="BF63">
        <v>106.0530309793769</v>
      </c>
      <c r="BG63">
        <v>106.6511918578699</v>
      </c>
      <c r="BH63">
        <v>107.1332916703866</v>
      </c>
      <c r="BI63">
        <v>107.4011248995626</v>
      </c>
      <c r="BJ63">
        <v>108.633157753772</v>
      </c>
      <c r="BK63">
        <v>109.5170074100527</v>
      </c>
      <c r="BL63">
        <v>110.3472904204982</v>
      </c>
      <c r="BM63">
        <v>110.8115346844033</v>
      </c>
      <c r="BN63">
        <v>112.8649227747523</v>
      </c>
      <c r="BO63">
        <v>121.5516471743595</v>
      </c>
      <c r="BP63">
        <v>125.56914561199901</v>
      </c>
      <c r="BQ63">
        <v>127.2922060530309</v>
      </c>
    </row>
    <row r="64" spans="1:69" x14ac:dyDescent="0.2">
      <c r="A64" t="s">
        <v>274</v>
      </c>
      <c r="B64" t="s">
        <v>275</v>
      </c>
      <c r="C64" t="s">
        <v>748</v>
      </c>
      <c r="D64" t="s">
        <v>749</v>
      </c>
      <c r="E64">
        <v>0.4545806709661237</v>
      </c>
      <c r="F64">
        <v>0.43685202479389962</v>
      </c>
      <c r="G64">
        <v>0.4768551238389187</v>
      </c>
      <c r="H64">
        <v>0.51776738422586976</v>
      </c>
      <c r="I64">
        <v>0.52867732032905679</v>
      </c>
      <c r="J64">
        <v>0.51867654556780174</v>
      </c>
      <c r="K64">
        <v>0.52004028758069976</v>
      </c>
      <c r="L64">
        <v>0.52648018042127975</v>
      </c>
      <c r="M64">
        <v>0.52666958903342476</v>
      </c>
      <c r="N64">
        <v>0.5317078581381488</v>
      </c>
      <c r="O64">
        <v>0.55200137472242783</v>
      </c>
      <c r="P64">
        <v>0.57176318344812083</v>
      </c>
      <c r="Q64">
        <v>0.62116770526634579</v>
      </c>
      <c r="R64">
        <v>0.71483690627457708</v>
      </c>
      <c r="S64">
        <v>0.80877196121364225</v>
      </c>
      <c r="T64">
        <v>0.9260578529212864</v>
      </c>
      <c r="U64">
        <v>0.99797134073447147</v>
      </c>
      <c r="V64">
        <v>1.1262458615120721</v>
      </c>
      <c r="W64">
        <v>1.1654150070598019</v>
      </c>
      <c r="X64">
        <v>1.2723279088042021</v>
      </c>
      <c r="Y64">
        <v>1.4854827297842219</v>
      </c>
      <c r="Z64">
        <v>1.597111392952782</v>
      </c>
      <c r="AA64">
        <v>1.7192304120937121</v>
      </c>
      <c r="AB64">
        <v>1.815999415554773</v>
      </c>
      <c r="AC64">
        <v>2.181953772172474</v>
      </c>
      <c r="AD64">
        <v>3.1711681648146448</v>
      </c>
      <c r="AE64">
        <v>3.413412834111365</v>
      </c>
      <c r="AF64">
        <v>3.8759549788278349</v>
      </c>
      <c r="AG64">
        <v>5.5760973727606977</v>
      </c>
      <c r="AH64">
        <v>7.8432223652078914</v>
      </c>
      <c r="AI64">
        <v>11.801106822829521</v>
      </c>
      <c r="AJ64">
        <v>17.356968480134931</v>
      </c>
      <c r="AK64">
        <v>18.096206348022822</v>
      </c>
      <c r="AL64">
        <v>19.046318492491519</v>
      </c>
      <c r="AM64">
        <v>20.619690672984831</v>
      </c>
      <c r="AN64">
        <v>23.204566735681428</v>
      </c>
      <c r="AO64">
        <v>24.457449480450538</v>
      </c>
      <c r="AP64">
        <v>26.486578297094638</v>
      </c>
      <c r="AQ64">
        <v>27.766321185562841</v>
      </c>
      <c r="AR64">
        <v>29.562952623208339</v>
      </c>
      <c r="AS64">
        <v>31.846435189463389</v>
      </c>
      <c r="AT64">
        <v>34.675375838371231</v>
      </c>
      <c r="AU64">
        <v>36.486598218932187</v>
      </c>
      <c r="AV64">
        <v>46.502064618422523</v>
      </c>
      <c r="AW64">
        <v>70.432426911535075</v>
      </c>
      <c r="AX64">
        <v>73.383688298550126</v>
      </c>
      <c r="AY64">
        <v>78.94089209024979</v>
      </c>
      <c r="AZ64">
        <v>83.790678332936082</v>
      </c>
      <c r="BA64">
        <v>92.709878554718415</v>
      </c>
      <c r="BB64">
        <v>94.046895290529974</v>
      </c>
      <c r="BC64">
        <v>100</v>
      </c>
      <c r="BD64">
        <v>105.79676809206531</v>
      </c>
      <c r="BE64">
        <v>109.70542659874199</v>
      </c>
      <c r="BF64">
        <v>115.00524196631299</v>
      </c>
      <c r="BG64">
        <v>118.4538377545702</v>
      </c>
      <c r="BH64">
        <v>119.44499591453661</v>
      </c>
      <c r="BI64">
        <v>121.373036513831</v>
      </c>
      <c r="BJ64">
        <v>125.3535343643448</v>
      </c>
      <c r="BK64">
        <v>129.82167868951771</v>
      </c>
      <c r="BL64">
        <v>132.17223489870511</v>
      </c>
      <c r="BM64">
        <v>137.16970912987921</v>
      </c>
      <c r="BN64">
        <v>148.4766130267115</v>
      </c>
      <c r="BO64">
        <v>161.55902413675921</v>
      </c>
      <c r="BP64">
        <v>169.29061349190039</v>
      </c>
      <c r="BQ64">
        <v>174.8809846559401</v>
      </c>
    </row>
    <row r="65" spans="1:69" x14ac:dyDescent="0.2">
      <c r="A65" t="s">
        <v>276</v>
      </c>
      <c r="B65" t="s">
        <v>277</v>
      </c>
      <c r="C65" t="s">
        <v>748</v>
      </c>
      <c r="D65" t="s">
        <v>749</v>
      </c>
      <c r="N65">
        <v>2.5690245335196789</v>
      </c>
      <c r="O65">
        <v>2.7385801527062918</v>
      </c>
      <c r="P65">
        <v>2.8105128396448378</v>
      </c>
      <c r="Q65">
        <v>2.9132738209856259</v>
      </c>
      <c r="R65">
        <v>3.0931055383319999</v>
      </c>
      <c r="S65">
        <v>3.2384695098622269</v>
      </c>
      <c r="T65">
        <v>3.5050058052234569</v>
      </c>
      <c r="U65">
        <v>3.8355536285299028</v>
      </c>
      <c r="V65">
        <v>4.295409020025633</v>
      </c>
      <c r="W65">
        <v>5.048133208366167</v>
      </c>
      <c r="X65">
        <v>5.6210256793260758</v>
      </c>
      <c r="Y65">
        <v>6.1560250384465292</v>
      </c>
      <c r="Z65">
        <v>7.0581808204675323</v>
      </c>
      <c r="AA65">
        <v>7.5199629803548493</v>
      </c>
      <c r="AB65">
        <v>7.9686914988925421</v>
      </c>
      <c r="AC65">
        <v>8.6154622127625426</v>
      </c>
      <c r="AD65">
        <v>9.5185596921101521</v>
      </c>
      <c r="AE65">
        <v>10.696158695367609</v>
      </c>
      <c r="AF65">
        <v>11.49208777154481</v>
      </c>
      <c r="AG65">
        <v>12.171447707431559</v>
      </c>
      <c r="AH65">
        <v>13.303923172512089</v>
      </c>
      <c r="AI65">
        <v>15.519363553840041</v>
      </c>
      <c r="AJ65">
        <v>19.53676605321337</v>
      </c>
      <c r="AK65">
        <v>25.72399381074873</v>
      </c>
      <c r="AL65">
        <v>31.007786031486742</v>
      </c>
      <c r="AM65">
        <v>40.014821087503407</v>
      </c>
      <c r="AN65">
        <v>51.931085346603119</v>
      </c>
      <c r="AO65">
        <v>61.63133217350731</v>
      </c>
      <c r="AP65">
        <v>65.164978627004814</v>
      </c>
      <c r="AQ65">
        <v>68.390750400364837</v>
      </c>
      <c r="AR65">
        <v>70.200035316783385</v>
      </c>
      <c r="AS65">
        <v>70.438127995293286</v>
      </c>
      <c r="AT65">
        <v>73.414835077308823</v>
      </c>
      <c r="AU65">
        <v>74.456079095308311</v>
      </c>
      <c r="AV65">
        <v>77.634574831113184</v>
      </c>
      <c r="AW65">
        <v>80.710301651672623</v>
      </c>
      <c r="AX65">
        <v>81.826078445765773</v>
      </c>
      <c r="AY65">
        <v>83.717487582275126</v>
      </c>
      <c r="AZ65">
        <v>86.797450390271379</v>
      </c>
      <c r="BA65">
        <v>91.014583180405722</v>
      </c>
      <c r="BB65">
        <v>96.236144755193436</v>
      </c>
      <c r="BC65">
        <v>100</v>
      </c>
      <c r="BD65">
        <v>104.5242115050527</v>
      </c>
      <c r="BE65">
        <v>113.8179304607404</v>
      </c>
      <c r="BF65">
        <v>117.52183806797331</v>
      </c>
      <c r="BG65">
        <v>120.94986420024961</v>
      </c>
      <c r="BH65">
        <v>126.7366463578751</v>
      </c>
      <c r="BI65">
        <v>134.84487019501341</v>
      </c>
      <c r="BJ65">
        <v>142.38420318578869</v>
      </c>
      <c r="BK65">
        <v>148.4639947148205</v>
      </c>
      <c r="BL65">
        <v>151.3616677677457</v>
      </c>
      <c r="BM65">
        <v>155.0172502385671</v>
      </c>
      <c r="BN65">
        <v>166.21889451662631</v>
      </c>
      <c r="BO65">
        <v>181.6199319777827</v>
      </c>
      <c r="BP65">
        <v>198.55085761824361</v>
      </c>
      <c r="BQ65">
        <v>206.58445276370841</v>
      </c>
    </row>
    <row r="66" spans="1:69" x14ac:dyDescent="0.2">
      <c r="A66" t="s">
        <v>278</v>
      </c>
      <c r="B66" t="s">
        <v>279</v>
      </c>
      <c r="C66" t="s">
        <v>748</v>
      </c>
      <c r="D66" t="s">
        <v>749</v>
      </c>
    </row>
    <row r="67" spans="1:69" x14ac:dyDescent="0.2">
      <c r="A67" t="s">
        <v>280</v>
      </c>
      <c r="B67" t="s">
        <v>281</v>
      </c>
      <c r="C67" t="s">
        <v>748</v>
      </c>
      <c r="D67" t="s">
        <v>749</v>
      </c>
    </row>
    <row r="68" spans="1:69" x14ac:dyDescent="0.2">
      <c r="A68" t="s">
        <v>282</v>
      </c>
      <c r="B68" t="s">
        <v>283</v>
      </c>
      <c r="C68" t="s">
        <v>748</v>
      </c>
      <c r="D68" t="s">
        <v>749</v>
      </c>
    </row>
    <row r="69" spans="1:69" x14ac:dyDescent="0.2">
      <c r="A69" t="s">
        <v>284</v>
      </c>
      <c r="B69" t="s">
        <v>285</v>
      </c>
      <c r="C69" t="s">
        <v>748</v>
      </c>
      <c r="D69" t="s">
        <v>749</v>
      </c>
    </row>
    <row r="70" spans="1:69" x14ac:dyDescent="0.2">
      <c r="A70" t="s">
        <v>286</v>
      </c>
      <c r="B70" t="s">
        <v>287</v>
      </c>
      <c r="C70" t="s">
        <v>748</v>
      </c>
      <c r="D70" t="s">
        <v>749</v>
      </c>
    </row>
    <row r="71" spans="1:69" x14ac:dyDescent="0.2">
      <c r="A71" t="s">
        <v>288</v>
      </c>
      <c r="B71" t="s">
        <v>289</v>
      </c>
      <c r="C71" t="s">
        <v>748</v>
      </c>
      <c r="D71" t="s">
        <v>749</v>
      </c>
      <c r="E71">
        <v>1.224261929499258E-2</v>
      </c>
      <c r="F71">
        <v>1.273056364012806E-2</v>
      </c>
      <c r="G71">
        <v>1.3096043522139561E-2</v>
      </c>
      <c r="H71">
        <v>1.387388421353696E-2</v>
      </c>
      <c r="I71">
        <v>1.4433585080026821E-2</v>
      </c>
      <c r="J71">
        <v>1.487656200515771E-2</v>
      </c>
      <c r="K71">
        <v>1.5687889073153959E-2</v>
      </c>
      <c r="L71">
        <v>1.6286874351932521E-2</v>
      </c>
      <c r="M71">
        <v>1.6990085580726962E-2</v>
      </c>
      <c r="N71">
        <v>1.8064994173249312E-2</v>
      </c>
      <c r="O71">
        <v>1.899918490303832E-2</v>
      </c>
      <c r="P71">
        <v>2.0808224740398298E-2</v>
      </c>
      <c r="Q71">
        <v>2.2374068185082498E-2</v>
      </c>
      <c r="R71">
        <v>2.5087627943413481E-2</v>
      </c>
      <c r="S71">
        <v>3.0783543468864239E-2</v>
      </c>
      <c r="T71">
        <v>3.518241156692907E-2</v>
      </c>
      <c r="U71">
        <v>3.8762091809951833E-2</v>
      </c>
      <c r="V71">
        <v>4.3779617399420052E-2</v>
      </c>
      <c r="W71">
        <v>4.9513932357877141E-2</v>
      </c>
      <c r="X71">
        <v>5.4523351401271902E-2</v>
      </c>
      <c r="Y71">
        <v>6.101669510129383E-2</v>
      </c>
      <c r="Z71">
        <v>6.9588301313744272E-2</v>
      </c>
      <c r="AA71">
        <v>8.0920399922684808E-2</v>
      </c>
      <c r="AB71">
        <v>0.120100618865638</v>
      </c>
      <c r="AC71">
        <v>0.15759552946885699</v>
      </c>
      <c r="AD71">
        <v>0.20171220853661639</v>
      </c>
      <c r="AE71">
        <v>0.24816698626267039</v>
      </c>
      <c r="AF71">
        <v>0.32138616706213657</v>
      </c>
      <c r="AG71">
        <v>0.50848525898343255</v>
      </c>
      <c r="AH71">
        <v>0.89314515434311348</v>
      </c>
      <c r="AI71">
        <v>1.326491261000478</v>
      </c>
      <c r="AJ71">
        <v>1.9727323436844211</v>
      </c>
      <c r="AK71">
        <v>3.0499985007810171</v>
      </c>
      <c r="AL71">
        <v>4.4211269664624151</v>
      </c>
      <c r="AM71">
        <v>5.6285757262378144</v>
      </c>
      <c r="AN71">
        <v>6.9194408489196313</v>
      </c>
      <c r="AO71">
        <v>8.608577329664362</v>
      </c>
      <c r="AP71">
        <v>11.247757741512791</v>
      </c>
      <c r="AQ71">
        <v>15.308022052100171</v>
      </c>
      <c r="AR71">
        <v>23.305239726405201</v>
      </c>
      <c r="AS71">
        <v>45.700730449954847</v>
      </c>
      <c r="AT71">
        <v>62.919278331201902</v>
      </c>
      <c r="AU71">
        <v>70.773868107735595</v>
      </c>
      <c r="AV71">
        <v>76.385786345877136</v>
      </c>
      <c r="AW71">
        <v>78.48122567217041</v>
      </c>
      <c r="AX71">
        <v>80.182916047028158</v>
      </c>
      <c r="AY71">
        <v>82.827948757383041</v>
      </c>
      <c r="AZ71">
        <v>84.713265920602353</v>
      </c>
      <c r="BA71">
        <v>91.829261531734076</v>
      </c>
      <c r="BB71">
        <v>96.567622309375267</v>
      </c>
      <c r="BC71">
        <v>100</v>
      </c>
      <c r="BD71">
        <v>104.47453265795841</v>
      </c>
      <c r="BE71">
        <v>109.8045326760332</v>
      </c>
      <c r="BF71">
        <v>112.79316584857141</v>
      </c>
      <c r="BG71">
        <v>116.8415609032661</v>
      </c>
      <c r="BH71">
        <v>121.4762522768923</v>
      </c>
      <c r="BI71">
        <v>123.5756833827857</v>
      </c>
      <c r="BJ71">
        <v>124.0914086884803</v>
      </c>
      <c r="BK71">
        <v>123.81331581359539</v>
      </c>
      <c r="BL71">
        <v>124.1426747294732</v>
      </c>
      <c r="BM71">
        <v>123.7219894774268</v>
      </c>
      <c r="BN71">
        <v>123.8868507433115</v>
      </c>
      <c r="BO71">
        <v>128.18097925347749</v>
      </c>
      <c r="BP71">
        <v>131.0210693706664</v>
      </c>
      <c r="BQ71">
        <v>133.04839133690029</v>
      </c>
    </row>
    <row r="72" spans="1:69" x14ac:dyDescent="0.2">
      <c r="A72" t="s">
        <v>290</v>
      </c>
      <c r="B72" t="s">
        <v>291</v>
      </c>
      <c r="C72" t="s">
        <v>748</v>
      </c>
      <c r="D72" t="s">
        <v>749</v>
      </c>
      <c r="E72">
        <v>1.20872070863002</v>
      </c>
      <c r="F72">
        <v>1.2171044771133801</v>
      </c>
      <c r="G72">
        <v>1.1805538975108101</v>
      </c>
      <c r="H72">
        <v>1.1893684525188</v>
      </c>
      <c r="I72">
        <v>1.2329110287645699</v>
      </c>
      <c r="J72">
        <v>1.4158627513308</v>
      </c>
      <c r="K72">
        <v>1.5438063486560301</v>
      </c>
      <c r="L72">
        <v>1.55464228658054</v>
      </c>
      <c r="M72">
        <v>1.52859022194483</v>
      </c>
      <c r="N72">
        <v>1.58071240136806</v>
      </c>
      <c r="O72">
        <v>1.64019300612286</v>
      </c>
      <c r="P72">
        <v>1.6917019834377001</v>
      </c>
      <c r="Q72">
        <v>1.7272677058627599</v>
      </c>
      <c r="R72">
        <v>1.81556880983419</v>
      </c>
      <c r="S72">
        <v>1.99756719633179</v>
      </c>
      <c r="T72">
        <v>2.1907258612556602</v>
      </c>
      <c r="U72">
        <v>2.4167521593217098</v>
      </c>
      <c r="V72">
        <v>2.7244569785496302</v>
      </c>
      <c r="W72">
        <v>3.0262750575144901</v>
      </c>
      <c r="X72">
        <v>3.326008249304881</v>
      </c>
      <c r="Y72">
        <v>4.018457387998569</v>
      </c>
      <c r="Z72">
        <v>4.4330530581603904</v>
      </c>
      <c r="AA72">
        <v>5.0901649052770912</v>
      </c>
      <c r="AB72">
        <v>5.9086570024997798</v>
      </c>
      <c r="AC72">
        <v>6.9152774575808511</v>
      </c>
      <c r="AD72">
        <v>7.7524932302302112</v>
      </c>
      <c r="AE72">
        <v>9.6025706831028597</v>
      </c>
      <c r="AF72">
        <v>11.4936619011958</v>
      </c>
      <c r="AG72">
        <v>13.523843279601101</v>
      </c>
      <c r="AH72">
        <v>16.3992648629815</v>
      </c>
      <c r="AI72">
        <v>19.1471871327422</v>
      </c>
      <c r="AJ72">
        <v>22.928477965336398</v>
      </c>
      <c r="AK72">
        <v>26.055331761589098</v>
      </c>
      <c r="AL72">
        <v>29.205367251227312</v>
      </c>
      <c r="AM72">
        <v>31.5868404447804</v>
      </c>
      <c r="AN72">
        <v>36.559313675947102</v>
      </c>
      <c r="AO72">
        <v>39.18686946082201</v>
      </c>
      <c r="AP72">
        <v>40.9994995628414</v>
      </c>
      <c r="AQ72">
        <v>42.587236123387491</v>
      </c>
      <c r="AR72">
        <v>43.898709687758007</v>
      </c>
      <c r="AS72">
        <v>45.076865608469099</v>
      </c>
      <c r="AT72">
        <v>46.10000101329711</v>
      </c>
      <c r="AU72">
        <v>47.361868012585013</v>
      </c>
      <c r="AV72">
        <v>49.496835104022999</v>
      </c>
      <c r="AW72">
        <v>55.075434970010889</v>
      </c>
      <c r="AX72">
        <v>57.757276530949888</v>
      </c>
      <c r="AY72">
        <v>62.172546809422812</v>
      </c>
      <c r="AZ72">
        <v>67.966387209158697</v>
      </c>
      <c r="BA72">
        <v>80.415675955390796</v>
      </c>
      <c r="BB72">
        <v>89.875370328358201</v>
      </c>
      <c r="BC72">
        <v>100</v>
      </c>
      <c r="BD72">
        <v>110.0649259874818</v>
      </c>
      <c r="BE72">
        <v>117.89244572481741</v>
      </c>
      <c r="BF72">
        <v>129.05653001287931</v>
      </c>
      <c r="BG72">
        <v>142.0528006616658</v>
      </c>
      <c r="BH72">
        <v>156.7843726369793</v>
      </c>
      <c r="BI72">
        <v>178.44194847944169</v>
      </c>
      <c r="BJ72">
        <v>231.0941154279007</v>
      </c>
      <c r="BK72">
        <v>264.37505538255863</v>
      </c>
      <c r="BL72">
        <v>288.57277437626271</v>
      </c>
      <c r="BM72">
        <v>303.13107718170812</v>
      </c>
      <c r="BN72">
        <v>318.93648130826642</v>
      </c>
      <c r="BO72">
        <v>363.2548134844875</v>
      </c>
      <c r="BP72">
        <v>486.34289447466102</v>
      </c>
      <c r="BQ72">
        <v>623.83489983602476</v>
      </c>
    </row>
    <row r="73" spans="1:69" x14ac:dyDescent="0.2">
      <c r="A73" t="s">
        <v>292</v>
      </c>
      <c r="B73" t="s">
        <v>293</v>
      </c>
      <c r="C73" t="s">
        <v>748</v>
      </c>
      <c r="D73" t="s">
        <v>749</v>
      </c>
    </row>
    <row r="74" spans="1:69" x14ac:dyDescent="0.2">
      <c r="A74" t="s">
        <v>294</v>
      </c>
      <c r="B74" t="s">
        <v>295</v>
      </c>
      <c r="C74" t="s">
        <v>748</v>
      </c>
      <c r="D74" t="s">
        <v>749</v>
      </c>
    </row>
    <row r="75" spans="1:69" x14ac:dyDescent="0.2">
      <c r="A75" t="s">
        <v>296</v>
      </c>
      <c r="B75" t="s">
        <v>297</v>
      </c>
      <c r="C75" t="s">
        <v>748</v>
      </c>
      <c r="D75" t="s">
        <v>749</v>
      </c>
      <c r="E75">
        <v>2.8588172636632039</v>
      </c>
      <c r="F75">
        <v>2.881952324528438</v>
      </c>
      <c r="G75">
        <v>3.0464102766325181</v>
      </c>
      <c r="H75">
        <v>3.312779181438362</v>
      </c>
      <c r="I75">
        <v>3.5439862144588541</v>
      </c>
      <c r="J75">
        <v>4.0122934378049564</v>
      </c>
      <c r="K75">
        <v>4.262675276770298</v>
      </c>
      <c r="L75">
        <v>4.535129754933215</v>
      </c>
      <c r="M75">
        <v>4.7598166868901481</v>
      </c>
      <c r="N75">
        <v>4.8626452503641664</v>
      </c>
      <c r="O75">
        <v>5.1413304928606509</v>
      </c>
      <c r="P75">
        <v>5.5648160835114187</v>
      </c>
      <c r="Q75">
        <v>6.0251536715358238</v>
      </c>
      <c r="R75">
        <v>6.713027849491688</v>
      </c>
      <c r="S75">
        <v>7.7656556826398937</v>
      </c>
      <c r="T75">
        <v>9.0821894951287874</v>
      </c>
      <c r="U75">
        <v>10.682914499808531</v>
      </c>
      <c r="V75">
        <v>13.304294821300131</v>
      </c>
      <c r="W75">
        <v>15.93504224126217</v>
      </c>
      <c r="X75">
        <v>18.43050739875353</v>
      </c>
      <c r="Y75">
        <v>21.298644915892819</v>
      </c>
      <c r="Z75">
        <v>24.397458397749158</v>
      </c>
      <c r="AA75">
        <v>27.91435252711166</v>
      </c>
      <c r="AB75">
        <v>31.31266610731398</v>
      </c>
      <c r="AC75">
        <v>34.844821442654812</v>
      </c>
      <c r="AD75">
        <v>37.916202571818687</v>
      </c>
      <c r="AE75">
        <v>41.250909581559213</v>
      </c>
      <c r="AF75">
        <v>43.415765003463513</v>
      </c>
      <c r="AG75">
        <v>45.515903067919538</v>
      </c>
      <c r="AH75">
        <v>48.607086421888127</v>
      </c>
      <c r="AI75">
        <v>51.874367046209308</v>
      </c>
      <c r="AJ75">
        <v>54.952702709122981</v>
      </c>
      <c r="AK75">
        <v>58.208392760595451</v>
      </c>
      <c r="AL75">
        <v>60.867975982675908</v>
      </c>
      <c r="AM75">
        <v>63.739978924503532</v>
      </c>
      <c r="AN75">
        <v>66.719060211496128</v>
      </c>
      <c r="AO75">
        <v>69.093488545781227</v>
      </c>
      <c r="AP75">
        <v>70.455372303681003</v>
      </c>
      <c r="AQ75">
        <v>71.747756333813811</v>
      </c>
      <c r="AR75">
        <v>73.405379287671025</v>
      </c>
      <c r="AS75">
        <v>75.925764461847962</v>
      </c>
      <c r="AT75">
        <v>78.651373470529933</v>
      </c>
      <c r="AU75">
        <v>81.062554696044387</v>
      </c>
      <c r="AV75">
        <v>83.525955262555271</v>
      </c>
      <c r="AW75">
        <v>86.064516864673067</v>
      </c>
      <c r="AX75">
        <v>88.963870441758743</v>
      </c>
      <c r="AY75">
        <v>92.091462713569953</v>
      </c>
      <c r="AZ75">
        <v>94.657865255552281</v>
      </c>
      <c r="BA75">
        <v>98.515498281558365</v>
      </c>
      <c r="BB75">
        <v>98.231957788194094</v>
      </c>
      <c r="BC75">
        <v>100</v>
      </c>
      <c r="BD75">
        <v>103.19610188833791</v>
      </c>
      <c r="BE75">
        <v>105.7204104495694</v>
      </c>
      <c r="BF75">
        <v>107.2095681613673</v>
      </c>
      <c r="BG75">
        <v>107.0475585966266</v>
      </c>
      <c r="BH75">
        <v>106.5119293201205</v>
      </c>
      <c r="BI75">
        <v>106.2961382811023</v>
      </c>
      <c r="BJ75">
        <v>108.3753718855918</v>
      </c>
      <c r="BK75">
        <v>110.19063917286751</v>
      </c>
      <c r="BL75">
        <v>110.9614436239972</v>
      </c>
      <c r="BM75">
        <v>110.60331221666139</v>
      </c>
      <c r="BN75">
        <v>114.02442211045739</v>
      </c>
      <c r="BO75">
        <v>123.5917282952318</v>
      </c>
      <c r="BP75">
        <v>127.9574347186973</v>
      </c>
      <c r="BQ75">
        <v>131.50720206155989</v>
      </c>
    </row>
    <row r="76" spans="1:69" x14ac:dyDescent="0.2">
      <c r="A76" t="s">
        <v>298</v>
      </c>
      <c r="B76" t="s">
        <v>299</v>
      </c>
      <c r="C76" t="s">
        <v>748</v>
      </c>
      <c r="D76" t="s">
        <v>749</v>
      </c>
      <c r="AK76">
        <v>11.637778572835559</v>
      </c>
      <c r="AL76">
        <v>22.089894332630418</v>
      </c>
      <c r="AM76">
        <v>32.616765134857069</v>
      </c>
      <c r="AN76">
        <v>42.002765645952223</v>
      </c>
      <c r="AO76">
        <v>51.684547343637171</v>
      </c>
      <c r="AP76">
        <v>57.153743570204007</v>
      </c>
      <c r="AQ76">
        <v>61.84511335492472</v>
      </c>
      <c r="AR76">
        <v>63.883596875595337</v>
      </c>
      <c r="AS76">
        <v>66.450752524290351</v>
      </c>
      <c r="AT76">
        <v>70.270527719565621</v>
      </c>
      <c r="AU76">
        <v>72.780529624690431</v>
      </c>
      <c r="AV76">
        <v>73.752143265383836</v>
      </c>
      <c r="AW76">
        <v>76.000190512478554</v>
      </c>
      <c r="AX76">
        <v>79.100781101162113</v>
      </c>
      <c r="AY76">
        <v>82.610973518765491</v>
      </c>
      <c r="AZ76">
        <v>88.064393217755793</v>
      </c>
      <c r="BA76">
        <v>97.189940941131624</v>
      </c>
      <c r="BB76">
        <v>97.113735949704704</v>
      </c>
      <c r="BC76">
        <v>100</v>
      </c>
      <c r="BD76">
        <v>104.9819013145361</v>
      </c>
      <c r="BE76">
        <v>109.11125928748341</v>
      </c>
      <c r="BF76">
        <v>112.1451705086683</v>
      </c>
      <c r="BG76">
        <v>112.02610020956369</v>
      </c>
      <c r="BH76">
        <v>111.4745665841112</v>
      </c>
      <c r="BI76">
        <v>111.6403124404648</v>
      </c>
      <c r="BJ76">
        <v>115.4553248237759</v>
      </c>
      <c r="BK76">
        <v>119.42274718994091</v>
      </c>
      <c r="BL76">
        <v>122.1423128214898</v>
      </c>
      <c r="BM76">
        <v>121.5993522575729</v>
      </c>
      <c r="BN76">
        <v>127.257572871023</v>
      </c>
      <c r="BO76">
        <v>151.94333206325001</v>
      </c>
      <c r="BP76">
        <v>165.8601638407315</v>
      </c>
      <c r="BQ76">
        <v>171.69937130882079</v>
      </c>
    </row>
    <row r="77" spans="1:69" x14ac:dyDescent="0.2">
      <c r="A77" t="s">
        <v>300</v>
      </c>
      <c r="B77" t="s">
        <v>301</v>
      </c>
      <c r="C77" t="s">
        <v>748</v>
      </c>
      <c r="D77" t="s">
        <v>749</v>
      </c>
      <c r="J77">
        <v>4.6979020340163471</v>
      </c>
      <c r="K77">
        <v>4.6339228234180867</v>
      </c>
      <c r="L77">
        <v>4.6713963610465354</v>
      </c>
      <c r="M77">
        <v>4.6799269224602682</v>
      </c>
      <c r="N77">
        <v>4.7466480991957951</v>
      </c>
      <c r="O77">
        <v>5.2271015043607356</v>
      </c>
      <c r="P77">
        <v>5.2551304918559731</v>
      </c>
      <c r="Q77">
        <v>4.9355391018604982</v>
      </c>
      <c r="R77">
        <v>5.3754723403248299</v>
      </c>
      <c r="S77">
        <v>5.8373413081399752</v>
      </c>
      <c r="T77">
        <v>6.2196932570701078</v>
      </c>
      <c r="U77">
        <v>7.9946593563035231</v>
      </c>
      <c r="V77">
        <v>9.3263409250959732</v>
      </c>
      <c r="W77">
        <v>10.660764460046961</v>
      </c>
      <c r="X77">
        <v>12.36992337125225</v>
      </c>
      <c r="Y77">
        <v>12.924409862942399</v>
      </c>
      <c r="Z77">
        <v>13.71744741122065</v>
      </c>
      <c r="AA77">
        <v>14.52541344197977</v>
      </c>
      <c r="AB77">
        <v>14.427311985763181</v>
      </c>
      <c r="AC77">
        <v>15.64169833514983</v>
      </c>
      <c r="AD77">
        <v>18.62373887398936</v>
      </c>
      <c r="AE77">
        <v>16.796980080495128</v>
      </c>
      <c r="AF77">
        <v>16.389036447333091</v>
      </c>
      <c r="AG77">
        <v>17.549497462091018</v>
      </c>
      <c r="AH77">
        <v>18.921394534670569</v>
      </c>
      <c r="AI77">
        <v>19.896315838746538</v>
      </c>
      <c r="AJ77">
        <v>27.003796808368261</v>
      </c>
      <c r="AK77">
        <v>29.84660639847246</v>
      </c>
      <c r="AL77">
        <v>30.904091350487469</v>
      </c>
      <c r="AM77">
        <v>33.250909727142982</v>
      </c>
      <c r="AN77">
        <v>36.583373542219498</v>
      </c>
      <c r="AO77">
        <v>33.479549151893153</v>
      </c>
      <c r="AP77">
        <v>34.281454520800757</v>
      </c>
      <c r="AQ77">
        <v>34.588205556568418</v>
      </c>
      <c r="AR77">
        <v>37.33501013681591</v>
      </c>
      <c r="AS77">
        <v>37.582338939062709</v>
      </c>
      <c r="AT77">
        <v>34.486364285055089</v>
      </c>
      <c r="AU77">
        <v>34.71917797207842</v>
      </c>
      <c r="AV77">
        <v>39.466694062030442</v>
      </c>
      <c r="AW77">
        <v>40.779897189267352</v>
      </c>
      <c r="AX77">
        <v>44.845641208752447</v>
      </c>
      <c r="AY77">
        <v>50.361420225955378</v>
      </c>
      <c r="AZ77">
        <v>59.043930938650441</v>
      </c>
      <c r="BA77">
        <v>85.233861914360446</v>
      </c>
      <c r="BB77">
        <v>92.464799365239713</v>
      </c>
      <c r="BC77">
        <v>100</v>
      </c>
      <c r="BD77">
        <v>133.24995988233439</v>
      </c>
      <c r="BE77">
        <v>164.6975069694227</v>
      </c>
      <c r="BF77">
        <v>176.9905650068699</v>
      </c>
      <c r="BG77">
        <v>189.18524947727221</v>
      </c>
      <c r="BH77">
        <v>207.2881959814942</v>
      </c>
      <c r="BI77">
        <v>221.02753407620139</v>
      </c>
      <c r="BJ77">
        <v>244.64900088741371</v>
      </c>
      <c r="BK77">
        <v>278.4913844187401</v>
      </c>
      <c r="BL77">
        <v>322.51984792587081</v>
      </c>
      <c r="BM77">
        <v>388.17310684880209</v>
      </c>
      <c r="BN77">
        <v>492.35691386423571</v>
      </c>
      <c r="BO77">
        <v>659.21607971713581</v>
      </c>
      <c r="BP77">
        <v>858.42345176594552</v>
      </c>
      <c r="BQ77">
        <v>1039.0163976488179</v>
      </c>
    </row>
    <row r="78" spans="1:69" x14ac:dyDescent="0.2">
      <c r="A78" t="s">
        <v>302</v>
      </c>
      <c r="B78" t="s">
        <v>303</v>
      </c>
      <c r="C78" t="s">
        <v>748</v>
      </c>
      <c r="D78" t="s">
        <v>749</v>
      </c>
    </row>
    <row r="79" spans="1:69" x14ac:dyDescent="0.2">
      <c r="A79" t="s">
        <v>304</v>
      </c>
      <c r="B79" t="s">
        <v>305</v>
      </c>
      <c r="C79" t="s">
        <v>748</v>
      </c>
      <c r="D79" t="s">
        <v>749</v>
      </c>
    </row>
    <row r="80" spans="1:69" x14ac:dyDescent="0.2">
      <c r="A80" t="s">
        <v>306</v>
      </c>
      <c r="B80" t="s">
        <v>307</v>
      </c>
      <c r="C80" t="s">
        <v>748</v>
      </c>
      <c r="D80" t="s">
        <v>749</v>
      </c>
      <c r="E80">
        <v>8.1368754581741456</v>
      </c>
      <c r="F80">
        <v>8.2744701780206622</v>
      </c>
      <c r="G80">
        <v>8.6372215259041987</v>
      </c>
      <c r="H80">
        <v>9.068770097717282</v>
      </c>
      <c r="I80">
        <v>10.00066428394805</v>
      </c>
      <c r="J80">
        <v>10.49475591023683</v>
      </c>
      <c r="K80">
        <v>10.901286444297369</v>
      </c>
      <c r="L80">
        <v>11.48753384634151</v>
      </c>
      <c r="M80">
        <v>12.543429818332889</v>
      </c>
      <c r="N80">
        <v>12.820089078056739</v>
      </c>
      <c r="O80">
        <v>13.17141341836167</v>
      </c>
      <c r="P80">
        <v>14.024363255231791</v>
      </c>
      <c r="Q80">
        <v>14.95873615350564</v>
      </c>
      <c r="R80">
        <v>16.567469227207031</v>
      </c>
      <c r="S80">
        <v>19.373402085226019</v>
      </c>
      <c r="T80">
        <v>22.824075688369788</v>
      </c>
      <c r="U80">
        <v>26.097662813892288</v>
      </c>
      <c r="V80">
        <v>29.175450727130279</v>
      </c>
      <c r="W80">
        <v>31.450946460925959</v>
      </c>
      <c r="X80">
        <v>33.79937652867131</v>
      </c>
      <c r="Y80">
        <v>37.718285545777853</v>
      </c>
      <c r="Z80">
        <v>41.982623122495767</v>
      </c>
      <c r="AA80">
        <v>46.006627173004993</v>
      </c>
      <c r="AB80">
        <v>49.855676220660072</v>
      </c>
      <c r="AC80">
        <v>53.379304103497823</v>
      </c>
      <c r="AD80">
        <v>56.152690946548702</v>
      </c>
      <c r="AE80">
        <v>57.799974610880717</v>
      </c>
      <c r="AF80">
        <v>60.177304248884148</v>
      </c>
      <c r="AG80">
        <v>63.237878984781183</v>
      </c>
      <c r="AH80">
        <v>67.407095306876982</v>
      </c>
      <c r="AI80">
        <v>71.552338657559645</v>
      </c>
      <c r="AJ80">
        <v>74.636396787509426</v>
      </c>
      <c r="AK80">
        <v>76.815274429234819</v>
      </c>
      <c r="AL80">
        <v>78.498030693200391</v>
      </c>
      <c r="AM80">
        <v>79.352526325254615</v>
      </c>
      <c r="AN80">
        <v>79.980394783941264</v>
      </c>
      <c r="AO80">
        <v>80.483626819548235</v>
      </c>
      <c r="AP80">
        <v>81.443441421316308</v>
      </c>
      <c r="AQ80">
        <v>82.583221034259708</v>
      </c>
      <c r="AR80">
        <v>83.543029289654598</v>
      </c>
      <c r="AS80">
        <v>86.084492457598387</v>
      </c>
      <c r="AT80">
        <v>88.304130134449366</v>
      </c>
      <c r="AU80">
        <v>89.691582400883362</v>
      </c>
      <c r="AV80">
        <v>90.478572567939693</v>
      </c>
      <c r="AW80">
        <v>90.647876578780426</v>
      </c>
      <c r="AX80">
        <v>91.213405520245814</v>
      </c>
      <c r="AY80">
        <v>92.642412931703646</v>
      </c>
      <c r="AZ80">
        <v>94.968354172737662</v>
      </c>
      <c r="BA80">
        <v>98.829723344004137</v>
      </c>
      <c r="BB80">
        <v>98.829722437379402</v>
      </c>
      <c r="BC80">
        <v>100</v>
      </c>
      <c r="BD80">
        <v>103.41680754255211</v>
      </c>
      <c r="BE80">
        <v>106.3210992121449</v>
      </c>
      <c r="BF80">
        <v>107.89282930364929</v>
      </c>
      <c r="BG80">
        <v>109.0162053551459</v>
      </c>
      <c r="BH80">
        <v>108.7895292240422</v>
      </c>
      <c r="BI80">
        <v>109.1775646133774</v>
      </c>
      <c r="BJ80">
        <v>110.0007798786025</v>
      </c>
      <c r="BK80">
        <v>111.19299141359279</v>
      </c>
      <c r="BL80">
        <v>112.3317120888382</v>
      </c>
      <c r="BM80">
        <v>112.6580969957556</v>
      </c>
      <c r="BN80">
        <v>115.1304626656556</v>
      </c>
      <c r="BO80">
        <v>123.3317900766984</v>
      </c>
      <c r="BP80">
        <v>131.04082025314091</v>
      </c>
      <c r="BQ80">
        <v>133.0925120430137</v>
      </c>
    </row>
    <row r="81" spans="1:69" x14ac:dyDescent="0.2">
      <c r="A81" t="s">
        <v>308</v>
      </c>
      <c r="B81" t="s">
        <v>309</v>
      </c>
      <c r="C81" t="s">
        <v>748</v>
      </c>
      <c r="D81" t="s">
        <v>749</v>
      </c>
      <c r="N81">
        <v>8.3177069877519187</v>
      </c>
      <c r="O81">
        <v>8.6607440763018566</v>
      </c>
      <c r="P81">
        <v>9.4521796448848985</v>
      </c>
      <c r="Q81">
        <v>11.529627331696579</v>
      </c>
      <c r="R81">
        <v>12.80772320942031</v>
      </c>
      <c r="S81">
        <v>14.66464705359283</v>
      </c>
      <c r="T81">
        <v>16.58056573771918</v>
      </c>
      <c r="U81">
        <v>18.47612837483279</v>
      </c>
      <c r="V81">
        <v>19.770622179316732</v>
      </c>
      <c r="W81">
        <v>20.978225820162638</v>
      </c>
      <c r="X81">
        <v>22.615945194981371</v>
      </c>
      <c r="Y81">
        <v>25.89364572792207</v>
      </c>
      <c r="Z81">
        <v>28.788727969750148</v>
      </c>
      <c r="AA81">
        <v>30.813023755971749</v>
      </c>
      <c r="AB81">
        <v>32.87878556392392</v>
      </c>
      <c r="AC81">
        <v>34.618473655874539</v>
      </c>
      <c r="AD81">
        <v>36.148946820193139</v>
      </c>
      <c r="AE81">
        <v>36.799209433235532</v>
      </c>
      <c r="AF81">
        <v>38.883433768461892</v>
      </c>
      <c r="AG81">
        <v>43.45547501249947</v>
      </c>
      <c r="AH81">
        <v>46.145088208102791</v>
      </c>
      <c r="AI81">
        <v>49.925003729359091</v>
      </c>
      <c r="AJ81">
        <v>53.168803742421289</v>
      </c>
      <c r="AK81">
        <v>55.765048506822303</v>
      </c>
      <c r="AL81">
        <v>58.668505528727479</v>
      </c>
      <c r="AM81">
        <v>59.147631657212301</v>
      </c>
      <c r="AN81">
        <v>60.428560694589372</v>
      </c>
      <c r="AO81">
        <v>62.271729576617048</v>
      </c>
      <c r="AP81">
        <v>64.369128649269086</v>
      </c>
      <c r="AQ81">
        <v>68.045688329068923</v>
      </c>
      <c r="AR81">
        <v>69.385285871975285</v>
      </c>
      <c r="AS81">
        <v>70.143087401720891</v>
      </c>
      <c r="AT81">
        <v>73.140070225813787</v>
      </c>
      <c r="AU81">
        <v>73.697421028336493</v>
      </c>
      <c r="AV81">
        <v>76.772628526467287</v>
      </c>
      <c r="AW81">
        <v>78.943363231030204</v>
      </c>
      <c r="AX81">
        <v>80.810977323694715</v>
      </c>
      <c r="AY81">
        <v>82.823846552267312</v>
      </c>
      <c r="AZ81">
        <v>86.802460980649755</v>
      </c>
      <c r="BA81">
        <v>93.514269077261304</v>
      </c>
      <c r="BB81">
        <v>96.44223412394804</v>
      </c>
      <c r="BC81">
        <v>100</v>
      </c>
      <c r="BD81">
        <v>107.278117827085</v>
      </c>
      <c r="BE81">
        <v>110.9506503443</v>
      </c>
      <c r="BF81">
        <v>114.1832440703903</v>
      </c>
      <c r="BG81">
        <v>114.7762050497323</v>
      </c>
      <c r="BH81">
        <v>116.3542463657231</v>
      </c>
      <c r="BI81">
        <v>120.849273144606</v>
      </c>
      <c r="BJ81">
        <v>124.8947972456007</v>
      </c>
      <c r="BK81">
        <v>129.99234889058931</v>
      </c>
      <c r="BL81">
        <v>132.2972456006122</v>
      </c>
      <c r="BM81">
        <v>128.8638102524867</v>
      </c>
      <c r="BN81">
        <v>129.0646518745219</v>
      </c>
      <c r="BO81">
        <v>134.64039785768949</v>
      </c>
      <c r="BP81">
        <v>137.7964804896711</v>
      </c>
      <c r="BQ81">
        <v>144.01300688599861</v>
      </c>
    </row>
    <row r="82" spans="1:69" x14ac:dyDescent="0.2">
      <c r="A82" t="s">
        <v>310</v>
      </c>
      <c r="B82" t="s">
        <v>311</v>
      </c>
      <c r="C82" t="s">
        <v>748</v>
      </c>
      <c r="D82" t="s">
        <v>749</v>
      </c>
      <c r="E82">
        <v>10.433593411814391</v>
      </c>
      <c r="F82">
        <v>10.68404775730701</v>
      </c>
      <c r="G82">
        <v>11.25364426613173</v>
      </c>
      <c r="H82">
        <v>11.816231149589109</v>
      </c>
      <c r="I82">
        <v>12.19567298386387</v>
      </c>
      <c r="J82">
        <v>12.5253347762586</v>
      </c>
      <c r="K82">
        <v>12.851244083126559</v>
      </c>
      <c r="L82">
        <v>13.21002217177849</v>
      </c>
      <c r="M82">
        <v>13.81018054162487</v>
      </c>
      <c r="N82">
        <v>14.64513892554857</v>
      </c>
      <c r="O82">
        <v>15.42127874852628</v>
      </c>
      <c r="P82">
        <v>16.2536451459642</v>
      </c>
      <c r="Q82">
        <v>17.23910415456896</v>
      </c>
      <c r="R82">
        <v>18.511453659223271</v>
      </c>
      <c r="S82">
        <v>21.038140738003481</v>
      </c>
      <c r="T82">
        <v>23.49664255925671</v>
      </c>
      <c r="U82">
        <v>25.758310897605089</v>
      </c>
      <c r="V82">
        <v>28.203947808337301</v>
      </c>
      <c r="W82">
        <v>30.812970490418611</v>
      </c>
      <c r="X82">
        <v>34.093545548927487</v>
      </c>
      <c r="Y82">
        <v>38.717509546182413</v>
      </c>
      <c r="Z82">
        <v>43.872515792992978</v>
      </c>
      <c r="AA82">
        <v>49.12777279206037</v>
      </c>
      <c r="AB82">
        <v>53.775038272712862</v>
      </c>
      <c r="AC82">
        <v>57.90162856992027</v>
      </c>
      <c r="AD82">
        <v>61.27793028207428</v>
      </c>
      <c r="AE82">
        <v>62.833486424184827</v>
      </c>
      <c r="AF82">
        <v>64.900015836984608</v>
      </c>
      <c r="AG82">
        <v>66.652845378239959</v>
      </c>
      <c r="AH82">
        <v>68.984563339140223</v>
      </c>
      <c r="AI82">
        <v>71.18812578085128</v>
      </c>
      <c r="AJ82">
        <v>73.475690228580447</v>
      </c>
      <c r="AK82">
        <v>75.212479543894815</v>
      </c>
      <c r="AL82">
        <v>76.795298175227416</v>
      </c>
      <c r="AM82">
        <v>78.066656108676867</v>
      </c>
      <c r="AN82">
        <v>79.469109081630805</v>
      </c>
      <c r="AO82">
        <v>81.044889053124265</v>
      </c>
      <c r="AP82">
        <v>82.02062327332871</v>
      </c>
      <c r="AQ82">
        <v>82.554681588625485</v>
      </c>
      <c r="AR82">
        <v>82.998117158493017</v>
      </c>
      <c r="AS82">
        <v>84.389132309208307</v>
      </c>
      <c r="AT82">
        <v>85.768709637684964</v>
      </c>
      <c r="AU82">
        <v>87.418395537489644</v>
      </c>
      <c r="AV82">
        <v>89.252846258072452</v>
      </c>
      <c r="AW82">
        <v>91.164722236886078</v>
      </c>
      <c r="AX82">
        <v>92.756339193017624</v>
      </c>
      <c r="AY82">
        <v>94.310123352513628</v>
      </c>
      <c r="AZ82">
        <v>95.713456157947491</v>
      </c>
      <c r="BA82">
        <v>98.405743546428724</v>
      </c>
      <c r="BB82">
        <v>98.491967129458502</v>
      </c>
      <c r="BC82">
        <v>100</v>
      </c>
      <c r="BD82">
        <v>102.1115979517499</v>
      </c>
      <c r="BE82">
        <v>104.1070580161537</v>
      </c>
      <c r="BF82">
        <v>105.00624681060719</v>
      </c>
      <c r="BG82">
        <v>105.5394252934241</v>
      </c>
      <c r="BH82">
        <v>105.57901775501939</v>
      </c>
      <c r="BI82">
        <v>105.77258090059649</v>
      </c>
      <c r="BJ82">
        <v>106.86445300814709</v>
      </c>
      <c r="BK82">
        <v>108.842316422953</v>
      </c>
      <c r="BL82">
        <v>110.0485667528902</v>
      </c>
      <c r="BM82">
        <v>110.5729469109081</v>
      </c>
      <c r="BN82">
        <v>112.38892114941299</v>
      </c>
      <c r="BO82">
        <v>118.2582836227982</v>
      </c>
      <c r="BP82">
        <v>124.0273451934751</v>
      </c>
      <c r="BQ82">
        <v>126.5067131218216</v>
      </c>
    </row>
    <row r="83" spans="1:69" x14ac:dyDescent="0.2">
      <c r="A83" t="s">
        <v>312</v>
      </c>
      <c r="B83" t="s">
        <v>313</v>
      </c>
      <c r="C83" t="s">
        <v>748</v>
      </c>
      <c r="D83" t="s">
        <v>749</v>
      </c>
    </row>
    <row r="84" spans="1:69" x14ac:dyDescent="0.2">
      <c r="A84" t="s">
        <v>314</v>
      </c>
      <c r="B84" t="s">
        <v>315</v>
      </c>
      <c r="C84" t="s">
        <v>748</v>
      </c>
      <c r="D84" t="s">
        <v>749</v>
      </c>
      <c r="AR84">
        <v>70.890286296737557</v>
      </c>
      <c r="AS84">
        <v>72.420465961985542</v>
      </c>
      <c r="AT84">
        <v>72.784376885239311</v>
      </c>
      <c r="AU84">
        <v>72.7032642095743</v>
      </c>
      <c r="AV84">
        <v>72.795338057626466</v>
      </c>
      <c r="AW84">
        <v>74.452667322565503</v>
      </c>
      <c r="AX84">
        <v>77.622638376933025</v>
      </c>
      <c r="AY84">
        <v>81.222287388877362</v>
      </c>
      <c r="AZ84">
        <v>83.90777462373228</v>
      </c>
      <c r="BA84">
        <v>90.975935367512278</v>
      </c>
      <c r="BB84">
        <v>96.792575115939641</v>
      </c>
      <c r="BC84">
        <v>100</v>
      </c>
      <c r="BD84">
        <v>105.08259403890369</v>
      </c>
      <c r="BE84">
        <v>110.356167730641</v>
      </c>
      <c r="BF84">
        <v>112.28996906613899</v>
      </c>
      <c r="BG84">
        <v>113.02017376994699</v>
      </c>
      <c r="BH84">
        <v>112.6832427325036</v>
      </c>
      <c r="BI84">
        <v>111.514190075614</v>
      </c>
      <c r="BJ84">
        <v>112.1634856126685</v>
      </c>
      <c r="BK84">
        <v>113.84414354572429</v>
      </c>
      <c r="BL84">
        <v>116.0343360456492</v>
      </c>
      <c r="BM84">
        <v>116.6778562433045</v>
      </c>
      <c r="BN84">
        <v>120.4013780781179</v>
      </c>
      <c r="BO84">
        <v>126.9135800956</v>
      </c>
    </row>
    <row r="85" spans="1:69" x14ac:dyDescent="0.2">
      <c r="A85" t="s">
        <v>316</v>
      </c>
      <c r="B85" t="s">
        <v>317</v>
      </c>
      <c r="C85" t="s">
        <v>748</v>
      </c>
      <c r="D85" t="s">
        <v>749</v>
      </c>
      <c r="G85">
        <v>9.3176401180043005</v>
      </c>
      <c r="H85">
        <v>9.9846278563737894</v>
      </c>
      <c r="I85">
        <v>10.3169570205981</v>
      </c>
      <c r="J85">
        <v>10.568533303768801</v>
      </c>
      <c r="K85">
        <v>10.9536624286928</v>
      </c>
      <c r="L85">
        <v>11.170297561444199</v>
      </c>
      <c r="M85">
        <v>11.431191484725</v>
      </c>
      <c r="N85">
        <v>11.7712853490321</v>
      </c>
      <c r="O85">
        <v>12.2200850147161</v>
      </c>
      <c r="P85">
        <v>12.692178780671711</v>
      </c>
      <c r="Q85">
        <v>13.13476668630789</v>
      </c>
      <c r="R85">
        <v>13.95006019663329</v>
      </c>
      <c r="S85">
        <v>15.634223647954791</v>
      </c>
      <c r="T85">
        <v>20.082620334284201</v>
      </c>
      <c r="U85">
        <v>24.1335990410691</v>
      </c>
      <c r="V85">
        <v>27.476722521239999</v>
      </c>
      <c r="W85">
        <v>30.434363395926798</v>
      </c>
      <c r="X85">
        <v>32.854716568616503</v>
      </c>
      <c r="Y85">
        <v>36.9091066259084</v>
      </c>
      <c r="Z85">
        <v>40.122598787443998</v>
      </c>
      <c r="AA85">
        <v>46.817374123993602</v>
      </c>
      <c r="AB85">
        <v>51.813694682680712</v>
      </c>
      <c r="AC85">
        <v>54.848496799809197</v>
      </c>
      <c r="AD85">
        <v>58.882563028675001</v>
      </c>
      <c r="AE85">
        <v>62.583541220295103</v>
      </c>
      <c r="AF85">
        <v>61.991384709635902</v>
      </c>
      <c r="AG85">
        <v>56.5509467679544</v>
      </c>
      <c r="AH85">
        <v>60.362954305323001</v>
      </c>
      <c r="AI85">
        <v>65.026186826764302</v>
      </c>
      <c r="AJ85">
        <v>57.427153354820412</v>
      </c>
      <c r="AK85">
        <v>51.946929897578997</v>
      </c>
      <c r="AL85">
        <v>52.224194847101387</v>
      </c>
      <c r="AM85">
        <v>71.085613370994196</v>
      </c>
      <c r="AN85">
        <v>77.942909130367497</v>
      </c>
      <c r="AO85">
        <v>78.480476212700296</v>
      </c>
      <c r="AP85">
        <v>81.598858753989703</v>
      </c>
      <c r="AQ85">
        <v>82.781012871362805</v>
      </c>
      <c r="AR85">
        <v>81.177872484692898</v>
      </c>
      <c r="AS85">
        <v>81.587755819414795</v>
      </c>
      <c r="AT85">
        <v>83.3317924353412</v>
      </c>
      <c r="AU85">
        <v>83.362360944592908</v>
      </c>
      <c r="AV85">
        <v>85.225804093807497</v>
      </c>
      <c r="AW85">
        <v>85.573700349426204</v>
      </c>
      <c r="AX85">
        <v>88.747058404050506</v>
      </c>
      <c r="AY85">
        <v>87.496256150610293</v>
      </c>
      <c r="AZ85">
        <v>91.897596805248796</v>
      </c>
      <c r="BA85">
        <v>96.735363331669404</v>
      </c>
      <c r="BB85">
        <v>98.559509377451604</v>
      </c>
      <c r="BC85">
        <v>100</v>
      </c>
      <c r="BD85">
        <v>101.2633170783742</v>
      </c>
      <c r="BE85">
        <v>103.9492438185395</v>
      </c>
      <c r="BF85">
        <v>104.47464597723069</v>
      </c>
      <c r="BG85">
        <v>109.3749848641482</v>
      </c>
      <c r="BH85">
        <v>109.0044276777287</v>
      </c>
      <c r="BI85">
        <v>111.30083172527721</v>
      </c>
      <c r="BJ85">
        <v>114.2524472324063</v>
      </c>
      <c r="BK85">
        <v>119.67837195315199</v>
      </c>
      <c r="BL85">
        <v>122.62792628645489</v>
      </c>
      <c r="BM85">
        <v>124.2867891792762</v>
      </c>
      <c r="BN85">
        <v>125.6376715691158</v>
      </c>
      <c r="BO85">
        <v>130.95371301295279</v>
      </c>
      <c r="BP85">
        <v>135.70604334891999</v>
      </c>
      <c r="BQ85">
        <v>137.298038062687</v>
      </c>
    </row>
    <row r="86" spans="1:69" x14ac:dyDescent="0.2">
      <c r="A86" t="s">
        <v>318</v>
      </c>
      <c r="B86" t="s">
        <v>319</v>
      </c>
      <c r="C86" t="s">
        <v>748</v>
      </c>
      <c r="D86" t="s">
        <v>749</v>
      </c>
      <c r="E86">
        <v>6.2732837987793619</v>
      </c>
      <c r="F86">
        <v>6.4895550212687274</v>
      </c>
      <c r="G86">
        <v>6.7618891252080617</v>
      </c>
      <c r="H86">
        <v>6.8983808026632163</v>
      </c>
      <c r="I86">
        <v>7.1247571666358427</v>
      </c>
      <c r="J86">
        <v>7.4648770112816729</v>
      </c>
      <c r="K86">
        <v>7.7567251710745344</v>
      </c>
      <c r="L86">
        <v>7.9492560569631943</v>
      </c>
      <c r="M86">
        <v>8.3226666358424257</v>
      </c>
      <c r="N86">
        <v>8.7759742925836868</v>
      </c>
      <c r="O86">
        <v>9.3347027002034402</v>
      </c>
      <c r="P86">
        <v>10.21635019419271</v>
      </c>
      <c r="Q86">
        <v>10.93875836878121</v>
      </c>
      <c r="R86">
        <v>11.944690216386171</v>
      </c>
      <c r="S86">
        <v>13.8610976511929</v>
      </c>
      <c r="T86">
        <v>17.216493434436838</v>
      </c>
      <c r="U86">
        <v>20.067462548548171</v>
      </c>
      <c r="V86">
        <v>23.246202145367121</v>
      </c>
      <c r="W86">
        <v>25.167068614758652</v>
      </c>
      <c r="X86">
        <v>28.544811355650079</v>
      </c>
      <c r="Y86">
        <v>33.673150545589031</v>
      </c>
      <c r="Z86">
        <v>37.672384871462917</v>
      </c>
      <c r="AA86">
        <v>40.911781949324961</v>
      </c>
      <c r="AB86">
        <v>42.797530053634183</v>
      </c>
      <c r="AC86">
        <v>44.920591825411499</v>
      </c>
      <c r="AD86">
        <v>47.647898095061947</v>
      </c>
      <c r="AE86">
        <v>49.281081930830418</v>
      </c>
      <c r="AF86">
        <v>51.325715738857049</v>
      </c>
      <c r="AG86">
        <v>53.458479748474197</v>
      </c>
      <c r="AH86">
        <v>56.5378213427039</v>
      </c>
      <c r="AI86">
        <v>61.09672646569264</v>
      </c>
      <c r="AJ86">
        <v>65.655631588681345</v>
      </c>
      <c r="AK86">
        <v>68.670242278527823</v>
      </c>
      <c r="AL86">
        <v>70.427223968929141</v>
      </c>
      <c r="AM86">
        <v>71.990012946180869</v>
      </c>
      <c r="AN86">
        <v>73.931940077677083</v>
      </c>
      <c r="AO86">
        <v>76.040318106158679</v>
      </c>
      <c r="AP86">
        <v>77.7140743480673</v>
      </c>
      <c r="AQ86">
        <v>79.128906972443104</v>
      </c>
      <c r="AR86">
        <v>80.515997780654686</v>
      </c>
      <c r="AS86">
        <v>81.468466802293335</v>
      </c>
      <c r="AT86">
        <v>82.716848529683745</v>
      </c>
      <c r="AU86">
        <v>83.974477529128905</v>
      </c>
      <c r="AV86">
        <v>85.130386535971894</v>
      </c>
      <c r="AW86">
        <v>86.314037358979078</v>
      </c>
      <c r="AX86">
        <v>88.117255409654135</v>
      </c>
      <c r="AY86">
        <v>90.281117070464191</v>
      </c>
      <c r="AZ86">
        <v>92.435731459219497</v>
      </c>
      <c r="BA86">
        <v>95.690771222489346</v>
      </c>
      <c r="BB86">
        <v>97.567967449602364</v>
      </c>
      <c r="BC86">
        <v>100</v>
      </c>
      <c r="BD86">
        <v>103.85611244682821</v>
      </c>
      <c r="BE86">
        <v>106.5285740706492</v>
      </c>
      <c r="BF86">
        <v>108.9698538931015</v>
      </c>
      <c r="BG86">
        <v>110.5511374144627</v>
      </c>
      <c r="BH86">
        <v>110.9580173848714</v>
      </c>
      <c r="BI86">
        <v>112.0769373034955</v>
      </c>
      <c r="BJ86">
        <v>114.943591640466</v>
      </c>
      <c r="BK86">
        <v>117.579064176068</v>
      </c>
      <c r="BL86">
        <v>119.6227113001664</v>
      </c>
      <c r="BM86">
        <v>120.8063621231737</v>
      </c>
      <c r="BN86">
        <v>123.8487146291845</v>
      </c>
      <c r="BO86">
        <v>133.66007027926759</v>
      </c>
      <c r="BP86">
        <v>142.74089143702599</v>
      </c>
      <c r="BQ86">
        <v>147.4107638246717</v>
      </c>
    </row>
    <row r="87" spans="1:69" x14ac:dyDescent="0.2">
      <c r="A87" t="s">
        <v>320</v>
      </c>
      <c r="B87" t="s">
        <v>321</v>
      </c>
      <c r="C87" t="s">
        <v>748</v>
      </c>
      <c r="D87" t="s">
        <v>749</v>
      </c>
      <c r="AM87">
        <v>10.901130863488801</v>
      </c>
      <c r="AN87">
        <v>28.63914055674358</v>
      </c>
      <c r="AO87">
        <v>39.910790300995799</v>
      </c>
      <c r="AP87">
        <v>42.739514510436869</v>
      </c>
      <c r="AQ87">
        <v>44.263950853142717</v>
      </c>
      <c r="AR87">
        <v>52.759387446346878</v>
      </c>
      <c r="AS87">
        <v>54.903508910893677</v>
      </c>
      <c r="AT87">
        <v>57.454350323354383</v>
      </c>
      <c r="AU87">
        <v>60.664805941200008</v>
      </c>
      <c r="AV87">
        <v>61.173015969059087</v>
      </c>
      <c r="AW87">
        <v>64.6331613976932</v>
      </c>
      <c r="AX87">
        <v>69.963516666666649</v>
      </c>
      <c r="AY87">
        <v>76.37285</v>
      </c>
      <c r="AZ87">
        <v>83.433441666666681</v>
      </c>
      <c r="BA87">
        <v>91.776358333333349</v>
      </c>
      <c r="BB87">
        <v>93.361808333333315</v>
      </c>
      <c r="BC87">
        <v>100</v>
      </c>
      <c r="BD87">
        <v>108.54293333333329</v>
      </c>
      <c r="BE87">
        <v>107.51865833333331</v>
      </c>
      <c r="BF87">
        <v>106.96810000000001</v>
      </c>
      <c r="BG87">
        <v>110.25075</v>
      </c>
      <c r="BH87">
        <v>114.664725</v>
      </c>
      <c r="BI87">
        <v>117.1127333333333</v>
      </c>
      <c r="BJ87">
        <v>124.1808583333333</v>
      </c>
      <c r="BK87">
        <v>127.4284916666667</v>
      </c>
      <c r="BL87">
        <v>133.61246666666659</v>
      </c>
      <c r="BM87">
        <v>140.56360833333341</v>
      </c>
      <c r="BN87">
        <v>154.0112083333334</v>
      </c>
      <c r="BO87">
        <v>172.33571666666671</v>
      </c>
      <c r="BP87">
        <v>176.6230166666667</v>
      </c>
      <c r="BQ87">
        <v>178.5830333333333</v>
      </c>
    </row>
    <row r="88" spans="1:69" x14ac:dyDescent="0.2">
      <c r="A88" t="s">
        <v>322</v>
      </c>
      <c r="B88" t="s">
        <v>323</v>
      </c>
      <c r="C88" t="s">
        <v>748</v>
      </c>
      <c r="D88" t="s">
        <v>749</v>
      </c>
      <c r="I88">
        <v>1.140246411785872E-3</v>
      </c>
      <c r="J88">
        <v>1.4417821221312859E-3</v>
      </c>
      <c r="K88">
        <v>1.6326435880800461E-3</v>
      </c>
      <c r="L88">
        <v>1.495134412112622E-3</v>
      </c>
      <c r="M88">
        <v>1.613171339384673E-3</v>
      </c>
      <c r="N88">
        <v>1.7312082665255639E-3</v>
      </c>
      <c r="O88">
        <v>1.7836691230909199E-3</v>
      </c>
      <c r="P88">
        <v>1.954166907059479E-3</v>
      </c>
      <c r="Q88">
        <v>2.1508951191795559E-3</v>
      </c>
      <c r="R88">
        <v>2.5312363291472352E-3</v>
      </c>
      <c r="S88">
        <v>2.9902688240940919E-3</v>
      </c>
      <c r="T88">
        <v>3.882103385705128E-3</v>
      </c>
      <c r="U88">
        <v>6.0592289331673609E-3</v>
      </c>
      <c r="V88">
        <v>1.311521414126225E-2</v>
      </c>
      <c r="W88">
        <v>2.2701342744101891E-2</v>
      </c>
      <c r="X88">
        <v>3.506024620323548E-2</v>
      </c>
      <c r="Y88">
        <v>5.2614960331417493E-2</v>
      </c>
      <c r="Z88">
        <v>0.1139132853588693</v>
      </c>
      <c r="AA88">
        <v>0.1393108975436923</v>
      </c>
      <c r="AB88">
        <v>0.31048848664722528</v>
      </c>
      <c r="AC88">
        <v>0.43364471917234548</v>
      </c>
      <c r="AD88">
        <v>0.47833371842450051</v>
      </c>
      <c r="AE88">
        <v>0.59583838658967325</v>
      </c>
      <c r="AF88">
        <v>0.833071844650769</v>
      </c>
      <c r="AG88">
        <v>1.0943170739356309</v>
      </c>
      <c r="AH88">
        <v>1.3703442424922929</v>
      </c>
      <c r="AI88">
        <v>1.880921714883637</v>
      </c>
      <c r="AJ88">
        <v>2.2200789667096328</v>
      </c>
      <c r="AK88">
        <v>2.4433326994305711</v>
      </c>
      <c r="AL88">
        <v>3.0531846923302739</v>
      </c>
      <c r="AM88">
        <v>3.8125195242749021</v>
      </c>
      <c r="AN88">
        <v>6.0795028684919963</v>
      </c>
      <c r="AO88">
        <v>8.9101813953074132</v>
      </c>
      <c r="AP88">
        <v>11.39480406765842</v>
      </c>
      <c r="AQ88">
        <v>13.06119920585299</v>
      </c>
      <c r="AR88">
        <v>13.696678511300041</v>
      </c>
      <c r="AS88">
        <v>19.20834975122979</v>
      </c>
      <c r="AT88">
        <v>27.181638978164742</v>
      </c>
      <c r="AU88">
        <v>29.726093826927649</v>
      </c>
      <c r="AV88">
        <v>38.57643771238935</v>
      </c>
      <c r="AW88">
        <v>45.536683616151983</v>
      </c>
      <c r="AX88">
        <v>52.567088563814544</v>
      </c>
      <c r="AY88">
        <v>58.706495528690461</v>
      </c>
      <c r="AZ88">
        <v>65.008207238337974</v>
      </c>
      <c r="BA88">
        <v>75.731076741441854</v>
      </c>
      <c r="BB88">
        <v>90.306997869895156</v>
      </c>
      <c r="BC88">
        <v>100</v>
      </c>
      <c r="BD88">
        <v>108.7284593709302</v>
      </c>
      <c r="BE88">
        <v>120.89119553943701</v>
      </c>
      <c r="BF88">
        <v>134.99459489350809</v>
      </c>
      <c r="BG88">
        <v>155.90473930826431</v>
      </c>
      <c r="BH88">
        <v>182.6423545499143</v>
      </c>
      <c r="BI88">
        <v>214.5219103570241</v>
      </c>
      <c r="BJ88">
        <v>241.06239281546851</v>
      </c>
      <c r="BK88">
        <v>259.88638897422692</v>
      </c>
      <c r="BL88">
        <v>278.45173709810979</v>
      </c>
      <c r="BM88">
        <v>305.98306663736651</v>
      </c>
      <c r="BN88">
        <v>336.49290954239848</v>
      </c>
      <c r="BO88">
        <v>441.6667803844021</v>
      </c>
      <c r="BP88">
        <v>609.97258858306861</v>
      </c>
      <c r="BQ88">
        <v>749.3411270388707</v>
      </c>
    </row>
    <row r="89" spans="1:69" x14ac:dyDescent="0.2">
      <c r="A89" t="s">
        <v>324</v>
      </c>
      <c r="B89" t="s">
        <v>325</v>
      </c>
      <c r="C89" t="s">
        <v>748</v>
      </c>
      <c r="D89" t="s">
        <v>749</v>
      </c>
    </row>
    <row r="90" spans="1:69" x14ac:dyDescent="0.2">
      <c r="A90" t="s">
        <v>326</v>
      </c>
      <c r="B90" t="s">
        <v>327</v>
      </c>
      <c r="C90" t="s">
        <v>748</v>
      </c>
      <c r="D90" t="s">
        <v>749</v>
      </c>
      <c r="AW90">
        <v>32.263135140133443</v>
      </c>
      <c r="AX90">
        <v>42.385146151943303</v>
      </c>
      <c r="AY90">
        <v>57.090787303441417</v>
      </c>
      <c r="AZ90">
        <v>67.467360807534803</v>
      </c>
      <c r="BA90">
        <v>83.029121111423066</v>
      </c>
      <c r="BB90">
        <v>86.918527869977893</v>
      </c>
      <c r="BC90">
        <v>100</v>
      </c>
      <c r="BD90">
        <v>121.3169268542577</v>
      </c>
      <c r="BE90">
        <v>139.78899893485629</v>
      </c>
      <c r="BF90">
        <v>156.40653982406661</v>
      </c>
      <c r="BG90">
        <v>166.0263327631983</v>
      </c>
      <c r="BH90">
        <v>185.5843717393808</v>
      </c>
      <c r="BI90">
        <v>200.75159065530181</v>
      </c>
      <c r="BJ90">
        <v>218.64730910638889</v>
      </c>
      <c r="BK90">
        <v>240.13512925370279</v>
      </c>
      <c r="BL90">
        <v>262.8759509501441</v>
      </c>
      <c r="BM90">
        <v>290.74506123166941</v>
      </c>
      <c r="BN90">
        <v>327.37105468712258</v>
      </c>
      <c r="BO90">
        <v>361.72223367247568</v>
      </c>
      <c r="BP90">
        <v>389.95456690529318</v>
      </c>
      <c r="BQ90">
        <v>421.63111899478548</v>
      </c>
    </row>
    <row r="91" spans="1:69" x14ac:dyDescent="0.2">
      <c r="A91" t="s">
        <v>328</v>
      </c>
      <c r="B91" t="s">
        <v>329</v>
      </c>
      <c r="C91" t="s">
        <v>748</v>
      </c>
      <c r="D91" t="s">
        <v>749</v>
      </c>
      <c r="F91">
        <v>2.2768877996671688</v>
      </c>
      <c r="G91">
        <v>2.3175898529928771</v>
      </c>
      <c r="H91">
        <v>2.424572772985246</v>
      </c>
      <c r="I91">
        <v>2.3146025463285032</v>
      </c>
      <c r="J91">
        <v>2.3427952529893199</v>
      </c>
      <c r="K91">
        <v>2.3483964529866652</v>
      </c>
      <c r="L91">
        <v>2.3814435329838539</v>
      </c>
      <c r="M91">
        <v>2.4809581863049992</v>
      </c>
      <c r="N91">
        <v>2.605304826278112</v>
      </c>
      <c r="O91">
        <v>2.5535870796262219</v>
      </c>
      <c r="P91">
        <v>2.6316304662800012</v>
      </c>
      <c r="Q91">
        <v>2.8605328395828691</v>
      </c>
      <c r="R91">
        <v>3.0584419062197119</v>
      </c>
      <c r="S91">
        <v>3.3409290928483268</v>
      </c>
      <c r="T91">
        <v>4.2070649601525494</v>
      </c>
      <c r="U91">
        <v>4.9234158398052053</v>
      </c>
      <c r="V91">
        <v>5.5334138100049843</v>
      </c>
      <c r="W91">
        <v>6.0234167436311008</v>
      </c>
      <c r="X91">
        <v>6.3925894083852572</v>
      </c>
      <c r="Y91">
        <v>6.8288590657485662</v>
      </c>
      <c r="Z91">
        <v>7.2347819505463358</v>
      </c>
      <c r="AA91">
        <v>8.0201786981262302</v>
      </c>
      <c r="AB91">
        <v>8.8732292598279106</v>
      </c>
      <c r="AC91">
        <v>10.834076226569421</v>
      </c>
      <c r="AD91">
        <v>12.818866518467919</v>
      </c>
      <c r="AE91">
        <v>20.06923947149485</v>
      </c>
      <c r="AF91">
        <v>24.791364333480939</v>
      </c>
      <c r="AG91">
        <v>27.689620321526931</v>
      </c>
      <c r="AH91">
        <v>29.98094085770536</v>
      </c>
      <c r="AI91">
        <v>33.62895701633802</v>
      </c>
      <c r="AJ91">
        <v>36.53528691635848</v>
      </c>
      <c r="AK91">
        <v>40.001222439430592</v>
      </c>
      <c r="AL91">
        <v>42.586823146537569</v>
      </c>
      <c r="AM91">
        <v>43.315145688778493</v>
      </c>
      <c r="AN91">
        <v>46.338964928563897</v>
      </c>
      <c r="AO91">
        <v>46.848456615223242</v>
      </c>
      <c r="AP91">
        <v>48.151418961434047</v>
      </c>
      <c r="AQ91">
        <v>48.687916491594159</v>
      </c>
      <c r="AR91">
        <v>50.544081013429107</v>
      </c>
      <c r="AS91">
        <v>50.971163115798028</v>
      </c>
      <c r="AT91">
        <v>53.261091598187953</v>
      </c>
      <c r="AU91">
        <v>57.846405413819227</v>
      </c>
      <c r="AV91">
        <v>67.699306447992797</v>
      </c>
      <c r="AW91">
        <v>77.317173120484597</v>
      </c>
      <c r="AX91">
        <v>81.058258695240497</v>
      </c>
      <c r="AY91">
        <v>82.725224560467211</v>
      </c>
      <c r="AZ91">
        <v>87.166853329447946</v>
      </c>
      <c r="BA91">
        <v>91.040247486835128</v>
      </c>
      <c r="BB91">
        <v>95.193054636520756</v>
      </c>
      <c r="BC91">
        <v>100</v>
      </c>
      <c r="BD91">
        <v>104.7958826618311</v>
      </c>
      <c r="BE91">
        <v>109.25423695105729</v>
      </c>
      <c r="BF91">
        <v>115.4807778321901</v>
      </c>
      <c r="BG91">
        <v>122.34957375506841</v>
      </c>
      <c r="BH91">
        <v>130.67968936055581</v>
      </c>
      <c r="BI91">
        <v>140.1262532323272</v>
      </c>
      <c r="BJ91">
        <v>151.38426230021491</v>
      </c>
      <c r="BK91">
        <v>161.25598196436141</v>
      </c>
      <c r="BL91">
        <v>172.73043558488209</v>
      </c>
      <c r="BM91">
        <v>182.97555508696831</v>
      </c>
      <c r="BN91">
        <v>196.46148949935221</v>
      </c>
      <c r="BO91">
        <v>219.08033622103159</v>
      </c>
      <c r="BP91">
        <v>256.26749905175569</v>
      </c>
      <c r="BQ91">
        <v>285.89472118144158</v>
      </c>
    </row>
    <row r="92" spans="1:69" x14ac:dyDescent="0.2">
      <c r="A92" t="s">
        <v>330</v>
      </c>
      <c r="B92" t="s">
        <v>331</v>
      </c>
      <c r="C92" t="s">
        <v>748</v>
      </c>
      <c r="D92" t="s">
        <v>749</v>
      </c>
      <c r="AF92">
        <v>1.18856332006423</v>
      </c>
      <c r="AG92">
        <v>1.90505047712512</v>
      </c>
      <c r="AH92">
        <v>3.4441053359169791</v>
      </c>
      <c r="AI92">
        <v>4.5807282153802298</v>
      </c>
      <c r="AJ92">
        <v>7.2190116746780104</v>
      </c>
      <c r="AK92">
        <v>12.242262510014699</v>
      </c>
      <c r="AL92">
        <v>18.13179048889959</v>
      </c>
      <c r="AM92">
        <v>20.883534009018401</v>
      </c>
      <c r="AN92">
        <v>30.357413609131498</v>
      </c>
      <c r="AO92">
        <v>45.758960514390701</v>
      </c>
      <c r="AP92">
        <v>68.227032746169797</v>
      </c>
      <c r="AQ92">
        <v>73.694580123614301</v>
      </c>
      <c r="AR92">
        <v>72.157086316316096</v>
      </c>
      <c r="AS92">
        <v>78.388803878258599</v>
      </c>
      <c r="AT92">
        <v>81.013357180102588</v>
      </c>
      <c r="AU92">
        <v>83.686896603107115</v>
      </c>
      <c r="AV92">
        <v>80.755691488052506</v>
      </c>
      <c r="AW92">
        <v>81.469008688891705</v>
      </c>
      <c r="AX92">
        <v>84.181274297244798</v>
      </c>
      <c r="AY92">
        <v>85.826796961406998</v>
      </c>
      <c r="AZ92">
        <v>89.789795860247807</v>
      </c>
      <c r="BA92">
        <v>99.181874175419495</v>
      </c>
      <c r="BB92">
        <v>97.543987347285693</v>
      </c>
      <c r="BC92">
        <v>100</v>
      </c>
      <c r="BD92">
        <v>105.046102263202</v>
      </c>
      <c r="BE92">
        <v>107.2841575859179</v>
      </c>
      <c r="BF92">
        <v>108.5792120704107</v>
      </c>
      <c r="BG92">
        <v>106.9404861693211</v>
      </c>
      <c r="BH92">
        <v>108.5196982397318</v>
      </c>
      <c r="BI92">
        <v>110.1508801341157</v>
      </c>
      <c r="BJ92">
        <v>112.013657770165</v>
      </c>
      <c r="BK92">
        <v>112.44079351774241</v>
      </c>
      <c r="BL92">
        <v>112.7180728160647</v>
      </c>
      <c r="BM92">
        <v>114.0030694348272</v>
      </c>
      <c r="BN92">
        <v>116.5595754937446</v>
      </c>
      <c r="BO92">
        <v>127.5054047159153</v>
      </c>
      <c r="BP92">
        <v>136.5611054092534</v>
      </c>
      <c r="BQ92">
        <v>141.7033933907995</v>
      </c>
    </row>
    <row r="93" spans="1:69" x14ac:dyDescent="0.2">
      <c r="A93" t="s">
        <v>332</v>
      </c>
      <c r="B93" t="s">
        <v>333</v>
      </c>
      <c r="C93" t="s">
        <v>748</v>
      </c>
      <c r="D93" t="s">
        <v>749</v>
      </c>
      <c r="AD93">
        <v>37.871018128827302</v>
      </c>
      <c r="AE93">
        <v>31.190409922929899</v>
      </c>
      <c r="AF93">
        <v>27.081237867895801</v>
      </c>
      <c r="AG93">
        <v>27.764676047527299</v>
      </c>
      <c r="AH93">
        <v>29.476688687504002</v>
      </c>
      <c r="AI93">
        <v>29.729560813967701</v>
      </c>
      <c r="AJ93">
        <v>28.711237926316802</v>
      </c>
      <c r="AK93">
        <v>27.482757798429301</v>
      </c>
      <c r="AL93">
        <v>28.981196007271201</v>
      </c>
      <c r="AM93">
        <v>38.209103508854703</v>
      </c>
      <c r="AN93">
        <v>45.802182747998501</v>
      </c>
      <c r="AO93">
        <v>47.881935154296102</v>
      </c>
      <c r="AP93">
        <v>49.326296317174702</v>
      </c>
      <c r="AQ93">
        <v>53.240688491013699</v>
      </c>
      <c r="AR93">
        <v>53.438885563106901</v>
      </c>
      <c r="AS93">
        <v>56.005175216229098</v>
      </c>
      <c r="AT93">
        <v>60.9478499339941</v>
      </c>
      <c r="AU93">
        <v>65.575302335428503</v>
      </c>
      <c r="AV93">
        <v>70.377738450846095</v>
      </c>
      <c r="AW93">
        <v>73.347459344104195</v>
      </c>
      <c r="AX93">
        <v>77.478119445883394</v>
      </c>
      <c r="AY93">
        <v>80.899475599842901</v>
      </c>
      <c r="AZ93">
        <v>83.167685196100194</v>
      </c>
      <c r="BA93">
        <v>88.616638076125994</v>
      </c>
      <c r="BB93">
        <v>92.773702769446274</v>
      </c>
      <c r="BC93">
        <v>100</v>
      </c>
      <c r="BD93">
        <v>104.80538922155699</v>
      </c>
      <c r="BE93">
        <v>108.6377245508982</v>
      </c>
      <c r="BF93">
        <v>111.8413173652695</v>
      </c>
      <c r="BG93">
        <v>116.6616766467066</v>
      </c>
      <c r="BH93">
        <v>118.6176623111789</v>
      </c>
      <c r="BI93">
        <v>120.29247152984721</v>
      </c>
      <c r="BJ93">
        <v>121.18787425149701</v>
      </c>
      <c r="BK93">
        <v>122.4725555268024</v>
      </c>
      <c r="BL93">
        <v>124.346722780622</v>
      </c>
      <c r="BM93">
        <v>130.2739520958084</v>
      </c>
      <c r="BN93">
        <v>130.1474550898204</v>
      </c>
      <c r="BO93">
        <v>136.3772455089821</v>
      </c>
      <c r="BP93">
        <v>140.27694610778451</v>
      </c>
      <c r="BQ93">
        <v>144.375</v>
      </c>
    </row>
    <row r="94" spans="1:69" x14ac:dyDescent="0.2">
      <c r="A94" t="s">
        <v>334</v>
      </c>
      <c r="B94" t="s">
        <v>335</v>
      </c>
      <c r="C94" t="s">
        <v>748</v>
      </c>
      <c r="D94" t="s">
        <v>749</v>
      </c>
      <c r="E94">
        <v>1.121349543678094</v>
      </c>
      <c r="F94">
        <v>1.1449380211198921</v>
      </c>
      <c r="G94">
        <v>1.139494661852501</v>
      </c>
      <c r="H94">
        <v>1.175783723635111</v>
      </c>
      <c r="I94">
        <v>1.1830418715819759</v>
      </c>
      <c r="J94">
        <v>1.2211461415319891</v>
      </c>
      <c r="K94">
        <v>1.281024016346741</v>
      </c>
      <c r="L94">
        <v>1.3046122420957811</v>
      </c>
      <c r="M94">
        <v>1.3064264434921531</v>
      </c>
      <c r="N94">
        <v>1.3409019750590769</v>
      </c>
      <c r="O94">
        <v>1.379005993316333</v>
      </c>
      <c r="P94">
        <v>1.4243679917252821</v>
      </c>
      <c r="Q94">
        <v>1.486060235731578</v>
      </c>
      <c r="R94">
        <v>1.714685016455799</v>
      </c>
      <c r="S94">
        <v>2.1701198731223532</v>
      </c>
      <c r="T94">
        <v>2.465880341017848</v>
      </c>
      <c r="U94">
        <v>2.7870434877515118</v>
      </c>
      <c r="V94">
        <v>3.1317951119269738</v>
      </c>
      <c r="W94">
        <v>3.5255377245872319</v>
      </c>
      <c r="X94">
        <v>4.1987100561601247</v>
      </c>
      <c r="Y94">
        <v>5.2347792978780534</v>
      </c>
      <c r="Z94">
        <v>6.5176178512115124</v>
      </c>
      <c r="AA94">
        <v>7.8857367904027189</v>
      </c>
      <c r="AB94">
        <v>9.4770375705386822</v>
      </c>
      <c r="AC94">
        <v>11.22619669230245</v>
      </c>
      <c r="AD94">
        <v>13.394502112335671</v>
      </c>
      <c r="AE94">
        <v>16.4773071586513</v>
      </c>
      <c r="AF94">
        <v>19.17906866649092</v>
      </c>
      <c r="AG94">
        <v>21.773777693764611</v>
      </c>
      <c r="AH94">
        <v>24.747109814162581</v>
      </c>
      <c r="AI94">
        <v>29.803810277657309</v>
      </c>
      <c r="AJ94">
        <v>35.602393601480159</v>
      </c>
      <c r="AK94">
        <v>41.255011905444981</v>
      </c>
      <c r="AL94">
        <v>47.200380767515441</v>
      </c>
      <c r="AM94">
        <v>52.33298589385425</v>
      </c>
      <c r="AN94">
        <v>57.008683928690068</v>
      </c>
      <c r="AO94">
        <v>61.680290278264081</v>
      </c>
      <c r="AP94">
        <v>65.094912793535343</v>
      </c>
      <c r="AQ94">
        <v>68.19748327210084</v>
      </c>
      <c r="AR94">
        <v>69.995600662290926</v>
      </c>
      <c r="AS94">
        <v>72.201289168626218</v>
      </c>
      <c r="AT94">
        <v>74.637337793351406</v>
      </c>
      <c r="AU94">
        <v>77.346194520026216</v>
      </c>
      <c r="AV94">
        <v>80.077018151603497</v>
      </c>
      <c r="AW94">
        <v>82.398329276899105</v>
      </c>
      <c r="AX94">
        <v>85.31940998083104</v>
      </c>
      <c r="AY94">
        <v>88.046172969253305</v>
      </c>
      <c r="AZ94">
        <v>90.595112507543604</v>
      </c>
      <c r="BA94">
        <v>94.357343695378802</v>
      </c>
      <c r="BB94">
        <v>95.499136144312487</v>
      </c>
      <c r="BC94">
        <v>100</v>
      </c>
      <c r="BD94">
        <v>103.3298532335065</v>
      </c>
      <c r="BE94">
        <v>104.8813788393728</v>
      </c>
      <c r="BF94">
        <v>103.9151387329221</v>
      </c>
      <c r="BG94">
        <v>102.5515009315863</v>
      </c>
      <c r="BH94">
        <v>100.77132168422629</v>
      </c>
      <c r="BI94">
        <v>99.939299257663322</v>
      </c>
      <c r="BJ94">
        <v>101.05987316816019</v>
      </c>
      <c r="BK94">
        <v>101.6921253751093</v>
      </c>
      <c r="BL94">
        <v>101.9494141016288</v>
      </c>
      <c r="BM94">
        <v>100.67710217839171</v>
      </c>
      <c r="BN94">
        <v>101.909213734394</v>
      </c>
      <c r="BO94">
        <v>111.7386221722644</v>
      </c>
      <c r="BP94">
        <v>115.6101433892801</v>
      </c>
      <c r="BQ94">
        <v>118.7795844386456</v>
      </c>
    </row>
    <row r="95" spans="1:69" x14ac:dyDescent="0.2">
      <c r="A95" t="s">
        <v>336</v>
      </c>
      <c r="B95" t="s">
        <v>337</v>
      </c>
      <c r="C95" t="s">
        <v>748</v>
      </c>
      <c r="D95" t="s">
        <v>749</v>
      </c>
      <c r="U95">
        <v>17.307958352648669</v>
      </c>
      <c r="V95">
        <v>20.502468063727569</v>
      </c>
      <c r="W95">
        <v>24.22066789137677</v>
      </c>
      <c r="X95">
        <v>29.278641600585061</v>
      </c>
      <c r="Y95">
        <v>35.66766102274277</v>
      </c>
      <c r="Z95">
        <v>42.368712472690198</v>
      </c>
      <c r="AA95">
        <v>45.67887041784514</v>
      </c>
      <c r="AB95">
        <v>48.463156204277162</v>
      </c>
      <c r="AC95">
        <v>51.205983189814148</v>
      </c>
      <c r="AD95">
        <v>52.486841933259122</v>
      </c>
      <c r="AE95">
        <v>52.779235581677639</v>
      </c>
      <c r="AF95">
        <v>52.318824687526018</v>
      </c>
      <c r="AG95">
        <v>54.411577675027132</v>
      </c>
      <c r="AH95">
        <v>57.454789311018359</v>
      </c>
      <c r="AI95">
        <v>59.01999414958653</v>
      </c>
      <c r="AJ95">
        <v>60.580839086098038</v>
      </c>
      <c r="AK95">
        <v>62.869787666177331</v>
      </c>
      <c r="AL95">
        <v>64.63554799938133</v>
      </c>
      <c r="AM95">
        <v>67.072733249408415</v>
      </c>
      <c r="AN95">
        <v>68.326205090880165</v>
      </c>
      <c r="AO95">
        <v>69.714833896128496</v>
      </c>
      <c r="AP95">
        <v>70.582454405529788</v>
      </c>
      <c r="AQ95">
        <v>71.554864153599496</v>
      </c>
      <c r="AR95">
        <v>71.968041716040247</v>
      </c>
      <c r="AS95">
        <v>73.538253535299319</v>
      </c>
      <c r="AT95">
        <v>75.848084969423923</v>
      </c>
      <c r="AU95">
        <v>76.657547473447124</v>
      </c>
      <c r="AV95">
        <v>78.30946250402323</v>
      </c>
      <c r="AW95">
        <v>80.120695204377256</v>
      </c>
      <c r="AX95">
        <v>82.905535886707483</v>
      </c>
      <c r="AY95">
        <v>86.430640489217936</v>
      </c>
      <c r="AZ95">
        <v>89.765851303508271</v>
      </c>
      <c r="BA95">
        <v>96.976987447698775</v>
      </c>
      <c r="BB95">
        <v>96.677663340843296</v>
      </c>
      <c r="BC95">
        <v>100</v>
      </c>
      <c r="BD95">
        <v>103.03347280334739</v>
      </c>
      <c r="BE95">
        <v>105.51738010943041</v>
      </c>
      <c r="BF95">
        <v>105.47095268747999</v>
      </c>
      <c r="BG95">
        <v>104.433537174123</v>
      </c>
      <c r="BH95">
        <v>103.8952365626007</v>
      </c>
      <c r="BI95">
        <v>105.6099130994529</v>
      </c>
      <c r="BJ95">
        <v>106.5693350740265</v>
      </c>
      <c r="BK95">
        <v>107.4262615626007</v>
      </c>
      <c r="BL95">
        <v>108.0688314934021</v>
      </c>
      <c r="BM95">
        <v>107.2683304312843</v>
      </c>
      <c r="BN95">
        <v>108.5764805278404</v>
      </c>
      <c r="BO95">
        <v>111.3783392339878</v>
      </c>
      <c r="BP95">
        <v>114.381235918893</v>
      </c>
      <c r="BQ95">
        <v>115.6235918892823</v>
      </c>
    </row>
    <row r="96" spans="1:69" x14ac:dyDescent="0.2">
      <c r="A96" t="s">
        <v>338</v>
      </c>
      <c r="B96" t="s">
        <v>339</v>
      </c>
      <c r="C96" t="s">
        <v>748</v>
      </c>
      <c r="D96" t="s">
        <v>749</v>
      </c>
    </row>
    <row r="97" spans="1:69" x14ac:dyDescent="0.2">
      <c r="A97" t="s">
        <v>340</v>
      </c>
      <c r="B97" t="s">
        <v>341</v>
      </c>
      <c r="C97" t="s">
        <v>748</v>
      </c>
      <c r="D97" t="s">
        <v>749</v>
      </c>
      <c r="E97">
        <v>1.755258964429808</v>
      </c>
      <c r="F97">
        <v>1.7455464955211379</v>
      </c>
      <c r="G97">
        <v>1.7813747141663181</v>
      </c>
      <c r="H97">
        <v>1.7840726221921781</v>
      </c>
      <c r="I97">
        <v>1.780619299914628</v>
      </c>
      <c r="J97">
        <v>1.7663743455152481</v>
      </c>
      <c r="K97">
        <v>1.7784609734883181</v>
      </c>
      <c r="L97">
        <v>1.7870942791892179</v>
      </c>
      <c r="M97">
        <v>1.8215195856522279</v>
      </c>
      <c r="N97">
        <v>1.8597219633618189</v>
      </c>
      <c r="O97">
        <v>1.903320157127449</v>
      </c>
      <c r="P97">
        <v>1.8946868514297781</v>
      </c>
      <c r="Q97">
        <v>1.9047230693031381</v>
      </c>
      <c r="R97">
        <v>2.1674993114453192</v>
      </c>
      <c r="S97">
        <v>2.5250260836033012</v>
      </c>
      <c r="T97">
        <v>2.8573004365998229</v>
      </c>
      <c r="U97">
        <v>3.1637459084037252</v>
      </c>
      <c r="V97">
        <v>3.5536642939506669</v>
      </c>
      <c r="W97">
        <v>3.8481911466229981</v>
      </c>
      <c r="X97">
        <v>4.2847063178291078</v>
      </c>
      <c r="Y97">
        <v>4.7484762126885611</v>
      </c>
      <c r="Z97">
        <v>5.291372724691473</v>
      </c>
      <c r="AA97">
        <v>5.307637640448994</v>
      </c>
      <c r="AB97">
        <v>5.5485342303879541</v>
      </c>
      <c r="AC97">
        <v>5.7375589268499363</v>
      </c>
      <c r="AD97">
        <v>6.809724589059881</v>
      </c>
      <c r="AE97">
        <v>9.3246322370032821</v>
      </c>
      <c r="AF97">
        <v>10.47372655472565</v>
      </c>
      <c r="AG97">
        <v>11.60831432597325</v>
      </c>
      <c r="AH97">
        <v>12.93016842443966</v>
      </c>
      <c r="AI97">
        <v>18.260225273094381</v>
      </c>
      <c r="AJ97">
        <v>24.31648863011851</v>
      </c>
      <c r="AK97">
        <v>26.759303137992621</v>
      </c>
      <c r="AL97">
        <v>29.922169861792231</v>
      </c>
      <c r="AM97">
        <v>33.170317495170451</v>
      </c>
      <c r="AN97">
        <v>35.960409933802353</v>
      </c>
      <c r="AO97">
        <v>39.936522444819381</v>
      </c>
      <c r="AP97">
        <v>43.623822803294992</v>
      </c>
      <c r="AQ97">
        <v>46.508867182488508</v>
      </c>
      <c r="AR97">
        <v>48.933658405348631</v>
      </c>
      <c r="AS97">
        <v>51.858705685426827</v>
      </c>
      <c r="AT97">
        <v>55.63706546654236</v>
      </c>
      <c r="AU97">
        <v>60.161822445797881</v>
      </c>
      <c r="AV97">
        <v>63.532976181538288</v>
      </c>
      <c r="AW97">
        <v>68.347900592259904</v>
      </c>
      <c r="AX97">
        <v>74.573471541950653</v>
      </c>
      <c r="AY97">
        <v>79.466127258514064</v>
      </c>
      <c r="AZ97">
        <v>84.887002530684072</v>
      </c>
      <c r="BA97">
        <v>94.526567765357527</v>
      </c>
      <c r="BB97">
        <v>96.283913594587176</v>
      </c>
      <c r="BC97">
        <v>100</v>
      </c>
      <c r="BD97">
        <v>106.21412393067099</v>
      </c>
      <c r="BE97">
        <v>110.23093768524519</v>
      </c>
      <c r="BF97">
        <v>115.0186766104913</v>
      </c>
      <c r="BG97">
        <v>118.9504309957146</v>
      </c>
      <c r="BH97">
        <v>121.79182412162331</v>
      </c>
      <c r="BI97">
        <v>127.2096627777194</v>
      </c>
      <c r="BJ97">
        <v>132.83810080477349</v>
      </c>
      <c r="BK97">
        <v>137.82200285377471</v>
      </c>
      <c r="BL97">
        <v>142.92139488039811</v>
      </c>
      <c r="BM97">
        <v>147.5155182549247</v>
      </c>
      <c r="BN97">
        <v>153.8012301252104</v>
      </c>
      <c r="BO97">
        <v>164.3906420439437</v>
      </c>
      <c r="BP97">
        <v>174.59367205225001</v>
      </c>
      <c r="BQ97">
        <v>179.60438391068891</v>
      </c>
    </row>
    <row r="98" spans="1:69" x14ac:dyDescent="0.2">
      <c r="A98" t="s">
        <v>342</v>
      </c>
      <c r="B98" t="s">
        <v>343</v>
      </c>
      <c r="C98" t="s">
        <v>748</v>
      </c>
      <c r="D98" t="s">
        <v>749</v>
      </c>
    </row>
    <row r="99" spans="1:69" x14ac:dyDescent="0.2">
      <c r="A99" t="s">
        <v>344</v>
      </c>
      <c r="B99" t="s">
        <v>345</v>
      </c>
      <c r="C99" t="s">
        <v>748</v>
      </c>
      <c r="D99" t="s">
        <v>749</v>
      </c>
      <c r="AM99">
        <v>37.986799335962608</v>
      </c>
      <c r="AN99">
        <v>42.625187465406462</v>
      </c>
      <c r="AO99">
        <v>45.649321743926237</v>
      </c>
      <c r="AP99">
        <v>47.272461395864617</v>
      </c>
      <c r="AQ99">
        <v>49.44059684334411</v>
      </c>
      <c r="AR99">
        <v>53.167537505330138</v>
      </c>
      <c r="AS99">
        <v>56.436566586471599</v>
      </c>
      <c r="AT99">
        <v>57.91938835387694</v>
      </c>
      <c r="AU99">
        <v>61.012871697582412</v>
      </c>
      <c r="AV99">
        <v>64.662038216806636</v>
      </c>
      <c r="AW99">
        <v>67.680763630513468</v>
      </c>
      <c r="AX99">
        <v>72.368024044801913</v>
      </c>
      <c r="AY99">
        <v>77.200151282350603</v>
      </c>
      <c r="AZ99">
        <v>86.618688970312206</v>
      </c>
      <c r="BA99">
        <v>93.636554267165437</v>
      </c>
      <c r="BB99">
        <v>96.400987161273434</v>
      </c>
      <c r="BC99">
        <v>100</v>
      </c>
      <c r="BD99">
        <v>104.9777356370697</v>
      </c>
      <c r="BE99">
        <v>107.4887350617123</v>
      </c>
      <c r="BF99">
        <v>109.5323665918695</v>
      </c>
      <c r="BG99">
        <v>110.466272954109</v>
      </c>
      <c r="BH99">
        <v>109.35969437732651</v>
      </c>
      <c r="BI99">
        <v>110.2739502383595</v>
      </c>
      <c r="BJ99">
        <v>112.3742898191079</v>
      </c>
      <c r="BK99">
        <v>113.81587539998699</v>
      </c>
      <c r="BL99">
        <v>116.1914755109034</v>
      </c>
      <c r="BM99">
        <v>117.34564845453581</v>
      </c>
      <c r="BN99">
        <v>123.2514856657742</v>
      </c>
      <c r="BO99">
        <v>130.78838242016579</v>
      </c>
      <c r="BP99">
        <v>134.47805785933511</v>
      </c>
      <c r="BQ99">
        <v>138.3832364657481</v>
      </c>
    </row>
    <row r="100" spans="1:69" x14ac:dyDescent="0.2">
      <c r="A100" t="s">
        <v>346</v>
      </c>
      <c r="B100" t="s">
        <v>347</v>
      </c>
      <c r="C100" t="s">
        <v>748</v>
      </c>
      <c r="D100" t="s">
        <v>749</v>
      </c>
    </row>
    <row r="101" spans="1:69" x14ac:dyDescent="0.2">
      <c r="A101" t="s">
        <v>348</v>
      </c>
      <c r="B101" t="s">
        <v>349</v>
      </c>
      <c r="C101" t="s">
        <v>748</v>
      </c>
      <c r="D101" t="s">
        <v>749</v>
      </c>
      <c r="Z101">
        <v>28.989092581034679</v>
      </c>
      <c r="AA101">
        <v>32.16933058570519</v>
      </c>
      <c r="AB101">
        <v>35.349568590375711</v>
      </c>
      <c r="AC101">
        <v>38.407489748712699</v>
      </c>
      <c r="AD101">
        <v>39.752975058380962</v>
      </c>
      <c r="AE101">
        <v>41.098460368049217</v>
      </c>
      <c r="AF101">
        <v>43.422480448385357</v>
      </c>
      <c r="AG101">
        <v>46.847352145722724</v>
      </c>
      <c r="AH101">
        <v>51.617709152728438</v>
      </c>
      <c r="AI101">
        <v>56.999650391401573</v>
      </c>
      <c r="AJ101">
        <v>63.360126400742487</v>
      </c>
      <c r="AK101">
        <v>69.475968717416478</v>
      </c>
      <c r="AL101">
        <v>75.591811034090554</v>
      </c>
      <c r="AM101">
        <v>82.19692073609842</v>
      </c>
      <c r="AN101">
        <v>89.658248362440645</v>
      </c>
      <c r="AO101">
        <v>95.284823293780747</v>
      </c>
      <c r="AP101">
        <v>100.789081378787</v>
      </c>
      <c r="AQ101">
        <v>103.7246856907912</v>
      </c>
      <c r="AR101">
        <v>99.565912915452557</v>
      </c>
      <c r="AS101">
        <v>95.896407525448154</v>
      </c>
      <c r="AT101">
        <v>94.306288523112954</v>
      </c>
      <c r="AU101">
        <v>91.49300105744291</v>
      </c>
      <c r="AV101">
        <v>89.046664130773223</v>
      </c>
      <c r="AW101">
        <v>88.802030438106286</v>
      </c>
      <c r="AX101">
        <v>89.535931516107254</v>
      </c>
      <c r="AY101">
        <v>91.326875422392447</v>
      </c>
      <c r="AZ101">
        <v>93.185402117594066</v>
      </c>
      <c r="BA101">
        <v>97.195314259968484</v>
      </c>
      <c r="BB101">
        <v>97.758504167605366</v>
      </c>
      <c r="BC101">
        <v>100</v>
      </c>
      <c r="BD101">
        <v>105.3052489299392</v>
      </c>
      <c r="BE101">
        <v>109.5742284298266</v>
      </c>
      <c r="BF101">
        <v>114.3275512502817</v>
      </c>
      <c r="BG101">
        <v>119.3849966208606</v>
      </c>
      <c r="BH101">
        <v>122.95562063527829</v>
      </c>
      <c r="BI101">
        <v>125.9179995494482</v>
      </c>
      <c r="BJ101">
        <v>127.7990538409552</v>
      </c>
      <c r="BK101">
        <v>130.87407073665241</v>
      </c>
      <c r="BL101">
        <v>134.64744311781939</v>
      </c>
      <c r="BM101">
        <v>134.9853570624015</v>
      </c>
      <c r="BN101">
        <v>137.10295111511601</v>
      </c>
      <c r="BO101">
        <v>139.6823608920929</v>
      </c>
      <c r="BP101">
        <v>142.61094841180449</v>
      </c>
      <c r="BQ101">
        <v>145.07772020725389</v>
      </c>
    </row>
    <row r="102" spans="1:69" x14ac:dyDescent="0.2">
      <c r="A102" t="s">
        <v>350</v>
      </c>
      <c r="B102" t="s">
        <v>351</v>
      </c>
      <c r="C102" t="s">
        <v>748</v>
      </c>
      <c r="D102" t="s">
        <v>749</v>
      </c>
      <c r="E102">
        <v>1.561930287925078</v>
      </c>
      <c r="F102">
        <v>1.5863431392114009</v>
      </c>
      <c r="G102">
        <v>1.6036683885164089</v>
      </c>
      <c r="H102">
        <v>1.6530847245939</v>
      </c>
      <c r="I102">
        <v>1.7270123508761539</v>
      </c>
      <c r="J102">
        <v>1.7820397051964589</v>
      </c>
      <c r="K102">
        <v>1.8138354752214141</v>
      </c>
      <c r="L102">
        <v>1.851778029122912</v>
      </c>
      <c r="M102">
        <v>1.886243775296218</v>
      </c>
      <c r="N102">
        <v>1.909976767178255</v>
      </c>
      <c r="O102">
        <v>1.9650010286152939</v>
      </c>
      <c r="P102">
        <v>2.0086878735489311</v>
      </c>
      <c r="Q102">
        <v>2.0812473391801629</v>
      </c>
      <c r="R102">
        <v>2.189330709858516</v>
      </c>
      <c r="S102">
        <v>2.4706498047269001</v>
      </c>
      <c r="T102">
        <v>2.6775954473323371</v>
      </c>
      <c r="U102">
        <v>2.8083536510234719</v>
      </c>
      <c r="V102">
        <v>3.0452300732017989</v>
      </c>
      <c r="W102">
        <v>3.2202797840326132</v>
      </c>
      <c r="X102">
        <v>3.6110721965626191</v>
      </c>
      <c r="Y102">
        <v>4.2632875553912024</v>
      </c>
      <c r="Z102">
        <v>4.6642792204380497</v>
      </c>
      <c r="AA102">
        <v>5.0832537781294453</v>
      </c>
      <c r="AB102">
        <v>5.5027651385611689</v>
      </c>
      <c r="AC102">
        <v>5.7628460779458957</v>
      </c>
      <c r="AD102">
        <v>5.9566318759027386</v>
      </c>
      <c r="AE102">
        <v>6.2159076111541687</v>
      </c>
      <c r="AF102">
        <v>6.3705068073236486</v>
      </c>
      <c r="AG102">
        <v>6.6566226807850697</v>
      </c>
      <c r="AH102">
        <v>7.3123272575826803</v>
      </c>
      <c r="AI102">
        <v>9.0177496402974278</v>
      </c>
      <c r="AJ102">
        <v>12.081283017116119</v>
      </c>
      <c r="AK102">
        <v>13.13958966726473</v>
      </c>
      <c r="AL102">
        <v>14.551917740579929</v>
      </c>
      <c r="AM102">
        <v>17.713954424678541</v>
      </c>
      <c r="AN102">
        <v>22.93328770360063</v>
      </c>
      <c r="AO102">
        <v>28.400087056942439</v>
      </c>
      <c r="AP102">
        <v>34.136866800889727</v>
      </c>
      <c r="AQ102">
        <v>38.802730537226907</v>
      </c>
      <c r="AR102">
        <v>43.328580519918837</v>
      </c>
      <c r="AS102">
        <v>48.115537232381378</v>
      </c>
      <c r="AT102">
        <v>52.770309156935483</v>
      </c>
      <c r="AU102">
        <v>56.828614912104499</v>
      </c>
      <c r="AV102">
        <v>61.18973737985317</v>
      </c>
      <c r="AW102">
        <v>66.154544766517802</v>
      </c>
      <c r="AX102">
        <v>71.982138802694323</v>
      </c>
      <c r="AY102">
        <v>75.997124044501646</v>
      </c>
      <c r="AZ102">
        <v>81.268447740861234</v>
      </c>
      <c r="BA102">
        <v>90.535835919170495</v>
      </c>
      <c r="BB102">
        <v>95.511995761749816</v>
      </c>
      <c r="BC102">
        <v>100</v>
      </c>
      <c r="BD102">
        <v>106.76227957314759</v>
      </c>
      <c r="BE102">
        <v>112.3098463634299</v>
      </c>
      <c r="BF102">
        <v>118.10716718383409</v>
      </c>
      <c r="BG102">
        <v>125.34624990539611</v>
      </c>
      <c r="BH102">
        <v>129.3044728676303</v>
      </c>
      <c r="BI102">
        <v>132.82751835313701</v>
      </c>
      <c r="BJ102">
        <v>138.05343222583821</v>
      </c>
      <c r="BK102">
        <v>144.05509725270559</v>
      </c>
      <c r="BL102">
        <v>150.34435782941031</v>
      </c>
      <c r="BM102">
        <v>155.55891924619701</v>
      </c>
      <c r="BN102">
        <v>162.52932717777949</v>
      </c>
      <c r="BO102">
        <v>177.302656474684</v>
      </c>
      <c r="BP102">
        <v>189.1167789298417</v>
      </c>
      <c r="BQ102">
        <v>197.8278967683342</v>
      </c>
    </row>
    <row r="103" spans="1:69" x14ac:dyDescent="0.2">
      <c r="A103" t="s">
        <v>352</v>
      </c>
      <c r="B103" t="s">
        <v>353</v>
      </c>
      <c r="C103" t="s">
        <v>748</v>
      </c>
      <c r="D103" t="s">
        <v>749</v>
      </c>
    </row>
    <row r="104" spans="1:69" x14ac:dyDescent="0.2">
      <c r="A104" t="s">
        <v>354</v>
      </c>
      <c r="B104" t="s">
        <v>355</v>
      </c>
      <c r="C104" t="s">
        <v>748</v>
      </c>
      <c r="D104" t="s">
        <v>749</v>
      </c>
      <c r="AD104">
        <v>1.205399999999999E-4</v>
      </c>
      <c r="AE104">
        <v>1.8080999999999989E-4</v>
      </c>
      <c r="AF104">
        <v>4.218898741760956E-4</v>
      </c>
      <c r="AG104">
        <v>1.2053996405031291E-3</v>
      </c>
      <c r="AH104">
        <v>1.8080994607546981E-2</v>
      </c>
      <c r="AI104">
        <v>0.108485967645282</v>
      </c>
      <c r="AJ104">
        <v>0.24107992810062581</v>
      </c>
      <c r="AK104">
        <v>1.747829478729539</v>
      </c>
      <c r="AL104">
        <v>27.96527165967267</v>
      </c>
      <c r="AM104">
        <v>57.979722708200548</v>
      </c>
      <c r="AN104">
        <v>60.269982025156537</v>
      </c>
      <c r="AO104">
        <v>62.861591252238242</v>
      </c>
      <c r="AP104">
        <v>65.483335470332534</v>
      </c>
      <c r="AQ104">
        <v>69.672099221080927</v>
      </c>
      <c r="AR104">
        <v>72.472317562980834</v>
      </c>
      <c r="AS104">
        <v>75.814244810307727</v>
      </c>
      <c r="AT104">
        <v>78.677523264137434</v>
      </c>
      <c r="AU104">
        <v>79.992841803865431</v>
      </c>
      <c r="AV104">
        <v>81.406585540443828</v>
      </c>
      <c r="AW104">
        <v>83.079813886900425</v>
      </c>
      <c r="AX104">
        <v>85.835719398711532</v>
      </c>
      <c r="AY104">
        <v>88.573729420186126</v>
      </c>
      <c r="AZ104">
        <v>91.141732283464535</v>
      </c>
      <c r="BA104">
        <v>96.680386542591265</v>
      </c>
      <c r="BB104">
        <v>98.979957050823202</v>
      </c>
      <c r="BC104">
        <v>100</v>
      </c>
      <c r="BD104">
        <v>102.27272727272729</v>
      </c>
      <c r="BE104">
        <v>105.7623478883321</v>
      </c>
      <c r="BF104">
        <v>108.1066571224051</v>
      </c>
      <c r="BG104">
        <v>107.8740157480314</v>
      </c>
      <c r="BH104">
        <v>107.3729420186113</v>
      </c>
      <c r="BI104">
        <v>106.1649964209019</v>
      </c>
      <c r="BJ104">
        <v>107.3639942734431</v>
      </c>
      <c r="BK104">
        <v>108.97458840372229</v>
      </c>
      <c r="BL104">
        <v>109.81567644953471</v>
      </c>
      <c r="BM104">
        <v>109.98568360773091</v>
      </c>
      <c r="BN104">
        <v>112.7952755905512</v>
      </c>
      <c r="BO104">
        <v>124.9552612741589</v>
      </c>
      <c r="BP104">
        <v>134.87831066571229</v>
      </c>
      <c r="BQ104">
        <v>138.88690050107371</v>
      </c>
    </row>
    <row r="105" spans="1:69" x14ac:dyDescent="0.2">
      <c r="A105" t="s">
        <v>356</v>
      </c>
      <c r="B105" t="s">
        <v>357</v>
      </c>
      <c r="C105" t="s">
        <v>748</v>
      </c>
      <c r="D105" t="s">
        <v>749</v>
      </c>
      <c r="E105">
        <v>0.85297117000647249</v>
      </c>
      <c r="F105">
        <v>0.88521097576799701</v>
      </c>
      <c r="G105">
        <v>0.88029890235462782</v>
      </c>
      <c r="H105">
        <v>0.91821180698462534</v>
      </c>
      <c r="I105">
        <v>1.0023397121480051</v>
      </c>
      <c r="J105">
        <v>1.02503210761638</v>
      </c>
      <c r="K105">
        <v>1.1101285906345491</v>
      </c>
      <c r="L105">
        <v>1.0775428642103599</v>
      </c>
      <c r="M105">
        <v>1.0917256113825859</v>
      </c>
      <c r="N105">
        <v>1.10715367293697</v>
      </c>
      <c r="O105">
        <v>1.1223049979605311</v>
      </c>
      <c r="P105">
        <v>1.2298171399210851</v>
      </c>
      <c r="Q105">
        <v>1.269044543065081</v>
      </c>
      <c r="R105">
        <v>1.5576115598642719</v>
      </c>
      <c r="S105">
        <v>1.7904853499743021</v>
      </c>
      <c r="T105">
        <v>2.0908136693035728</v>
      </c>
      <c r="U105">
        <v>2.2379683192033362</v>
      </c>
      <c r="V105">
        <v>2.3832549975232782</v>
      </c>
      <c r="W105">
        <v>2.3195364114608852</v>
      </c>
      <c r="X105">
        <v>2.6232547532843191</v>
      </c>
      <c r="Y105">
        <v>3.0896249906944302</v>
      </c>
      <c r="Z105">
        <v>3.425106770923692</v>
      </c>
      <c r="AA105">
        <v>3.6771686764093769</v>
      </c>
      <c r="AB105">
        <v>4.0538454565300137</v>
      </c>
      <c r="AC105">
        <v>4.3133739557406097</v>
      </c>
      <c r="AD105">
        <v>4.772698204354608</v>
      </c>
      <c r="AE105">
        <v>4.9292392039037436</v>
      </c>
      <c r="AF105">
        <v>4.3648677056035492</v>
      </c>
      <c r="AG105">
        <v>4.5440659550638243</v>
      </c>
      <c r="AH105">
        <v>4.8586927666161968</v>
      </c>
      <c r="AI105">
        <v>5.8924297947527204</v>
      </c>
      <c r="AJ105">
        <v>6.8010370107661071</v>
      </c>
      <c r="AK105">
        <v>8.1176153969201224</v>
      </c>
      <c r="AL105">
        <v>10.529031913737869</v>
      </c>
      <c r="AM105">
        <v>14.670270687007539</v>
      </c>
      <c r="AN105">
        <v>18.720466183621731</v>
      </c>
      <c r="AO105">
        <v>22.573811352332552</v>
      </c>
      <c r="AP105">
        <v>27.21476288508229</v>
      </c>
      <c r="AQ105">
        <v>28.648718394688519</v>
      </c>
      <c r="AR105">
        <v>29.509438832955531</v>
      </c>
      <c r="AS105">
        <v>32.263620263005713</v>
      </c>
      <c r="AT105">
        <v>36.560076958808338</v>
      </c>
      <c r="AU105">
        <v>39.131301128381551</v>
      </c>
      <c r="AV105">
        <v>50.361819335466492</v>
      </c>
      <c r="AW105">
        <v>60.953833541081288</v>
      </c>
      <c r="AX105">
        <v>69.470917777026827</v>
      </c>
      <c r="AY105">
        <v>77.352542917217264</v>
      </c>
      <c r="AZ105">
        <v>82.424725308445531</v>
      </c>
      <c r="BA105">
        <v>95.020685947801084</v>
      </c>
      <c r="BB105">
        <v>95.394959165026435</v>
      </c>
      <c r="BC105">
        <v>100</v>
      </c>
      <c r="BD105">
        <v>106.3327948384904</v>
      </c>
      <c r="BE105">
        <v>111.66861866932641</v>
      </c>
      <c r="BF105">
        <v>116.9896552027563</v>
      </c>
      <c r="BG105">
        <v>121.0119544529083</v>
      </c>
      <c r="BH105">
        <v>129.15828645050809</v>
      </c>
      <c r="BI105">
        <v>144.01524453293169</v>
      </c>
      <c r="BJ105">
        <v>159.39620042550649</v>
      </c>
      <c r="BK105">
        <v>179.29109550556061</v>
      </c>
      <c r="BL105">
        <v>212.8253121713623</v>
      </c>
      <c r="BM105">
        <v>261.34163299588897</v>
      </c>
      <c r="BN105">
        <v>305.35554689083432</v>
      </c>
      <c r="BO105">
        <v>409.12736814281891</v>
      </c>
      <c r="BP105">
        <v>559.74153841217765</v>
      </c>
      <c r="BQ105">
        <v>710.58660134459217</v>
      </c>
    </row>
    <row r="106" spans="1:69" x14ac:dyDescent="0.2">
      <c r="A106" t="s">
        <v>358</v>
      </c>
      <c r="B106" t="s">
        <v>359</v>
      </c>
      <c r="C106" t="s">
        <v>748</v>
      </c>
      <c r="D106" t="s">
        <v>749</v>
      </c>
      <c r="Q106">
        <v>2.235644858476205</v>
      </c>
      <c r="R106">
        <v>2.311388017608917</v>
      </c>
      <c r="S106">
        <v>2.3529245887291141</v>
      </c>
      <c r="T106">
        <v>2.4433277141765761</v>
      </c>
      <c r="U106">
        <v>2.5710746196564269</v>
      </c>
      <c r="V106">
        <v>2.671575244796081</v>
      </c>
      <c r="W106">
        <v>2.7967957901540932</v>
      </c>
      <c r="X106">
        <v>3.0478477127819459</v>
      </c>
      <c r="Y106">
        <v>3.330866506355203</v>
      </c>
      <c r="Z106">
        <v>3.4861319821367229</v>
      </c>
      <c r="AA106">
        <v>3.7244371693576088</v>
      </c>
      <c r="AB106">
        <v>3.9955723119203008</v>
      </c>
      <c r="AC106">
        <v>4.3339115767777372</v>
      </c>
      <c r="AD106">
        <v>4.6347866712469932</v>
      </c>
      <c r="AE106">
        <v>4.8800439024390236</v>
      </c>
      <c r="AF106">
        <v>5.3033542425283393</v>
      </c>
      <c r="AG106">
        <v>6.1372297492270684</v>
      </c>
      <c r="AH106">
        <v>7.1897126073514217</v>
      </c>
      <c r="AI106">
        <v>9.2294052902782528</v>
      </c>
      <c r="AJ106">
        <v>12.44285743730677</v>
      </c>
      <c r="AK106">
        <v>15.38630504981105</v>
      </c>
      <c r="AL106">
        <v>18.84272071453108</v>
      </c>
      <c r="AM106">
        <v>22.39797938852627</v>
      </c>
      <c r="AN106">
        <v>28.737832360013719</v>
      </c>
      <c r="AO106">
        <v>35.482322913088261</v>
      </c>
      <c r="AP106">
        <v>41.977388526279633</v>
      </c>
      <c r="AQ106">
        <v>47.918779800755729</v>
      </c>
      <c r="AR106">
        <v>52.709576777739599</v>
      </c>
      <c r="AS106">
        <v>57.877018206801772</v>
      </c>
      <c r="AT106">
        <v>63.153555479216742</v>
      </c>
      <c r="AU106">
        <v>66.478873239436595</v>
      </c>
      <c r="AV106">
        <v>69.577464788732357</v>
      </c>
      <c r="AW106">
        <v>74.270010305736832</v>
      </c>
      <c r="AX106">
        <v>76.915149433184425</v>
      </c>
      <c r="AY106">
        <v>79.938165578838849</v>
      </c>
      <c r="AZ106">
        <v>86.300240467193376</v>
      </c>
      <c r="BA106">
        <v>91.514943318447237</v>
      </c>
      <c r="BB106">
        <v>95.369288904156619</v>
      </c>
      <c r="BC106">
        <v>100</v>
      </c>
      <c r="BD106">
        <v>103.92992098935071</v>
      </c>
      <c r="BE106">
        <v>109.8041909996564</v>
      </c>
      <c r="BF106">
        <v>111.7073170731706</v>
      </c>
      <c r="BG106">
        <v>111.4531088972862</v>
      </c>
      <c r="BH106">
        <v>111.3844039848849</v>
      </c>
      <c r="BI106">
        <v>111.8241154242528</v>
      </c>
      <c r="BJ106">
        <v>114.450017176228</v>
      </c>
      <c r="BK106">
        <v>117.7121264170388</v>
      </c>
      <c r="BL106">
        <v>121.64204740638949</v>
      </c>
      <c r="BM106">
        <v>125.6887667468224</v>
      </c>
      <c r="BN106">
        <v>132.11267605633799</v>
      </c>
      <c r="BO106">
        <v>151.41188594984541</v>
      </c>
      <c r="BP106">
        <v>177.34111989007209</v>
      </c>
      <c r="BQ106">
        <v>183.9093095156303</v>
      </c>
    </row>
    <row r="107" spans="1:69" x14ac:dyDescent="0.2">
      <c r="A107" t="s">
        <v>360</v>
      </c>
      <c r="B107" t="s">
        <v>361</v>
      </c>
      <c r="C107" t="s">
        <v>748</v>
      </c>
      <c r="D107" t="s">
        <v>749</v>
      </c>
    </row>
    <row r="108" spans="1:69" x14ac:dyDescent="0.2">
      <c r="A108" t="s">
        <v>362</v>
      </c>
      <c r="B108" t="s">
        <v>363</v>
      </c>
      <c r="C108" t="s">
        <v>748</v>
      </c>
      <c r="D108" t="s">
        <v>749</v>
      </c>
    </row>
    <row r="109" spans="1:69" x14ac:dyDescent="0.2">
      <c r="A109" t="s">
        <v>364</v>
      </c>
      <c r="B109" t="s">
        <v>365</v>
      </c>
      <c r="C109" t="s">
        <v>748</v>
      </c>
      <c r="D109" t="s">
        <v>749</v>
      </c>
    </row>
    <row r="110" spans="1:69" x14ac:dyDescent="0.2">
      <c r="A110" t="s">
        <v>366</v>
      </c>
      <c r="B110" t="s">
        <v>367</v>
      </c>
      <c r="C110" t="s">
        <v>748</v>
      </c>
      <c r="D110" t="s">
        <v>749</v>
      </c>
    </row>
    <row r="111" spans="1:69" x14ac:dyDescent="0.2">
      <c r="A111" t="s">
        <v>368</v>
      </c>
      <c r="B111" t="s">
        <v>369</v>
      </c>
      <c r="C111" t="s">
        <v>748</v>
      </c>
      <c r="D111" t="s">
        <v>749</v>
      </c>
      <c r="E111">
        <v>2.7768377386501599E-4</v>
      </c>
      <c r="F111">
        <v>3.1570404608125322E-4</v>
      </c>
      <c r="G111">
        <v>7.3053237329769472E-4</v>
      </c>
      <c r="H111">
        <v>1.796457862217192E-3</v>
      </c>
      <c r="I111">
        <v>3.7545018813533951E-3</v>
      </c>
      <c r="J111">
        <v>1.5271928629143479E-2</v>
      </c>
      <c r="K111">
        <v>0.18879984569121111</v>
      </c>
      <c r="L111">
        <v>0.388927682123894</v>
      </c>
      <c r="M111">
        <v>0.89003393922931606</v>
      </c>
      <c r="N111">
        <v>1.027810101230201</v>
      </c>
      <c r="O111">
        <v>1.155253091106095</v>
      </c>
      <c r="P111">
        <v>1.2041635712245209</v>
      </c>
      <c r="Q111">
        <v>1.2826959995750551</v>
      </c>
      <c r="R111">
        <v>1.6808689837477151</v>
      </c>
      <c r="S111">
        <v>2.3614832859013561</v>
      </c>
      <c r="T111">
        <v>2.8140778911045201</v>
      </c>
      <c r="U111">
        <v>3.3720715466550919</v>
      </c>
      <c r="V111">
        <v>3.7447557483301912</v>
      </c>
      <c r="W111">
        <v>4.0485525880994322</v>
      </c>
      <c r="X111">
        <v>4.7057447991653616</v>
      </c>
      <c r="Y111">
        <v>5.5544457378347971</v>
      </c>
      <c r="Z111">
        <v>6.2357489190346298</v>
      </c>
      <c r="AA111">
        <v>6.8247419281463051</v>
      </c>
      <c r="AB111">
        <v>7.6300436090163304</v>
      </c>
      <c r="AC111">
        <v>8.4277676610817629</v>
      </c>
      <c r="AD111">
        <v>8.8259405095761974</v>
      </c>
      <c r="AE111">
        <v>9.3398455262717466</v>
      </c>
      <c r="AF111">
        <v>10.20645748295593</v>
      </c>
      <c r="AG111">
        <v>11.02760339545609</v>
      </c>
      <c r="AH111">
        <v>11.73508379046153</v>
      </c>
      <c r="AI111">
        <v>12.652673176462621</v>
      </c>
      <c r="AJ111">
        <v>13.844437046966171</v>
      </c>
      <c r="AK111">
        <v>14.886024661281009</v>
      </c>
      <c r="AL111">
        <v>16.325787701976541</v>
      </c>
      <c r="AM111">
        <v>17.718703629846999</v>
      </c>
      <c r="AN111">
        <v>19.387859200465861</v>
      </c>
      <c r="AO111">
        <v>20.93370768764348</v>
      </c>
      <c r="AP111">
        <v>22.237072053074058</v>
      </c>
      <c r="AQ111">
        <v>35.234872234190917</v>
      </c>
      <c r="AR111">
        <v>42.450210331774642</v>
      </c>
      <c r="AS111">
        <v>44.016037437420941</v>
      </c>
      <c r="AT111">
        <v>49.077932825575651</v>
      </c>
      <c r="AU111">
        <v>54.918265741947181</v>
      </c>
      <c r="AV111">
        <v>58.629264612493827</v>
      </c>
      <c r="AW111">
        <v>62.184579505030889</v>
      </c>
      <c r="AX111">
        <v>68.684858086344093</v>
      </c>
      <c r="AY111">
        <v>77.68853014963473</v>
      </c>
      <c r="AZ111">
        <v>82.665693130184124</v>
      </c>
      <c r="BA111">
        <v>91.119637733715052</v>
      </c>
      <c r="BB111">
        <v>95.116521476268574</v>
      </c>
      <c r="BC111">
        <v>100</v>
      </c>
      <c r="BD111">
        <v>105.3560484911258</v>
      </c>
      <c r="BE111">
        <v>109.8647756197628</v>
      </c>
      <c r="BF111">
        <v>116.90984840061491</v>
      </c>
      <c r="BG111">
        <v>124.3861499940403</v>
      </c>
      <c r="BH111">
        <v>132.30099074274261</v>
      </c>
      <c r="BI111">
        <v>136.9656650651435</v>
      </c>
      <c r="BJ111">
        <v>142.182411367013</v>
      </c>
      <c r="BK111">
        <v>146.72989905065259</v>
      </c>
      <c r="BL111">
        <v>151.17667278869419</v>
      </c>
      <c r="BM111">
        <v>154.0790158769978</v>
      </c>
      <c r="BN111">
        <v>156.48276998491039</v>
      </c>
      <c r="BO111">
        <v>163.06985685065459</v>
      </c>
      <c r="BP111">
        <v>169.0535202427499</v>
      </c>
      <c r="BQ111">
        <v>172.74144431775861</v>
      </c>
    </row>
    <row r="112" spans="1:69" x14ac:dyDescent="0.2">
      <c r="A112" t="s">
        <v>370</v>
      </c>
      <c r="B112" t="s">
        <v>371</v>
      </c>
      <c r="C112" t="s">
        <v>748</v>
      </c>
      <c r="D112" t="s">
        <v>749</v>
      </c>
    </row>
    <row r="113" spans="1:69" x14ac:dyDescent="0.2">
      <c r="A113" t="s">
        <v>372</v>
      </c>
      <c r="B113" t="s">
        <v>373</v>
      </c>
      <c r="C113" t="s">
        <v>748</v>
      </c>
      <c r="D113" t="s">
        <v>749</v>
      </c>
    </row>
    <row r="114" spans="1:69" x14ac:dyDescent="0.2">
      <c r="A114" t="s">
        <v>374</v>
      </c>
      <c r="B114" t="s">
        <v>375</v>
      </c>
      <c r="C114" t="s">
        <v>748</v>
      </c>
      <c r="D114" t="s">
        <v>749</v>
      </c>
      <c r="E114">
        <v>2.5274866887730929</v>
      </c>
      <c r="F114">
        <v>2.5703329701563251</v>
      </c>
      <c r="G114">
        <v>2.6636929891046881</v>
      </c>
      <c r="H114">
        <v>2.742169682614874</v>
      </c>
      <c r="I114">
        <v>3.1083936049265728</v>
      </c>
      <c r="J114">
        <v>3.402906395073424</v>
      </c>
      <c r="K114">
        <v>3.770483183325438</v>
      </c>
      <c r="L114">
        <v>4.2629913311226924</v>
      </c>
      <c r="M114">
        <v>4.4010019422074853</v>
      </c>
      <c r="N114">
        <v>4.375294078635716</v>
      </c>
      <c r="O114">
        <v>4.5980954997631436</v>
      </c>
      <c r="P114">
        <v>4.7397140217906184</v>
      </c>
      <c r="Q114">
        <v>5.0450510184746582</v>
      </c>
      <c r="R114">
        <v>5.899723827569872</v>
      </c>
      <c r="S114">
        <v>7.5869701563240168</v>
      </c>
      <c r="T114">
        <v>8.023101847465659</v>
      </c>
      <c r="U114">
        <v>7.4106224538133549</v>
      </c>
      <c r="V114">
        <v>8.026257697773568</v>
      </c>
      <c r="W114">
        <v>8.2287640928469923</v>
      </c>
      <c r="X114">
        <v>8.7451752723827525</v>
      </c>
      <c r="Y114">
        <v>9.7374092846991953</v>
      </c>
      <c r="Z114">
        <v>11.014231643770721</v>
      </c>
      <c r="AA114">
        <v>11.883336333491229</v>
      </c>
      <c r="AB114">
        <v>13.29366035054476</v>
      </c>
      <c r="AC114">
        <v>14.39954760776884</v>
      </c>
      <c r="AD114">
        <v>15.199647560397921</v>
      </c>
      <c r="AE114">
        <v>16.52653434391285</v>
      </c>
      <c r="AF114">
        <v>17.981055423969671</v>
      </c>
      <c r="AG114">
        <v>19.668302700142121</v>
      </c>
      <c r="AH114">
        <v>21.05969351018474</v>
      </c>
      <c r="AI114">
        <v>22.949007579346279</v>
      </c>
      <c r="AJ114">
        <v>26.13209142586452</v>
      </c>
      <c r="AK114">
        <v>29.21249455234485</v>
      </c>
      <c r="AL114">
        <v>31.06073709142586</v>
      </c>
      <c r="AM114">
        <v>34.243821411653229</v>
      </c>
      <c r="AN114">
        <v>37.745213169114137</v>
      </c>
      <c r="AO114">
        <v>41.133658455708201</v>
      </c>
      <c r="AP114">
        <v>44.080577451444817</v>
      </c>
      <c r="AQ114">
        <v>49.912807674088093</v>
      </c>
      <c r="AR114">
        <v>52.243646139270503</v>
      </c>
      <c r="AS114">
        <v>54.338321648507829</v>
      </c>
      <c r="AT114">
        <v>56.39192610137377</v>
      </c>
      <c r="AU114">
        <v>58.815172903837038</v>
      </c>
      <c r="AV114">
        <v>61.053595452392209</v>
      </c>
      <c r="AW114">
        <v>63.353638086215057</v>
      </c>
      <c r="AX114">
        <v>66.043851255329173</v>
      </c>
      <c r="AY114">
        <v>69.872098531501621</v>
      </c>
      <c r="AZ114">
        <v>74.32496447181434</v>
      </c>
      <c r="BA114">
        <v>80.530554239696841</v>
      </c>
      <c r="BB114">
        <v>89.294173377546187</v>
      </c>
      <c r="BC114">
        <v>100</v>
      </c>
      <c r="BD114">
        <v>108.9117933648337</v>
      </c>
      <c r="BE114">
        <v>119.235538897084</v>
      </c>
      <c r="BF114">
        <v>131.18041028234049</v>
      </c>
      <c r="BG114">
        <v>139.92444611391599</v>
      </c>
      <c r="BH114">
        <v>146.79050152257361</v>
      </c>
      <c r="BI114">
        <v>154.05401310539369</v>
      </c>
      <c r="BJ114">
        <v>159.18119775209021</v>
      </c>
      <c r="BK114">
        <v>165.45106889950389</v>
      </c>
      <c r="BL114">
        <v>171.6215760033771</v>
      </c>
      <c r="BM114">
        <v>182.98882258442529</v>
      </c>
      <c r="BN114">
        <v>192.3787246990149</v>
      </c>
      <c r="BO114">
        <v>205.26624114623471</v>
      </c>
      <c r="BP114">
        <v>216.8620250274262</v>
      </c>
      <c r="BQ114">
        <v>227.60327813416839</v>
      </c>
    </row>
    <row r="115" spans="1:69" x14ac:dyDescent="0.2">
      <c r="A115" t="s">
        <v>376</v>
      </c>
      <c r="B115" t="s">
        <v>377</v>
      </c>
      <c r="C115" t="s">
        <v>748</v>
      </c>
      <c r="D115" t="s">
        <v>749</v>
      </c>
    </row>
    <row r="116" spans="1:69" x14ac:dyDescent="0.2">
      <c r="A116" t="s">
        <v>378</v>
      </c>
      <c r="B116" t="s">
        <v>379</v>
      </c>
      <c r="C116" t="s">
        <v>748</v>
      </c>
      <c r="D116" t="s">
        <v>749</v>
      </c>
      <c r="E116">
        <v>5.0731610703017749</v>
      </c>
      <c r="F116">
        <v>5.2130280884725408</v>
      </c>
      <c r="G116">
        <v>5.4352973809316811</v>
      </c>
      <c r="H116">
        <v>5.5686589564180036</v>
      </c>
      <c r="I116">
        <v>5.9427219119982864</v>
      </c>
      <c r="J116">
        <v>6.2391522211478456</v>
      </c>
      <c r="K116">
        <v>6.4297145626734133</v>
      </c>
      <c r="L116">
        <v>6.6343926333472476</v>
      </c>
      <c r="M116">
        <v>6.9449386715039347</v>
      </c>
      <c r="N116">
        <v>7.4601627801932979</v>
      </c>
      <c r="O116">
        <v>8.0724325258772112</v>
      </c>
      <c r="P116">
        <v>8.7958636375098482</v>
      </c>
      <c r="Q116">
        <v>9.5528196055696881</v>
      </c>
      <c r="R116">
        <v>10.64325967131696</v>
      </c>
      <c r="S116">
        <v>12.450072984246169</v>
      </c>
      <c r="T116">
        <v>15.049131587682471</v>
      </c>
      <c r="U116">
        <v>17.755822624815679</v>
      </c>
      <c r="V116">
        <v>20.147932378344219</v>
      </c>
      <c r="W116">
        <v>21.701562039182651</v>
      </c>
      <c r="X116">
        <v>24.586886454602912</v>
      </c>
      <c r="Y116">
        <v>29.050503475879509</v>
      </c>
      <c r="Z116">
        <v>34.969111017484728</v>
      </c>
      <c r="AA116">
        <v>40.965308615967999</v>
      </c>
      <c r="AB116">
        <v>45.245210659363821</v>
      </c>
      <c r="AC116">
        <v>49.159423846639989</v>
      </c>
      <c r="AD116">
        <v>51.811813777122403</v>
      </c>
      <c r="AE116">
        <v>53.794673477986109</v>
      </c>
      <c r="AF116">
        <v>55.494267958710772</v>
      </c>
      <c r="AG116">
        <v>56.678831893827692</v>
      </c>
      <c r="AH116">
        <v>58.996459869391202</v>
      </c>
      <c r="AI116">
        <v>60.95356646302929</v>
      </c>
      <c r="AJ116">
        <v>62.910669896776923</v>
      </c>
      <c r="AK116">
        <v>64.842026543079854</v>
      </c>
      <c r="AL116">
        <v>65.794825152728052</v>
      </c>
      <c r="AM116">
        <v>67.31416052243523</v>
      </c>
      <c r="AN116">
        <v>69.013751843269446</v>
      </c>
      <c r="AO116">
        <v>70.225457130819464</v>
      </c>
      <c r="AP116">
        <v>71.308194649252144</v>
      </c>
      <c r="AQ116">
        <v>73.025068464293255</v>
      </c>
      <c r="AR116">
        <v>74.215293869812541</v>
      </c>
      <c r="AS116">
        <v>78.354750368653882</v>
      </c>
      <c r="AT116">
        <v>82.157151885401319</v>
      </c>
      <c r="AU116">
        <v>85.959553402148757</v>
      </c>
      <c r="AV116">
        <v>88.961449336423001</v>
      </c>
      <c r="AW116">
        <v>90.899515483463233</v>
      </c>
      <c r="AX116">
        <v>93.132504739835724</v>
      </c>
      <c r="AY116">
        <v>96.797977670107443</v>
      </c>
      <c r="AZ116">
        <v>101.5272803876132</v>
      </c>
      <c r="BA116">
        <v>105.6246050136929</v>
      </c>
      <c r="BB116">
        <v>100.92690120075839</v>
      </c>
      <c r="BC116">
        <v>100</v>
      </c>
      <c r="BD116">
        <v>102.5489783020855</v>
      </c>
      <c r="BE116">
        <v>104.28691805350751</v>
      </c>
      <c r="BF116">
        <v>104.82409943121981</v>
      </c>
      <c r="BG116">
        <v>105.02422582683801</v>
      </c>
      <c r="BH116">
        <v>104.6766378765536</v>
      </c>
      <c r="BI116">
        <v>104.69770381293451</v>
      </c>
      <c r="BJ116">
        <v>105.0768906677902</v>
      </c>
      <c r="BK116">
        <v>105.5719401727407</v>
      </c>
      <c r="BL116">
        <v>106.5620391826417</v>
      </c>
      <c r="BM116">
        <v>106.21445123235731</v>
      </c>
      <c r="BN116">
        <v>108.7002317253002</v>
      </c>
      <c r="BO116">
        <v>117.2108700231725</v>
      </c>
      <c r="BP116">
        <v>124.5944807246682</v>
      </c>
      <c r="BQ116">
        <v>127.2277227722773</v>
      </c>
    </row>
    <row r="117" spans="1:69" x14ac:dyDescent="0.2">
      <c r="A117" t="s">
        <v>380</v>
      </c>
      <c r="B117" t="s">
        <v>381</v>
      </c>
      <c r="C117" t="s">
        <v>748</v>
      </c>
      <c r="D117" t="s">
        <v>749</v>
      </c>
      <c r="E117">
        <v>0.14143422224222801</v>
      </c>
      <c r="F117">
        <v>0.1459071705984186</v>
      </c>
      <c r="G117">
        <v>0.14695962903546669</v>
      </c>
      <c r="H117">
        <v>0.1475060978388095</v>
      </c>
      <c r="I117">
        <v>0.15313270255927491</v>
      </c>
      <c r="J117">
        <v>0.15643175496768841</v>
      </c>
      <c r="K117">
        <v>0.15582456740695791</v>
      </c>
      <c r="L117">
        <v>0.1583140364024124</v>
      </c>
      <c r="M117">
        <v>0.1594069740105134</v>
      </c>
      <c r="N117">
        <v>0.16513477665800411</v>
      </c>
      <c r="O117">
        <v>0.16788736026145601</v>
      </c>
      <c r="P117">
        <v>0.17493073595439701</v>
      </c>
      <c r="Q117">
        <v>0.18612322663834491</v>
      </c>
      <c r="R117">
        <v>0.20439957218547791</v>
      </c>
      <c r="S117">
        <v>0.23352433546665921</v>
      </c>
      <c r="T117">
        <v>0.2636003592576629</v>
      </c>
      <c r="U117">
        <v>0.29327159134259001</v>
      </c>
      <c r="V117">
        <v>0.37329891171373991</v>
      </c>
      <c r="W117">
        <v>0.41705689518414413</v>
      </c>
      <c r="X117">
        <v>0.4607946390698352</v>
      </c>
      <c r="Y117">
        <v>0.55592069009144507</v>
      </c>
      <c r="Z117">
        <v>0.69047345332575172</v>
      </c>
      <c r="AA117">
        <v>0.81952104935072578</v>
      </c>
      <c r="AB117">
        <v>0.9812960548449513</v>
      </c>
      <c r="AC117">
        <v>1.104352733614842</v>
      </c>
      <c r="AD117">
        <v>1.152826540465735</v>
      </c>
      <c r="AE117">
        <v>1.3652809784367539</v>
      </c>
      <c r="AF117">
        <v>1.755361257990121</v>
      </c>
      <c r="AG117">
        <v>2.2586344758067249</v>
      </c>
      <c r="AH117">
        <v>2.7634314447153421</v>
      </c>
      <c r="AI117">
        <v>2.9742170124427392</v>
      </c>
      <c r="AJ117">
        <v>3.4836577942031899</v>
      </c>
      <c r="AK117">
        <v>4.3827105346299362</v>
      </c>
      <c r="AL117">
        <v>5.3119604663381939</v>
      </c>
      <c r="AM117">
        <v>6.9824141840471396</v>
      </c>
      <c r="AN117">
        <v>10.449600783005859</v>
      </c>
      <c r="AO117">
        <v>13.47343770996792</v>
      </c>
      <c r="AP117">
        <v>15.81097483507741</v>
      </c>
      <c r="AQ117">
        <v>18.63578481950228</v>
      </c>
      <c r="AR117">
        <v>22.376118739598301</v>
      </c>
      <c r="AS117">
        <v>25.615453804342032</v>
      </c>
      <c r="AT117">
        <v>28.503403370537221</v>
      </c>
      <c r="AU117">
        <v>32.589632390766802</v>
      </c>
      <c r="AV117">
        <v>37.956496841253312</v>
      </c>
      <c r="AW117">
        <v>43.559448423576967</v>
      </c>
      <c r="AX117">
        <v>49.41084053417125</v>
      </c>
      <c r="AY117">
        <v>54.359780047132773</v>
      </c>
      <c r="AZ117">
        <v>63.786331500392741</v>
      </c>
      <c r="BA117">
        <v>79.994763026970389</v>
      </c>
      <c r="BB117">
        <v>90.835297198219436</v>
      </c>
      <c r="BC117">
        <v>100</v>
      </c>
      <c r="BD117">
        <v>126.2933856738608</v>
      </c>
      <c r="BE117">
        <v>160.71693729015141</v>
      </c>
      <c r="BF117">
        <v>219.5442149316799</v>
      </c>
      <c r="BG117">
        <v>256.00294186030749</v>
      </c>
      <c r="BH117">
        <v>287.96409393875138</v>
      </c>
      <c r="BI117">
        <v>308.82831780168323</v>
      </c>
      <c r="BJ117">
        <v>333.67332242236313</v>
      </c>
      <c r="BK117">
        <v>393.78162958315249</v>
      </c>
      <c r="BL117">
        <v>550.92942529120569</v>
      </c>
      <c r="BM117">
        <v>719.48153967007056</v>
      </c>
      <c r="BN117">
        <v>1031.657501963864</v>
      </c>
      <c r="BO117">
        <v>1480.30950510605</v>
      </c>
      <c r="BP117">
        <v>2140.2194291699439</v>
      </c>
      <c r="BQ117">
        <v>2834.8462948415849</v>
      </c>
    </row>
    <row r="118" spans="1:69" x14ac:dyDescent="0.2">
      <c r="A118" t="s">
        <v>382</v>
      </c>
      <c r="B118" t="s">
        <v>383</v>
      </c>
      <c r="C118" t="s">
        <v>748</v>
      </c>
      <c r="D118" t="s">
        <v>749</v>
      </c>
      <c r="E118">
        <v>59.059850994683799</v>
      </c>
      <c r="F118">
        <v>59.600993040455698</v>
      </c>
      <c r="G118">
        <v>60.371253724722301</v>
      </c>
      <c r="H118">
        <v>62.758911109068201</v>
      </c>
      <c r="I118">
        <v>62.702342410810601</v>
      </c>
      <c r="J118">
        <v>62.4166825363423</v>
      </c>
      <c r="K118">
        <v>63.654541991842798</v>
      </c>
      <c r="L118">
        <v>65.7493810701136</v>
      </c>
      <c r="M118">
        <v>67.193550434203004</v>
      </c>
      <c r="N118">
        <v>71.049958737700706</v>
      </c>
      <c r="O118">
        <v>74.144607376055305</v>
      </c>
      <c r="P118">
        <v>76.810766202786795</v>
      </c>
      <c r="Q118">
        <v>80.794134450104693</v>
      </c>
      <c r="R118">
        <v>84.745762711652503</v>
      </c>
      <c r="S118">
        <v>91.271186440254198</v>
      </c>
      <c r="T118">
        <v>99.957627117796605</v>
      </c>
      <c r="U118">
        <v>112.77542372839</v>
      </c>
      <c r="V118">
        <v>123.114406779237</v>
      </c>
      <c r="W118">
        <v>128.79237288072</v>
      </c>
      <c r="AI118">
        <v>3.0567551136507699E-2</v>
      </c>
      <c r="AJ118">
        <v>8.5880262716854894E-2</v>
      </c>
      <c r="AK118">
        <v>0.15768974792642801</v>
      </c>
      <c r="AL118">
        <v>0.48519922438901097</v>
      </c>
      <c r="AM118">
        <v>2.66131774577372</v>
      </c>
      <c r="AN118">
        <v>12.9688900686939</v>
      </c>
      <c r="AO118">
        <v>10.878651810026</v>
      </c>
      <c r="AP118">
        <v>13.387616999341599</v>
      </c>
      <c r="AQ118">
        <v>15.3648038387268</v>
      </c>
      <c r="AR118">
        <v>17.297352349468198</v>
      </c>
      <c r="AS118">
        <v>18.158580972758699</v>
      </c>
      <c r="AT118">
        <v>21.131881819814598</v>
      </c>
      <c r="AU118">
        <v>25.213862894599298</v>
      </c>
      <c r="AV118">
        <v>33.689808145451003</v>
      </c>
      <c r="AW118">
        <v>42.773222825237603</v>
      </c>
      <c r="AX118">
        <v>58.58198395428041</v>
      </c>
      <c r="AY118">
        <v>89.765738105762097</v>
      </c>
      <c r="AZ118">
        <v>80.728579085366988</v>
      </c>
      <c r="BA118">
        <v>90.951120244213001</v>
      </c>
      <c r="BB118">
        <v>97.202750517390683</v>
      </c>
      <c r="BC118">
        <v>100</v>
      </c>
      <c r="BD118">
        <v>105.80145537085301</v>
      </c>
      <c r="BE118">
        <v>112.243807997863</v>
      </c>
      <c r="BF118">
        <v>114.353428132719</v>
      </c>
      <c r="BG118">
        <v>116.910341144268</v>
      </c>
      <c r="BH118">
        <v>118.539288337005</v>
      </c>
      <c r="BI118">
        <v>119.1989848406363</v>
      </c>
      <c r="BJ118">
        <v>119.4183811795716</v>
      </c>
      <c r="BK118">
        <v>119.85717385744211</v>
      </c>
      <c r="BL118">
        <v>119.6186995759907</v>
      </c>
      <c r="BM118">
        <v>120.3055055065705</v>
      </c>
      <c r="BN118">
        <v>127.57420160520731</v>
      </c>
      <c r="BO118">
        <v>133.94623440558709</v>
      </c>
      <c r="BP118">
        <v>139.7840848155158</v>
      </c>
      <c r="BQ118">
        <v>122.5948586085034</v>
      </c>
    </row>
    <row r="119" spans="1:69" x14ac:dyDescent="0.2">
      <c r="A119" t="s">
        <v>384</v>
      </c>
      <c r="B119" t="s">
        <v>385</v>
      </c>
      <c r="C119" t="s">
        <v>748</v>
      </c>
      <c r="D119" t="s">
        <v>749</v>
      </c>
      <c r="E119">
        <v>4.1528890897952191E-2</v>
      </c>
      <c r="F119">
        <v>4.3485572349502129E-2</v>
      </c>
      <c r="G119">
        <v>4.8276070171156239E-2</v>
      </c>
      <c r="H119">
        <v>5.4517211662871483E-2</v>
      </c>
      <c r="I119">
        <v>6.5009078681452462E-2</v>
      </c>
      <c r="J119">
        <v>6.9765838102969213E-2</v>
      </c>
      <c r="K119">
        <v>7.7221464180878427E-2</v>
      </c>
      <c r="L119">
        <v>7.9785385658203298E-2</v>
      </c>
      <c r="M119">
        <v>9.1938134757056117E-2</v>
      </c>
      <c r="N119">
        <v>0.1119469021675794</v>
      </c>
      <c r="O119">
        <v>0.12691697384022099</v>
      </c>
      <c r="P119">
        <v>0.13546086527617629</v>
      </c>
      <c r="Q119">
        <v>0.14875136954350321</v>
      </c>
      <c r="R119">
        <v>0.18051712174735651</v>
      </c>
      <c r="S119">
        <v>0.25726610969576219</v>
      </c>
      <c r="T119">
        <v>0.38425610426261092</v>
      </c>
      <c r="U119">
        <v>0.50735297080408259</v>
      </c>
      <c r="V119">
        <v>0.66116585830156971</v>
      </c>
      <c r="W119">
        <v>0.95042590997189624</v>
      </c>
      <c r="X119">
        <v>1.372837533482679</v>
      </c>
      <c r="Y119">
        <v>2.1763377345941448</v>
      </c>
      <c r="Z119">
        <v>3.303533595526456</v>
      </c>
      <c r="AA119">
        <v>4.9633354587858198</v>
      </c>
      <c r="AB119">
        <v>9.1300578691849754</v>
      </c>
      <c r="AC119">
        <v>11.946899576354109</v>
      </c>
      <c r="AD119">
        <v>15.769265775686829</v>
      </c>
      <c r="AE119">
        <v>19.258752170879902</v>
      </c>
      <c r="AF119">
        <v>22.782674005793861</v>
      </c>
      <c r="AG119">
        <v>28.643632877025041</v>
      </c>
      <c r="AH119">
        <v>34.589534054302867</v>
      </c>
      <c r="AI119">
        <v>39.954620520573272</v>
      </c>
      <c r="AJ119">
        <v>42.675042283937003</v>
      </c>
      <c r="AK119">
        <v>44.359729950281512</v>
      </c>
      <c r="AL119">
        <v>46.153128583785943</v>
      </c>
      <c r="AM119">
        <v>46.869728030831418</v>
      </c>
      <c r="AN119">
        <v>47.643655744587612</v>
      </c>
      <c r="AO119">
        <v>48.720601983077628</v>
      </c>
      <c r="AP119">
        <v>49.605090798798933</v>
      </c>
      <c r="AQ119">
        <v>50.428159155384947</v>
      </c>
      <c r="AR119">
        <v>52.057912847119709</v>
      </c>
      <c r="AS119">
        <v>54.731852564726687</v>
      </c>
      <c r="AT119">
        <v>58.23747451934878</v>
      </c>
      <c r="AU119">
        <v>61.264089058337738</v>
      </c>
      <c r="AV119">
        <v>62.523472451680632</v>
      </c>
      <c r="AW119">
        <v>64.498084533928974</v>
      </c>
      <c r="AX119">
        <v>67.069654012483113</v>
      </c>
      <c r="AY119">
        <v>71.554654802482901</v>
      </c>
      <c r="AZ119">
        <v>75.169279237101847</v>
      </c>
      <c r="BA119">
        <v>84.711563919080476</v>
      </c>
      <c r="BB119">
        <v>94.879602931012627</v>
      </c>
      <c r="BC119">
        <v>100</v>
      </c>
      <c r="BD119">
        <v>104.0010266434312</v>
      </c>
      <c r="BE119">
        <v>109.39441576713899</v>
      </c>
      <c r="BF119">
        <v>113.6304730158552</v>
      </c>
      <c r="BG119">
        <v>115.9537785019389</v>
      </c>
      <c r="BH119">
        <v>117.8473681540882</v>
      </c>
      <c r="BI119">
        <v>119.84715269371149</v>
      </c>
      <c r="BJ119">
        <v>121.9569606560671</v>
      </c>
      <c r="BK119">
        <v>125.2289655187604</v>
      </c>
      <c r="BL119">
        <v>129.00333121435889</v>
      </c>
      <c r="BM119">
        <v>132.67724806440339</v>
      </c>
      <c r="BN119">
        <v>138.57374299826651</v>
      </c>
      <c r="BO119">
        <v>150.08749595849841</v>
      </c>
      <c r="BP119">
        <v>163.19959436960451</v>
      </c>
      <c r="BQ119">
        <v>172.75793104399881</v>
      </c>
    </row>
    <row r="120" spans="1:69" x14ac:dyDescent="0.2">
      <c r="A120" t="s">
        <v>386</v>
      </c>
      <c r="B120" t="s">
        <v>387</v>
      </c>
      <c r="C120" t="s">
        <v>748</v>
      </c>
      <c r="D120" t="s">
        <v>749</v>
      </c>
      <c r="E120">
        <v>8.9430672522647326E-4</v>
      </c>
      <c r="F120">
        <v>9.5502857256304539E-4</v>
      </c>
      <c r="G120">
        <v>1.0448795140771631E-3</v>
      </c>
      <c r="H120">
        <v>1.1136444701935701E-3</v>
      </c>
      <c r="I120">
        <v>1.1712505192394329E-3</v>
      </c>
      <c r="J120">
        <v>1.2615344126211401E-3</v>
      </c>
      <c r="K120">
        <v>1.36157872824215E-3</v>
      </c>
      <c r="L120">
        <v>1.384808529793512E-3</v>
      </c>
      <c r="M120">
        <v>1.4136017714383141E-3</v>
      </c>
      <c r="N120">
        <v>1.4483488699465611E-3</v>
      </c>
      <c r="O120">
        <v>1.5368537331701339E-3</v>
      </c>
      <c r="P120">
        <v>1.7208546511627901E-3</v>
      </c>
      <c r="Q120">
        <v>1.9425259077927371E-3</v>
      </c>
      <c r="R120">
        <v>2.331660036719706E-3</v>
      </c>
      <c r="S120">
        <v>3.256862097103221E-3</v>
      </c>
      <c r="T120">
        <v>4.537028151774784E-3</v>
      </c>
      <c r="U120">
        <v>5.9576109751121988E-3</v>
      </c>
      <c r="V120">
        <v>8.0199402284781719E-3</v>
      </c>
      <c r="W120">
        <v>1.2074095879232961E-2</v>
      </c>
      <c r="X120">
        <v>2.152932170542635E-2</v>
      </c>
      <c r="Y120">
        <v>4.9738118115055061E-2</v>
      </c>
      <c r="Z120">
        <v>0.10783223480212149</v>
      </c>
      <c r="AA120">
        <v>0.2376238678090575</v>
      </c>
      <c r="AB120">
        <v>0.58443947368421034</v>
      </c>
      <c r="AC120">
        <v>2.765658945328437</v>
      </c>
      <c r="AD120">
        <v>11.26070991432068</v>
      </c>
      <c r="AE120">
        <v>16.625866993064051</v>
      </c>
      <c r="AF120">
        <v>19.798041615667071</v>
      </c>
      <c r="AG120">
        <v>23.041615667074659</v>
      </c>
      <c r="AH120">
        <v>27.723378212974289</v>
      </c>
      <c r="AI120">
        <v>32.507139942880428</v>
      </c>
      <c r="AJ120">
        <v>38.718890248877983</v>
      </c>
      <c r="AK120">
        <v>43.390452876376983</v>
      </c>
      <c r="AL120">
        <v>48.113015095879241</v>
      </c>
      <c r="AM120">
        <v>54.008567931456533</v>
      </c>
      <c r="AN120">
        <v>59.373725010199877</v>
      </c>
      <c r="AO120">
        <v>66.177070583435324</v>
      </c>
      <c r="AP120">
        <v>72.103223174214577</v>
      </c>
      <c r="AQ120">
        <v>76.06079151366788</v>
      </c>
      <c r="AR120">
        <v>80.008159934720481</v>
      </c>
      <c r="AS120">
        <v>80.834353325173353</v>
      </c>
      <c r="AT120">
        <v>81.742146062831466</v>
      </c>
      <c r="AU120">
        <v>86.485108119135006</v>
      </c>
      <c r="AV120">
        <v>87.097103223174216</v>
      </c>
      <c r="AW120">
        <v>86.729906160750673</v>
      </c>
      <c r="AX120">
        <v>87.892696858425126</v>
      </c>
      <c r="AY120">
        <v>89.698082415340664</v>
      </c>
      <c r="AZ120">
        <v>90.116279069767415</v>
      </c>
      <c r="BA120">
        <v>94.196246430028509</v>
      </c>
      <c r="BB120">
        <v>97.368421052631518</v>
      </c>
      <c r="BC120">
        <v>100</v>
      </c>
      <c r="BD120">
        <v>103.4883720930232</v>
      </c>
      <c r="BE120">
        <v>105.2223582211342</v>
      </c>
      <c r="BF120">
        <v>106.8951448388412</v>
      </c>
      <c r="BG120">
        <v>107.3949408404733</v>
      </c>
      <c r="BH120">
        <v>106.73194614443079</v>
      </c>
      <c r="BI120">
        <v>106.1607507139942</v>
      </c>
      <c r="BJ120">
        <v>106.4259485924112</v>
      </c>
      <c r="BK120">
        <v>107.28274173806609</v>
      </c>
      <c r="BL120">
        <v>108.1599347205222</v>
      </c>
      <c r="BM120">
        <v>107.5377396980824</v>
      </c>
      <c r="BN120">
        <v>109.1289269685842</v>
      </c>
      <c r="BO120">
        <v>113.9432884536924</v>
      </c>
      <c r="BP120">
        <v>118.7576499388005</v>
      </c>
      <c r="BQ120">
        <v>122.4092207262341</v>
      </c>
    </row>
    <row r="121" spans="1:69" x14ac:dyDescent="0.2">
      <c r="A121" t="s">
        <v>388</v>
      </c>
      <c r="B121" t="s">
        <v>389</v>
      </c>
      <c r="C121" t="s">
        <v>748</v>
      </c>
      <c r="D121" t="s">
        <v>749</v>
      </c>
      <c r="E121">
        <v>4.1478356168675017</v>
      </c>
      <c r="F121">
        <v>4.2328951704014246</v>
      </c>
      <c r="G121">
        <v>4.4314663615958541</v>
      </c>
      <c r="H121">
        <v>4.7618196921058127</v>
      </c>
      <c r="I121">
        <v>5.0433538307042491</v>
      </c>
      <c r="J121">
        <v>5.2712765220070539</v>
      </c>
      <c r="K121">
        <v>5.3949717135600324</v>
      </c>
      <c r="L121">
        <v>5.5963842599353564</v>
      </c>
      <c r="M121">
        <v>5.6678676234235139</v>
      </c>
      <c r="N121">
        <v>5.8184771907990518</v>
      </c>
      <c r="O121">
        <v>6.1075577493925621</v>
      </c>
      <c r="P121">
        <v>6.4002114187619972</v>
      </c>
      <c r="Q121">
        <v>6.7681918262792466</v>
      </c>
      <c r="R121">
        <v>7.4990629702034877</v>
      </c>
      <c r="S121">
        <v>8.9358661563637689</v>
      </c>
      <c r="T121">
        <v>10.45054037856676</v>
      </c>
      <c r="U121">
        <v>12.186810554345911</v>
      </c>
      <c r="V121">
        <v>14.274417147841969</v>
      </c>
      <c r="W121">
        <v>16.000767133639229</v>
      </c>
      <c r="X121">
        <v>18.36865242905893</v>
      </c>
      <c r="Y121">
        <v>22.23785628694683</v>
      </c>
      <c r="Z121">
        <v>26.233843119181429</v>
      </c>
      <c r="AA121">
        <v>30.557289236040958</v>
      </c>
      <c r="AB121">
        <v>35.032886033761621</v>
      </c>
      <c r="AC121">
        <v>38.814509518051487</v>
      </c>
      <c r="AD121">
        <v>42.387769942743759</v>
      </c>
      <c r="AE121">
        <v>44.856241613116218</v>
      </c>
      <c r="AF121">
        <v>46.985695199671653</v>
      </c>
      <c r="AG121">
        <v>49.362347941505462</v>
      </c>
      <c r="AH121">
        <v>52.452347687640227</v>
      </c>
      <c r="AI121">
        <v>55.838990721391013</v>
      </c>
      <c r="AJ121">
        <v>59.328927249434017</v>
      </c>
      <c r="AK121">
        <v>62.45591174780197</v>
      </c>
      <c r="AL121">
        <v>65.34558107841687</v>
      </c>
      <c r="AM121">
        <v>67.993280895747688</v>
      </c>
      <c r="AN121">
        <v>71.553016476947704</v>
      </c>
      <c r="AO121">
        <v>74.420129168035203</v>
      </c>
      <c r="AP121">
        <v>75.940612629977906</v>
      </c>
      <c r="AQ121">
        <v>77.425316594739229</v>
      </c>
      <c r="AR121">
        <v>78.713255727513143</v>
      </c>
      <c r="AS121">
        <v>80.710750463752106</v>
      </c>
      <c r="AT121">
        <v>82.958678381650159</v>
      </c>
      <c r="AU121">
        <v>85.003877919330463</v>
      </c>
      <c r="AV121">
        <v>87.275653757447117</v>
      </c>
      <c r="AW121">
        <v>89.201597564227029</v>
      </c>
      <c r="AX121">
        <v>90.972510623427155</v>
      </c>
      <c r="AY121">
        <v>92.874603821687217</v>
      </c>
      <c r="AZ121">
        <v>94.573968639729515</v>
      </c>
      <c r="BA121">
        <v>97.740146777841986</v>
      </c>
      <c r="BB121">
        <v>98.497406286647958</v>
      </c>
      <c r="BC121">
        <v>100</v>
      </c>
      <c r="BD121">
        <v>102.78063272879319</v>
      </c>
      <c r="BE121">
        <v>105.90656520527951</v>
      </c>
      <c r="BF121">
        <v>107.198618335037</v>
      </c>
      <c r="BG121">
        <v>107.4570178493434</v>
      </c>
      <c r="BH121">
        <v>107.4987008560277</v>
      </c>
      <c r="BI121">
        <v>107.39763417125501</v>
      </c>
      <c r="BJ121">
        <v>108.7149017743568</v>
      </c>
      <c r="BK121">
        <v>109.9515203405339</v>
      </c>
      <c r="BL121">
        <v>110.6235956482389</v>
      </c>
      <c r="BM121">
        <v>110.4712585784925</v>
      </c>
      <c r="BN121">
        <v>112.54125052622371</v>
      </c>
      <c r="BO121">
        <v>121.7710847520387</v>
      </c>
      <c r="BP121">
        <v>128.6172918865268</v>
      </c>
      <c r="BQ121">
        <v>129.8807934650122</v>
      </c>
    </row>
    <row r="122" spans="1:69" x14ac:dyDescent="0.2">
      <c r="A122" t="s">
        <v>390</v>
      </c>
      <c r="B122" t="s">
        <v>391</v>
      </c>
      <c r="C122" t="s">
        <v>748</v>
      </c>
      <c r="D122" t="s">
        <v>749</v>
      </c>
      <c r="E122">
        <v>0.1131168596507633</v>
      </c>
      <c r="F122">
        <v>0.1206939365427445</v>
      </c>
      <c r="G122">
        <v>0.1223927117889899</v>
      </c>
      <c r="H122">
        <v>0.12454988670485689</v>
      </c>
      <c r="I122">
        <v>0.1270576025445519</v>
      </c>
      <c r="J122">
        <v>0.1304012236641455</v>
      </c>
      <c r="K122">
        <v>0.13288197481739231</v>
      </c>
      <c r="L122">
        <v>0.1368997130981936</v>
      </c>
      <c r="M122">
        <v>0.14501608371914279</v>
      </c>
      <c r="N122">
        <v>0.1541571124251277</v>
      </c>
      <c r="O122">
        <v>0.17686137841192859</v>
      </c>
      <c r="P122">
        <v>0.18629901866911619</v>
      </c>
      <c r="Q122">
        <v>0.19641077608751131</v>
      </c>
      <c r="R122">
        <v>0.23114129223269569</v>
      </c>
      <c r="S122">
        <v>0.29391508228603641</v>
      </c>
      <c r="T122">
        <v>0.34498619841783401</v>
      </c>
      <c r="U122">
        <v>0.3787729505386756</v>
      </c>
      <c r="V122">
        <v>0.42116143763410779</v>
      </c>
      <c r="W122">
        <v>0.56814594346425051</v>
      </c>
      <c r="X122">
        <v>0.73335857733346355</v>
      </c>
      <c r="Y122">
        <v>0.93362530358551266</v>
      </c>
      <c r="Z122">
        <v>1.0525665355080369</v>
      </c>
      <c r="AA122">
        <v>1.1214613093832679</v>
      </c>
      <c r="AB122">
        <v>1.2513502040048889</v>
      </c>
      <c r="AC122">
        <v>1.599410376681065</v>
      </c>
      <c r="AD122">
        <v>2.0100286219163008</v>
      </c>
      <c r="AE122">
        <v>2.3136509913259009</v>
      </c>
      <c r="AF122">
        <v>2.467565421573533</v>
      </c>
      <c r="AG122">
        <v>2.6715532745551869</v>
      </c>
      <c r="AH122">
        <v>3.0543745438161469</v>
      </c>
      <c r="AI122">
        <v>3.725120542352224</v>
      </c>
      <c r="AJ122">
        <v>5.6275804951133006</v>
      </c>
      <c r="AK122">
        <v>9.9775084836903147</v>
      </c>
      <c r="AL122">
        <v>12.17953955927023</v>
      </c>
      <c r="AM122">
        <v>16.450099532586389</v>
      </c>
      <c r="AN122">
        <v>19.725108531869591</v>
      </c>
      <c r="AO122">
        <v>24.933850207318191</v>
      </c>
      <c r="AP122">
        <v>27.341849909458251</v>
      </c>
      <c r="AQ122">
        <v>29.701969993696391</v>
      </c>
      <c r="AR122">
        <v>31.470496420704659</v>
      </c>
      <c r="AS122">
        <v>34.041976980365597</v>
      </c>
      <c r="AT122">
        <v>36.357481381178061</v>
      </c>
      <c r="AU122">
        <v>38.930264048747453</v>
      </c>
      <c r="AV122">
        <v>42.857142857142847</v>
      </c>
      <c r="AW122">
        <v>48.666215301286378</v>
      </c>
      <c r="AX122">
        <v>55.991875423155058</v>
      </c>
      <c r="AY122">
        <v>60.785375761679042</v>
      </c>
      <c r="AZ122">
        <v>66.404874746106927</v>
      </c>
      <c r="BA122">
        <v>81.029113067027708</v>
      </c>
      <c r="BB122">
        <v>88.801624915368933</v>
      </c>
      <c r="BC122">
        <v>100</v>
      </c>
      <c r="BD122">
        <v>107.555856465809</v>
      </c>
      <c r="BE122">
        <v>114.949221394719</v>
      </c>
      <c r="BF122">
        <v>125.6872037914691</v>
      </c>
      <c r="BG122">
        <v>136.08666215301281</v>
      </c>
      <c r="BH122">
        <v>141.11035883547731</v>
      </c>
      <c r="BI122">
        <v>144.42789438050099</v>
      </c>
      <c r="BJ122">
        <v>150.75152335815841</v>
      </c>
      <c r="BK122">
        <v>156.38456330399461</v>
      </c>
      <c r="BL122">
        <v>162.49153689911981</v>
      </c>
      <c r="BM122">
        <v>170.9846084651621</v>
      </c>
      <c r="BN122">
        <v>181.00906404486039</v>
      </c>
      <c r="BO122">
        <v>199.742721733243</v>
      </c>
      <c r="BP122">
        <v>212.67433987813141</v>
      </c>
      <c r="BQ122">
        <v>224.18415707515231</v>
      </c>
    </row>
    <row r="123" spans="1:69" x14ac:dyDescent="0.2">
      <c r="A123" t="s">
        <v>392</v>
      </c>
      <c r="B123" t="s">
        <v>393</v>
      </c>
      <c r="C123" t="s">
        <v>748</v>
      </c>
      <c r="D123" t="s">
        <v>749</v>
      </c>
      <c r="N123">
        <v>7.6639022731121438</v>
      </c>
      <c r="O123">
        <v>8.1160725071491147</v>
      </c>
      <c r="P123">
        <v>8.5069315231544742</v>
      </c>
      <c r="Q123">
        <v>9.1583632163690023</v>
      </c>
      <c r="R123">
        <v>10.177662218616261</v>
      </c>
      <c r="S123">
        <v>12.154949005079249</v>
      </c>
      <c r="T123">
        <v>13.61109043697056</v>
      </c>
      <c r="U123">
        <v>15.17636583722213</v>
      </c>
      <c r="V123">
        <v>17.38703377562544</v>
      </c>
      <c r="W123">
        <v>18.590481021760802</v>
      </c>
      <c r="X123">
        <v>21.2389723692426</v>
      </c>
      <c r="Y123">
        <v>23.59885818804738</v>
      </c>
      <c r="Z123">
        <v>25.415970268526969</v>
      </c>
      <c r="AA123">
        <v>27.30387892357081</v>
      </c>
      <c r="AB123">
        <v>28.67457926985557</v>
      </c>
      <c r="AC123">
        <v>29.777825890107309</v>
      </c>
      <c r="AD123">
        <v>30.66671621526908</v>
      </c>
      <c r="AE123">
        <v>30.66671621526908</v>
      </c>
      <c r="AF123">
        <v>30.605382782838571</v>
      </c>
      <c r="AG123">
        <v>32.629386053046318</v>
      </c>
      <c r="AH123">
        <v>41.019288497606937</v>
      </c>
      <c r="AI123">
        <v>47.661188117897581</v>
      </c>
      <c r="AJ123">
        <v>51.548194398182879</v>
      </c>
      <c r="AK123">
        <v>53.607975503974892</v>
      </c>
      <c r="AL123">
        <v>55.38597335819027</v>
      </c>
      <c r="AM123">
        <v>57.33372980150115</v>
      </c>
      <c r="AN123">
        <v>58.682863851684758</v>
      </c>
      <c r="AO123">
        <v>62.497964775050562</v>
      </c>
      <c r="AP123">
        <v>64.396580574149894</v>
      </c>
      <c r="AQ123">
        <v>66.387508190234257</v>
      </c>
      <c r="AR123">
        <v>66.789986818822655</v>
      </c>
      <c r="AS123">
        <v>67.235396501126786</v>
      </c>
      <c r="AT123">
        <v>68.42694513846665</v>
      </c>
      <c r="AU123">
        <v>69.681206861982417</v>
      </c>
      <c r="AV123">
        <v>70.817010533832715</v>
      </c>
      <c r="AW123">
        <v>73.197785101617143</v>
      </c>
      <c r="AX123">
        <v>75.755085393451864</v>
      </c>
      <c r="AY123">
        <v>80.491084753171251</v>
      </c>
      <c r="AZ123">
        <v>84.309506466331499</v>
      </c>
      <c r="BA123">
        <v>96.088582370775796</v>
      </c>
      <c r="BB123">
        <v>95.37842073185665</v>
      </c>
      <c r="BC123">
        <v>100</v>
      </c>
      <c r="BD123">
        <v>104.16244162927789</v>
      </c>
      <c r="BE123">
        <v>108.86561499113</v>
      </c>
      <c r="BF123">
        <v>114.1179706464297</v>
      </c>
      <c r="BG123">
        <v>117.4267972976772</v>
      </c>
      <c r="BH123">
        <v>116.3971388289156</v>
      </c>
      <c r="BI123">
        <v>115.4910680421479</v>
      </c>
      <c r="BJ123">
        <v>119.32986927279821</v>
      </c>
      <c r="BK123">
        <v>124.6547392567817</v>
      </c>
      <c r="BL123">
        <v>125.6040026068044</v>
      </c>
      <c r="BM123">
        <v>126.02263365165599</v>
      </c>
      <c r="BN123">
        <v>127.7190164750947</v>
      </c>
      <c r="BO123">
        <v>133.12045252624921</v>
      </c>
      <c r="BP123">
        <v>135.8958407228194</v>
      </c>
      <c r="BQ123">
        <v>138.0111900970214</v>
      </c>
    </row>
    <row r="124" spans="1:69" x14ac:dyDescent="0.2">
      <c r="A124" t="s">
        <v>394</v>
      </c>
      <c r="B124" t="s">
        <v>395</v>
      </c>
      <c r="C124" t="s">
        <v>748</v>
      </c>
      <c r="D124" t="s">
        <v>749</v>
      </c>
      <c r="E124">
        <v>18.972568602074539</v>
      </c>
      <c r="F124">
        <v>19.991103697071981</v>
      </c>
      <c r="G124">
        <v>21.357583665231601</v>
      </c>
      <c r="H124">
        <v>22.79001663240668</v>
      </c>
      <c r="I124">
        <v>23.656126020854721</v>
      </c>
      <c r="J124">
        <v>25.230675626174321</v>
      </c>
      <c r="K124">
        <v>26.502511611809719</v>
      </c>
      <c r="L124">
        <v>27.559921564841531</v>
      </c>
      <c r="M124">
        <v>29.031465099906459</v>
      </c>
      <c r="N124">
        <v>30.5555650254969</v>
      </c>
      <c r="O124">
        <v>32.671285464085322</v>
      </c>
      <c r="P124">
        <v>34.760728139114022</v>
      </c>
      <c r="Q124">
        <v>36.444369964033832</v>
      </c>
      <c r="R124">
        <v>40.675059677934939</v>
      </c>
      <c r="S124">
        <v>50.120722018767253</v>
      </c>
      <c r="T124">
        <v>56.000517315025711</v>
      </c>
      <c r="U124">
        <v>61.250026184519363</v>
      </c>
      <c r="V124">
        <v>66.249147295435165</v>
      </c>
      <c r="W124">
        <v>69.037948882353646</v>
      </c>
      <c r="X124">
        <v>71.593630831975517</v>
      </c>
      <c r="Y124">
        <v>77.162599945171877</v>
      </c>
      <c r="Z124">
        <v>80.952952566401663</v>
      </c>
      <c r="AA124">
        <v>83.171906151039593</v>
      </c>
      <c r="AB124">
        <v>84.751939248272009</v>
      </c>
      <c r="AC124">
        <v>86.668700710488437</v>
      </c>
      <c r="AD124">
        <v>88.43004908117382</v>
      </c>
      <c r="AE124">
        <v>88.956726780251316</v>
      </c>
      <c r="AF124">
        <v>89.068969568579305</v>
      </c>
      <c r="AG124">
        <v>89.673353813422324</v>
      </c>
      <c r="AH124">
        <v>91.710992124607344</v>
      </c>
      <c r="AI124">
        <v>94.534329954088292</v>
      </c>
      <c r="AJ124">
        <v>97.608055542147028</v>
      </c>
      <c r="AK124">
        <v>99.326233609629355</v>
      </c>
      <c r="AL124">
        <v>100.5609042812372</v>
      </c>
      <c r="AM124">
        <v>101.260263193127</v>
      </c>
      <c r="AN124">
        <v>101.13075228351779</v>
      </c>
      <c r="AO124">
        <v>101.26889725376761</v>
      </c>
      <c r="AP124">
        <v>103.0388796850936</v>
      </c>
      <c r="AQ124">
        <v>103.7209704757021</v>
      </c>
      <c r="AR124">
        <v>103.366973989437</v>
      </c>
      <c r="AS124">
        <v>102.6676150775471</v>
      </c>
      <c r="AT124">
        <v>101.9078177411731</v>
      </c>
      <c r="AU124">
        <v>100.9667051313461</v>
      </c>
      <c r="AV124">
        <v>100.7076833121277</v>
      </c>
      <c r="AW124">
        <v>100.699049251487</v>
      </c>
      <c r="AX124">
        <v>100.4141252503468</v>
      </c>
      <c r="AY124">
        <v>100.6645130089246</v>
      </c>
      <c r="AZ124">
        <v>100.7249514334089</v>
      </c>
      <c r="BA124">
        <v>102.11503519654779</v>
      </c>
      <c r="BB124">
        <v>100.73358549404951</v>
      </c>
      <c r="BC124">
        <v>100</v>
      </c>
      <c r="BD124">
        <v>99.727544383898731</v>
      </c>
      <c r="BE124">
        <v>99.683599929688882</v>
      </c>
      <c r="BF124">
        <v>100.0175777816839</v>
      </c>
      <c r="BG124">
        <v>102.77728950606431</v>
      </c>
      <c r="BH124">
        <v>103.5946563543681</v>
      </c>
      <c r="BI124">
        <v>103.46282299173841</v>
      </c>
      <c r="BJ124">
        <v>103.96378976973099</v>
      </c>
      <c r="BK124">
        <v>104.99208999824221</v>
      </c>
      <c r="BL124">
        <v>105.4842678853929</v>
      </c>
      <c r="BM124">
        <v>105.4579012128669</v>
      </c>
      <c r="BN124">
        <v>105.2118122692916</v>
      </c>
      <c r="BO124">
        <v>107.8396906310424</v>
      </c>
      <c r="BP124">
        <v>111.3640358586746</v>
      </c>
      <c r="BQ124">
        <v>114.4137809808403</v>
      </c>
    </row>
    <row r="125" spans="1:69" x14ac:dyDescent="0.2">
      <c r="A125" t="s">
        <v>396</v>
      </c>
      <c r="B125" t="s">
        <v>397</v>
      </c>
      <c r="C125" t="s">
        <v>748</v>
      </c>
      <c r="D125" t="s">
        <v>749</v>
      </c>
      <c r="AL125">
        <v>0.37366349931533299</v>
      </c>
      <c r="AM125">
        <v>7.388718886308995</v>
      </c>
      <c r="AN125">
        <v>20.404338728497979</v>
      </c>
      <c r="AO125">
        <v>28.39927739517368</v>
      </c>
      <c r="AP125">
        <v>33.343035265077738</v>
      </c>
      <c r="AQ125">
        <v>35.725837481653102</v>
      </c>
      <c r="AR125">
        <v>38.689662838548969</v>
      </c>
      <c r="AS125">
        <v>43.789304965612132</v>
      </c>
      <c r="AT125">
        <v>47.447523831671319</v>
      </c>
      <c r="AU125">
        <v>50.216999984836249</v>
      </c>
      <c r="AV125">
        <v>53.450079967734261</v>
      </c>
      <c r="AW125">
        <v>57.128543542515459</v>
      </c>
      <c r="AX125">
        <v>61.45888673814396</v>
      </c>
      <c r="AY125">
        <v>66.819142689772846</v>
      </c>
      <c r="AZ125">
        <v>74.06690565262538</v>
      </c>
      <c r="BA125">
        <v>86.761899049563866</v>
      </c>
      <c r="BB125">
        <v>93.109467764033994</v>
      </c>
      <c r="BC125">
        <v>100</v>
      </c>
      <c r="BD125">
        <v>108.452904661768</v>
      </c>
      <c r="BE125">
        <v>114.08777454099101</v>
      </c>
      <c r="BF125">
        <v>120.8678269771882</v>
      </c>
      <c r="BG125">
        <v>129.1466080741217</v>
      </c>
      <c r="BH125">
        <v>137.7713877348364</v>
      </c>
      <c r="BI125">
        <v>157.5568665612974</v>
      </c>
      <c r="BJ125">
        <v>169.2832935085176</v>
      </c>
      <c r="BK125">
        <v>179.71734434826249</v>
      </c>
      <c r="BL125">
        <v>189.3026785171879</v>
      </c>
      <c r="BM125">
        <v>202.02032502463999</v>
      </c>
      <c r="BN125">
        <v>218.265731563044</v>
      </c>
      <c r="BO125">
        <v>251.06640983022899</v>
      </c>
      <c r="BP125">
        <v>288.03591362138599</v>
      </c>
      <c r="BQ125">
        <v>313.49667243066898</v>
      </c>
    </row>
    <row r="126" spans="1:69" x14ac:dyDescent="0.2">
      <c r="A126" t="s">
        <v>398</v>
      </c>
      <c r="B126" t="s">
        <v>399</v>
      </c>
      <c r="C126" t="s">
        <v>748</v>
      </c>
      <c r="D126" t="s">
        <v>749</v>
      </c>
      <c r="E126">
        <v>0.74124428382899288</v>
      </c>
      <c r="F126">
        <v>0.75945667409506212</v>
      </c>
      <c r="G126">
        <v>0.78313278144095089</v>
      </c>
      <c r="H126">
        <v>0.78859649852077096</v>
      </c>
      <c r="I126">
        <v>0.78781338381728905</v>
      </c>
      <c r="J126">
        <v>0.81600551286856415</v>
      </c>
      <c r="K126">
        <v>0.85692325571438199</v>
      </c>
      <c r="L126">
        <v>0.87199821360370999</v>
      </c>
      <c r="M126">
        <v>0.87519593194363299</v>
      </c>
      <c r="N126">
        <v>0.8736949621109571</v>
      </c>
      <c r="O126">
        <v>0.89281601259578613</v>
      </c>
      <c r="P126">
        <v>0.92656629819292213</v>
      </c>
      <c r="Q126">
        <v>0.98060035301291903</v>
      </c>
      <c r="R126">
        <v>1.0716117763306201</v>
      </c>
      <c r="S126">
        <v>1.2624652768125599</v>
      </c>
      <c r="T126">
        <v>1.5038509608469901</v>
      </c>
      <c r="U126">
        <v>1.6760273159277801</v>
      </c>
      <c r="V126">
        <v>1.924430729128269</v>
      </c>
      <c r="W126">
        <v>2.2502711537446398</v>
      </c>
      <c r="X126">
        <v>2.4298282239740399</v>
      </c>
      <c r="Y126">
        <v>2.7665582283274999</v>
      </c>
      <c r="Z126">
        <v>3.0875634578738902</v>
      </c>
      <c r="AA126">
        <v>3.7256613878530991</v>
      </c>
      <c r="AB126">
        <v>4.1503041783513908</v>
      </c>
      <c r="AC126">
        <v>4.5771255361970198</v>
      </c>
      <c r="AD126">
        <v>5.17245240927544</v>
      </c>
      <c r="AE126">
        <v>5.3035366287224814</v>
      </c>
      <c r="AF126">
        <v>5.7616387902129098</v>
      </c>
      <c r="AG126">
        <v>6.468301658800871</v>
      </c>
      <c r="AH126">
        <v>7.3602362969268098</v>
      </c>
      <c r="AI126">
        <v>8.6690198568499497</v>
      </c>
      <c r="AJ126">
        <v>10.410148766435</v>
      </c>
      <c r="AK126">
        <v>13.255488566812099</v>
      </c>
      <c r="AL126">
        <v>19.350213921161799</v>
      </c>
      <c r="AM126">
        <v>24.925859916073691</v>
      </c>
      <c r="AN126">
        <v>25.31328957600849</v>
      </c>
      <c r="AO126">
        <v>27.557081691834199</v>
      </c>
      <c r="AP126">
        <v>30.688074614121689</v>
      </c>
      <c r="AQ126">
        <v>32.751060945442298</v>
      </c>
      <c r="AR126">
        <v>34.631627223620796</v>
      </c>
      <c r="AS126">
        <v>38.087872331607898</v>
      </c>
      <c r="AT126">
        <v>40.273582266095701</v>
      </c>
      <c r="AU126">
        <v>41.063471344518611</v>
      </c>
      <c r="AV126">
        <v>45.094134653551713</v>
      </c>
      <c r="AW126">
        <v>50.335892894049188</v>
      </c>
      <c r="AX126">
        <v>55.526921962465103</v>
      </c>
      <c r="AY126">
        <v>63.552635676898213</v>
      </c>
      <c r="AZ126">
        <v>69.754661275789914</v>
      </c>
      <c r="BA126">
        <v>88.058156495553604</v>
      </c>
      <c r="BB126">
        <v>96.189557552658911</v>
      </c>
      <c r="BC126">
        <v>100</v>
      </c>
      <c r="BD126">
        <v>114.0224913014704</v>
      </c>
      <c r="BE126">
        <v>124.7152583244429</v>
      </c>
      <c r="BF126">
        <v>131.84584520042239</v>
      </c>
      <c r="BG126">
        <v>140.91440678482121</v>
      </c>
      <c r="BH126">
        <v>150.1896104602493</v>
      </c>
      <c r="BI126">
        <v>159.64742501130101</v>
      </c>
      <c r="BJ126">
        <v>172.42823857621579</v>
      </c>
      <c r="BK126">
        <v>180.51478926121351</v>
      </c>
      <c r="BL126">
        <v>189.9731106785122</v>
      </c>
      <c r="BM126">
        <v>200.2414652178382</v>
      </c>
      <c r="BN126">
        <v>212.47208583207791</v>
      </c>
      <c r="BO126">
        <v>228.74715584593079</v>
      </c>
      <c r="BP126">
        <v>246.29525678802219</v>
      </c>
      <c r="BQ126">
        <v>257.3533930078504</v>
      </c>
    </row>
    <row r="127" spans="1:69" x14ac:dyDescent="0.2">
      <c r="A127" t="s">
        <v>400</v>
      </c>
      <c r="B127" t="s">
        <v>401</v>
      </c>
      <c r="C127" t="s">
        <v>748</v>
      </c>
      <c r="D127" t="s">
        <v>749</v>
      </c>
      <c r="AN127">
        <v>16.740667363799162</v>
      </c>
      <c r="AO127">
        <v>22.088864903404719</v>
      </c>
      <c r="AP127">
        <v>27.265484900659949</v>
      </c>
      <c r="AQ127">
        <v>30.116740970287971</v>
      </c>
      <c r="AR127">
        <v>41.269248983496951</v>
      </c>
      <c r="AS127">
        <v>48.986901576821502</v>
      </c>
      <c r="AT127">
        <v>52.376638356039251</v>
      </c>
      <c r="AU127">
        <v>53.494465737795331</v>
      </c>
      <c r="AV127">
        <v>55.085719044151297</v>
      </c>
      <c r="AW127">
        <v>57.350100620744541</v>
      </c>
      <c r="AX127">
        <v>59.838334478577657</v>
      </c>
      <c r="AY127">
        <v>63.16063260841883</v>
      </c>
      <c r="AZ127">
        <v>69.622030547749517</v>
      </c>
      <c r="BA127">
        <v>86.693423747315606</v>
      </c>
      <c r="BB127">
        <v>92.620273828765477</v>
      </c>
      <c r="BC127">
        <v>100</v>
      </c>
      <c r="BD127">
        <v>116.63632627314951</v>
      </c>
      <c r="BE127">
        <v>119.8653357431527</v>
      </c>
      <c r="BF127">
        <v>127.7929318114374</v>
      </c>
      <c r="BG127">
        <v>137.42116732316751</v>
      </c>
      <c r="BH127">
        <v>146.3581033693568</v>
      </c>
      <c r="BI127">
        <v>146.92719972586721</v>
      </c>
      <c r="BJ127">
        <v>151.59259359136689</v>
      </c>
      <c r="BK127">
        <v>153.93115409737061</v>
      </c>
      <c r="BL127">
        <v>155.67615241354449</v>
      </c>
      <c r="BM127">
        <v>165.5233275068185</v>
      </c>
      <c r="BN127">
        <v>185.2289455554357</v>
      </c>
      <c r="BO127">
        <v>211.0182036747278</v>
      </c>
      <c r="BP127">
        <v>233.70957572423569</v>
      </c>
    </row>
    <row r="128" spans="1:69" x14ac:dyDescent="0.2">
      <c r="A128" t="s">
        <v>402</v>
      </c>
      <c r="B128" t="s">
        <v>403</v>
      </c>
      <c r="C128" t="s">
        <v>748</v>
      </c>
      <c r="D128" t="s">
        <v>749</v>
      </c>
      <c r="AM128">
        <v>44.868400624124263</v>
      </c>
      <c r="AN128">
        <v>44.509927077871069</v>
      </c>
      <c r="AO128">
        <v>47.692770276335509</v>
      </c>
      <c r="AP128">
        <v>51.489216842260277</v>
      </c>
      <c r="AQ128">
        <v>59.112969558672191</v>
      </c>
      <c r="AR128">
        <v>61.482339754778167</v>
      </c>
      <c r="AS128">
        <v>60.995404216974769</v>
      </c>
      <c r="AT128">
        <v>60.629036358391943</v>
      </c>
      <c r="AU128">
        <v>60.757246500804207</v>
      </c>
      <c r="AV128">
        <v>61.32942551100723</v>
      </c>
      <c r="AW128">
        <v>63.978449940600441</v>
      </c>
      <c r="AX128">
        <v>68.210790185140795</v>
      </c>
      <c r="AY128">
        <v>72.174304683031266</v>
      </c>
      <c r="AZ128">
        <v>78.459840525649355</v>
      </c>
      <c r="BA128">
        <v>97.366192122103925</v>
      </c>
      <c r="BB128">
        <v>96.157179034647228</v>
      </c>
      <c r="BC128">
        <v>100</v>
      </c>
      <c r="BD128">
        <v>105.4784474961745</v>
      </c>
      <c r="BE128">
        <v>108.57351855563751</v>
      </c>
      <c r="BF128">
        <v>111.76734442450871</v>
      </c>
      <c r="BG128">
        <v>116.07674519792521</v>
      </c>
      <c r="BH128">
        <v>117.4974455748556</v>
      </c>
      <c r="BI128">
        <v>121.0448576610754</v>
      </c>
      <c r="BJ128">
        <v>124.57045324546429</v>
      </c>
      <c r="BK128">
        <v>127.63374676724671</v>
      </c>
      <c r="BL128">
        <v>130.11312803414381</v>
      </c>
      <c r="BM128">
        <v>133.9388380176683</v>
      </c>
      <c r="BN128">
        <v>137.85083623812619</v>
      </c>
      <c r="BO128">
        <v>145.21717502578869</v>
      </c>
      <c r="BP128">
        <v>148.30662390550819</v>
      </c>
      <c r="BQ128">
        <v>149.5050037399717</v>
      </c>
    </row>
    <row r="129" spans="1:69" x14ac:dyDescent="0.2">
      <c r="A129" t="s">
        <v>404</v>
      </c>
      <c r="B129" t="s">
        <v>405</v>
      </c>
      <c r="C129" t="s">
        <v>748</v>
      </c>
      <c r="D129" t="s">
        <v>749</v>
      </c>
      <c r="AY129">
        <v>80.473064154664087</v>
      </c>
      <c r="AZ129">
        <v>83.364076135374304</v>
      </c>
      <c r="BA129">
        <v>94.75611019980191</v>
      </c>
      <c r="BB129">
        <v>104.05778580954831</v>
      </c>
      <c r="BC129">
        <v>100</v>
      </c>
      <c r="BD129">
        <v>101.4974097987597</v>
      </c>
      <c r="BE129">
        <v>98.405937821066985</v>
      </c>
      <c r="BF129">
        <v>96.941599323455065</v>
      </c>
      <c r="BG129">
        <v>98.981236234831385</v>
      </c>
      <c r="BH129">
        <v>99.547424489338425</v>
      </c>
      <c r="BI129">
        <v>101.45605811206499</v>
      </c>
      <c r="BJ129">
        <v>101.8167555913496</v>
      </c>
      <c r="BK129">
        <v>102.39103313833419</v>
      </c>
      <c r="BL129">
        <v>100.5346018428033</v>
      </c>
      <c r="BM129">
        <v>103.10149708467991</v>
      </c>
      <c r="BN129">
        <v>105.21880671660089</v>
      </c>
      <c r="BO129">
        <v>110.8437561534579</v>
      </c>
      <c r="BP129">
        <v>121.1334637791078</v>
      </c>
      <c r="BQ129">
        <v>124.1078362895592</v>
      </c>
    </row>
    <row r="130" spans="1:69" x14ac:dyDescent="0.2">
      <c r="A130" t="s">
        <v>406</v>
      </c>
      <c r="B130" t="s">
        <v>407</v>
      </c>
      <c r="C130" t="s">
        <v>748</v>
      </c>
      <c r="D130" t="s">
        <v>749</v>
      </c>
      <c r="X130">
        <v>31.654609306974461</v>
      </c>
      <c r="Y130">
        <v>37.26907808952302</v>
      </c>
      <c r="Z130">
        <v>41.173522070239088</v>
      </c>
      <c r="AA130">
        <v>43.613968532893352</v>
      </c>
      <c r="AB130">
        <v>44.61339804823664</v>
      </c>
      <c r="AC130">
        <v>45.824609291126393</v>
      </c>
      <c r="AD130">
        <v>47.025006148098541</v>
      </c>
      <c r="AE130">
        <v>47.021862275453671</v>
      </c>
      <c r="AF130">
        <v>47.474688756797811</v>
      </c>
      <c r="AG130">
        <v>47.585079292969908</v>
      </c>
      <c r="AH130">
        <v>50.045211216523171</v>
      </c>
      <c r="AI130">
        <v>52.052516669997267</v>
      </c>
      <c r="AJ130">
        <v>54.303131864620568</v>
      </c>
      <c r="AK130">
        <v>55.855357959055759</v>
      </c>
      <c r="AL130">
        <v>56.8578842548308</v>
      </c>
      <c r="AM130">
        <v>57.677928227846571</v>
      </c>
      <c r="AN130">
        <v>59.383349354416573</v>
      </c>
      <c r="AO130">
        <v>60.622426794304268</v>
      </c>
      <c r="AP130">
        <v>66.020965076508887</v>
      </c>
      <c r="AQ130">
        <v>68.296284323543432</v>
      </c>
      <c r="AR130">
        <v>70.593113159374866</v>
      </c>
      <c r="AS130">
        <v>72.1100570323037</v>
      </c>
      <c r="AT130">
        <v>73.77107432635934</v>
      </c>
      <c r="AU130">
        <v>75.27680910436753</v>
      </c>
      <c r="AV130">
        <v>76.959574479328936</v>
      </c>
      <c r="AW130">
        <v>78.740845867804936</v>
      </c>
      <c r="AX130">
        <v>81.400569151692082</v>
      </c>
      <c r="AY130">
        <v>88.309430865746336</v>
      </c>
      <c r="AZ130">
        <v>92.266475866165393</v>
      </c>
      <c r="BA130">
        <v>97.156872888509014</v>
      </c>
      <c r="BB130">
        <v>99.156300211572258</v>
      </c>
      <c r="BC130">
        <v>100</v>
      </c>
      <c r="BD130">
        <v>105.8351651957086</v>
      </c>
      <c r="BE130">
        <v>106.6988746349947</v>
      </c>
      <c r="BF130">
        <v>107.8800157485482</v>
      </c>
      <c r="BG130">
        <v>108.1474129728667</v>
      </c>
      <c r="BH130">
        <v>105.6579940286755</v>
      </c>
      <c r="BI130">
        <v>104.9320843859707</v>
      </c>
      <c r="BJ130">
        <v>105.66127497621331</v>
      </c>
      <c r="BK130">
        <v>104.5654384986385</v>
      </c>
      <c r="BL130">
        <v>104.22083048164311</v>
      </c>
      <c r="BM130">
        <v>103.00431803044729</v>
      </c>
      <c r="BN130">
        <v>104.2359291971523</v>
      </c>
      <c r="BO130">
        <v>107.0171265461466</v>
      </c>
      <c r="BP130">
        <v>110.8238459267038</v>
      </c>
    </row>
    <row r="131" spans="1:69" x14ac:dyDescent="0.2">
      <c r="A131" t="s">
        <v>408</v>
      </c>
      <c r="B131" t="s">
        <v>409</v>
      </c>
      <c r="C131" t="s">
        <v>748</v>
      </c>
      <c r="D131" t="s">
        <v>749</v>
      </c>
      <c r="E131">
        <v>1.4769538395634421</v>
      </c>
      <c r="F131">
        <v>1.5979998494894221</v>
      </c>
      <c r="G131">
        <v>1.703760448907448</v>
      </c>
      <c r="H131">
        <v>2.056296552149985</v>
      </c>
      <c r="I131">
        <v>2.6621397394237372</v>
      </c>
      <c r="J131">
        <v>3.0228116147855411</v>
      </c>
      <c r="K131">
        <v>3.3632220648507611</v>
      </c>
      <c r="L131">
        <v>3.7292226900485468</v>
      </c>
      <c r="M131">
        <v>4.1309278977145558</v>
      </c>
      <c r="N131">
        <v>4.6427318827715567</v>
      </c>
      <c r="O131">
        <v>5.3832635131484494</v>
      </c>
      <c r="P131">
        <v>6.110634054754974</v>
      </c>
      <c r="Q131">
        <v>6.824905255520652</v>
      </c>
      <c r="R131">
        <v>7.0447374362259643</v>
      </c>
      <c r="S131">
        <v>8.7569044798122864</v>
      </c>
      <c r="T131">
        <v>10.96795774511998</v>
      </c>
      <c r="U131">
        <v>12.6490517833574</v>
      </c>
      <c r="V131">
        <v>13.92618420951073</v>
      </c>
      <c r="W131">
        <v>15.939950138546919</v>
      </c>
      <c r="X131">
        <v>18.860706319128742</v>
      </c>
      <c r="Y131">
        <v>24.273278004615658</v>
      </c>
      <c r="Z131">
        <v>29.456021002014509</v>
      </c>
      <c r="AA131">
        <v>31.574158298535799</v>
      </c>
      <c r="AB131">
        <v>32.654188439243882</v>
      </c>
      <c r="AC131">
        <v>33.396730447132207</v>
      </c>
      <c r="AD131">
        <v>34.217992381849193</v>
      </c>
      <c r="AE131">
        <v>35.158980657461093</v>
      </c>
      <c r="AF131">
        <v>36.231210298010943</v>
      </c>
      <c r="AG131">
        <v>38.820327997283087</v>
      </c>
      <c r="AH131">
        <v>41.03315091965824</v>
      </c>
      <c r="AI131">
        <v>44.551034663743913</v>
      </c>
      <c r="AJ131">
        <v>48.708889386302779</v>
      </c>
      <c r="AK131">
        <v>51.735309781643899</v>
      </c>
      <c r="AL131">
        <v>54.219120246374231</v>
      </c>
      <c r="AM131">
        <v>57.61641414336323</v>
      </c>
      <c r="AN131">
        <v>60.198056483918499</v>
      </c>
      <c r="AO131">
        <v>63.162535987465183</v>
      </c>
      <c r="AP131">
        <v>65.966277911993743</v>
      </c>
      <c r="AQ131">
        <v>70.922707029229898</v>
      </c>
      <c r="AR131">
        <v>71.499278321073774</v>
      </c>
      <c r="AS131">
        <v>73.114565564723407</v>
      </c>
      <c r="AT131">
        <v>76.087824851997937</v>
      </c>
      <c r="AU131">
        <v>78.189570002855817</v>
      </c>
      <c r="AV131">
        <v>80.937835271961049</v>
      </c>
      <c r="AW131">
        <v>83.844040167028126</v>
      </c>
      <c r="AX131">
        <v>86.152930325180051</v>
      </c>
      <c r="AY131">
        <v>88.084772188732543</v>
      </c>
      <c r="AZ131">
        <v>90.317345765249783</v>
      </c>
      <c r="BA131">
        <v>94.538685077840967</v>
      </c>
      <c r="BB131">
        <v>97.144640665642683</v>
      </c>
      <c r="BC131">
        <v>100</v>
      </c>
      <c r="BD131">
        <v>104.0259650043609</v>
      </c>
      <c r="BE131">
        <v>106.3010867635594</v>
      </c>
      <c r="BF131">
        <v>107.6844333469693</v>
      </c>
      <c r="BG131">
        <v>109.0571670049938</v>
      </c>
      <c r="BH131">
        <v>109.8274724256902</v>
      </c>
      <c r="BI131">
        <v>110.8946503137566</v>
      </c>
      <c r="BJ131">
        <v>113.0508108274994</v>
      </c>
      <c r="BK131">
        <v>114.7192591792156</v>
      </c>
      <c r="BL131">
        <v>115.158634290169</v>
      </c>
      <c r="BM131">
        <v>115.7773678401346</v>
      </c>
      <c r="BN131">
        <v>118.6698724133407</v>
      </c>
      <c r="BO131">
        <v>124.70959176900099</v>
      </c>
      <c r="BP131">
        <v>129.19596477280621</v>
      </c>
      <c r="BQ131">
        <v>132.19556341126429</v>
      </c>
    </row>
    <row r="132" spans="1:69" x14ac:dyDescent="0.2">
      <c r="A132" t="s">
        <v>410</v>
      </c>
      <c r="B132" t="s">
        <v>411</v>
      </c>
      <c r="C132" t="s">
        <v>748</v>
      </c>
      <c r="D132" t="s">
        <v>749</v>
      </c>
      <c r="Q132">
        <v>20.0610574734572</v>
      </c>
      <c r="R132">
        <v>21.7194382244626</v>
      </c>
      <c r="S132">
        <v>24.541360309062298</v>
      </c>
      <c r="T132">
        <v>26.600962209653801</v>
      </c>
      <c r="U132">
        <v>27.993533949336499</v>
      </c>
      <c r="V132">
        <v>30.7619598806235</v>
      </c>
      <c r="W132">
        <v>33.435095789011797</v>
      </c>
      <c r="X132">
        <v>35.792270041886397</v>
      </c>
      <c r="Y132">
        <v>38.272039646321801</v>
      </c>
      <c r="Z132">
        <v>41.094518982510593</v>
      </c>
      <c r="AA132">
        <v>44.290356888288102</v>
      </c>
      <c r="AB132">
        <v>46.380050375157097</v>
      </c>
      <c r="AC132">
        <v>46.9261569397109</v>
      </c>
      <c r="AD132">
        <v>47.625507693186101</v>
      </c>
      <c r="AE132">
        <v>48.079667744599</v>
      </c>
      <c r="AF132">
        <v>48.3945148966123</v>
      </c>
      <c r="AG132">
        <v>49.1050106821288</v>
      </c>
      <c r="AH132">
        <v>50.746116633772601</v>
      </c>
      <c r="AI132">
        <v>55.736304680282601</v>
      </c>
      <c r="AJ132">
        <v>60.785004144423397</v>
      </c>
      <c r="AK132">
        <v>60.453439444515602</v>
      </c>
      <c r="AL132">
        <v>60.684698857056397</v>
      </c>
      <c r="AM132">
        <v>62.222713263350897</v>
      </c>
      <c r="AN132">
        <v>63.8944680528015</v>
      </c>
      <c r="AO132">
        <v>66.165268308471894</v>
      </c>
      <c r="AP132">
        <v>66.616642101623597</v>
      </c>
      <c r="AQ132">
        <v>66.703016099078496</v>
      </c>
      <c r="AR132">
        <v>68.697976814489706</v>
      </c>
      <c r="AS132">
        <v>69.943434132630415</v>
      </c>
      <c r="AT132">
        <v>70.8526987763546</v>
      </c>
      <c r="AU132">
        <v>71.482189683548185</v>
      </c>
      <c r="AV132">
        <v>72.169383923901307</v>
      </c>
      <c r="AW132">
        <v>73.070465185832006</v>
      </c>
      <c r="AX132">
        <v>76.097756901960494</v>
      </c>
      <c r="AY132">
        <v>78.424075521211805</v>
      </c>
      <c r="AZ132">
        <v>82.7255967203686</v>
      </c>
      <c r="BA132">
        <v>91.480206540447497</v>
      </c>
      <c r="BB132">
        <v>95.697074010327</v>
      </c>
      <c r="BC132">
        <v>100</v>
      </c>
      <c r="BD132">
        <v>104.8394034987095</v>
      </c>
      <c r="BE132">
        <v>108.2520791511327</v>
      </c>
      <c r="BF132">
        <v>111.1557212503584</v>
      </c>
      <c r="BG132">
        <v>114.3891597361629</v>
      </c>
      <c r="BH132">
        <v>118.13163177516491</v>
      </c>
      <c r="BI132">
        <v>121.9099512474907</v>
      </c>
      <c r="BJ132">
        <v>124.55763178080311</v>
      </c>
      <c r="BK132">
        <v>125.23414556761701</v>
      </c>
      <c r="BL132">
        <v>126.6015121145745</v>
      </c>
      <c r="BM132">
        <v>129.26233350324819</v>
      </c>
      <c r="BN132">
        <v>133.68779685454959</v>
      </c>
      <c r="BO132">
        <v>139.0094396318971</v>
      </c>
      <c r="BP132">
        <v>144.0723914409015</v>
      </c>
      <c r="BQ132">
        <v>148.2484027870145</v>
      </c>
    </row>
    <row r="133" spans="1:69" x14ac:dyDescent="0.2">
      <c r="A133" t="s">
        <v>412</v>
      </c>
      <c r="B133" t="s">
        <v>413</v>
      </c>
      <c r="C133" t="s">
        <v>748</v>
      </c>
      <c r="D133" t="s">
        <v>749</v>
      </c>
    </row>
    <row r="134" spans="1:69" x14ac:dyDescent="0.2">
      <c r="A134" t="s">
        <v>414</v>
      </c>
      <c r="B134" t="s">
        <v>415</v>
      </c>
      <c r="C134" t="s">
        <v>748</v>
      </c>
      <c r="D134" t="s">
        <v>749</v>
      </c>
      <c r="AG134">
        <v>1.677125382720696</v>
      </c>
      <c r="AH134">
        <v>2.7057499266819511</v>
      </c>
      <c r="AI134">
        <v>3.6701599122931849</v>
      </c>
      <c r="AJ134">
        <v>4.1634866018027292</v>
      </c>
      <c r="AK134">
        <v>4.5741949729403002</v>
      </c>
      <c r="AL134">
        <v>4.8608699455989219</v>
      </c>
      <c r="AM134">
        <v>5.190654733100363</v>
      </c>
      <c r="AN134">
        <v>6.207707416443486</v>
      </c>
      <c r="AO134">
        <v>7.0162250355739983</v>
      </c>
      <c r="AP134">
        <v>8.9463087297325163</v>
      </c>
      <c r="AQ134">
        <v>17.085726128253238</v>
      </c>
      <c r="AR134">
        <v>38.48937890158799</v>
      </c>
      <c r="AS134">
        <v>48.14430158696625</v>
      </c>
      <c r="AT134">
        <v>51.90524196476639</v>
      </c>
      <c r="AU134">
        <v>57.423467120287192</v>
      </c>
      <c r="AV134">
        <v>66.317990603373758</v>
      </c>
      <c r="AW134">
        <v>73.256355671217307</v>
      </c>
      <c r="AX134">
        <v>78.505479473210414</v>
      </c>
      <c r="AY134">
        <v>83.644129733865881</v>
      </c>
      <c r="AZ134">
        <v>87.543596222775648</v>
      </c>
      <c r="BA134">
        <v>94.222129861591526</v>
      </c>
      <c r="BB134">
        <v>94.355159896060115</v>
      </c>
      <c r="BC134">
        <v>100</v>
      </c>
      <c r="BD134">
        <v>107.5689885610998</v>
      </c>
      <c r="BE134">
        <v>112.1461853985321</v>
      </c>
      <c r="BF134">
        <v>119.29149793391321</v>
      </c>
      <c r="BG134">
        <v>124.2173338439427</v>
      </c>
      <c r="BH134">
        <v>125.8040292631578</v>
      </c>
      <c r="BI134">
        <v>127.8130092499525</v>
      </c>
      <c r="BJ134">
        <v>128.86807829899979</v>
      </c>
      <c r="BK134">
        <v>131.49749312116751</v>
      </c>
      <c r="BL134">
        <v>135.8665746671725</v>
      </c>
      <c r="BM134">
        <v>142.80130331753361</v>
      </c>
      <c r="BN134">
        <v>148.1643781486811</v>
      </c>
      <c r="BO134">
        <v>182.17732248179971</v>
      </c>
      <c r="BP134">
        <v>239.0715447261266</v>
      </c>
      <c r="BQ134">
        <v>294.37015475907288</v>
      </c>
    </row>
    <row r="135" spans="1:69" x14ac:dyDescent="0.2">
      <c r="A135" t="s">
        <v>416</v>
      </c>
      <c r="B135" t="s">
        <v>417</v>
      </c>
      <c r="C135" t="s">
        <v>748</v>
      </c>
      <c r="D135" t="s">
        <v>749</v>
      </c>
      <c r="BA135">
        <v>95.033381963954312</v>
      </c>
      <c r="BB135">
        <v>96.169122786780477</v>
      </c>
      <c r="BC135">
        <v>100</v>
      </c>
      <c r="BD135">
        <v>104.97148571692379</v>
      </c>
      <c r="BE135">
        <v>111.8801572573395</v>
      </c>
      <c r="BF135">
        <v>117.2739215258019</v>
      </c>
      <c r="BG135">
        <v>119.44888861564949</v>
      </c>
      <c r="BH135">
        <v>114.9705762843315</v>
      </c>
      <c r="BI135">
        <v>114.0699432098243</v>
      </c>
      <c r="BJ135">
        <v>118.9993071909053</v>
      </c>
      <c r="BK135">
        <v>126.23088209285859</v>
      </c>
      <c r="BL135">
        <v>130.02461176133949</v>
      </c>
      <c r="BM135">
        <v>240.3691313298167</v>
      </c>
      <c r="BN135">
        <v>612.35501502118416</v>
      </c>
      <c r="BO135">
        <v>1660.740427212766</v>
      </c>
      <c r="BP135">
        <v>5336.650591766157</v>
      </c>
      <c r="BQ135">
        <v>7751.1136748903446</v>
      </c>
    </row>
    <row r="136" spans="1:69" x14ac:dyDescent="0.2">
      <c r="A136" t="s">
        <v>418</v>
      </c>
      <c r="B136" t="s">
        <v>419</v>
      </c>
      <c r="C136" t="s">
        <v>748</v>
      </c>
      <c r="D136" t="s">
        <v>749</v>
      </c>
      <c r="AT136">
        <v>41.028664566233779</v>
      </c>
      <c r="AU136">
        <v>46.838178642399207</v>
      </c>
      <c r="AV136">
        <v>51.676697448044102</v>
      </c>
      <c r="AW136">
        <v>55.722511075213198</v>
      </c>
      <c r="AX136">
        <v>61.759687884297108</v>
      </c>
      <c r="AY136">
        <v>66.293742071219441</v>
      </c>
      <c r="AZ136">
        <v>73.845856673749296</v>
      </c>
      <c r="BA136">
        <v>86.761089851682925</v>
      </c>
      <c r="BB136">
        <v>93.205393920093641</v>
      </c>
      <c r="BC136">
        <v>100</v>
      </c>
      <c r="BD136">
        <v>108.488167518494</v>
      </c>
      <c r="BE136">
        <v>115.8998480806479</v>
      </c>
      <c r="BF136">
        <v>124.6819351706353</v>
      </c>
      <c r="BG136">
        <v>136.9769615085435</v>
      </c>
      <c r="BH136">
        <v>147.59089104608779</v>
      </c>
      <c r="BI136">
        <v>160.6294373950933</v>
      </c>
      <c r="BJ136">
        <v>180.5790230308356</v>
      </c>
      <c r="BK136">
        <v>223.1297880206277</v>
      </c>
      <c r="BL136">
        <v>283.29958254063757</v>
      </c>
      <c r="BM136">
        <v>331.33507827326861</v>
      </c>
      <c r="BN136">
        <v>357.23088230213688</v>
      </c>
      <c r="BO136">
        <v>384.35536913059872</v>
      </c>
      <c r="BP136">
        <v>423.15394339804868</v>
      </c>
      <c r="BQ136">
        <v>457.91593148350751</v>
      </c>
    </row>
    <row r="137" spans="1:69" x14ac:dyDescent="0.2">
      <c r="A137" t="s">
        <v>420</v>
      </c>
      <c r="B137" t="s">
        <v>421</v>
      </c>
      <c r="C137" t="s">
        <v>748</v>
      </c>
      <c r="D137" t="s">
        <v>749</v>
      </c>
      <c r="I137">
        <v>10.781985707180899</v>
      </c>
      <c r="J137">
        <v>12.013827574190501</v>
      </c>
      <c r="K137">
        <v>13.4846701243758</v>
      </c>
      <c r="L137">
        <v>14.4685263201919</v>
      </c>
      <c r="M137">
        <v>14.525131745118699</v>
      </c>
      <c r="N137">
        <v>15.946556860839801</v>
      </c>
      <c r="O137">
        <v>15.101967980461801</v>
      </c>
      <c r="P137">
        <v>14.6332256366875</v>
      </c>
      <c r="Q137">
        <v>14.596492846588699</v>
      </c>
      <c r="R137">
        <v>15.759964047278199</v>
      </c>
      <c r="S137">
        <v>16.935413331748499</v>
      </c>
      <c r="T137">
        <v>18.479787595350199</v>
      </c>
      <c r="U137">
        <v>19.4923349409286</v>
      </c>
      <c r="V137">
        <v>20.716495099254502</v>
      </c>
      <c r="W137">
        <v>26.802958717445801</v>
      </c>
      <c r="X137">
        <v>25.184320334602798</v>
      </c>
      <c r="Y137">
        <v>27.635834806958901</v>
      </c>
      <c r="Z137">
        <v>30.730971645602299</v>
      </c>
      <c r="AA137">
        <v>33.883603286202003</v>
      </c>
      <c r="AB137">
        <v>37.477028408466097</v>
      </c>
      <c r="AC137">
        <v>42.153272300905698</v>
      </c>
      <c r="AD137">
        <v>46.005424031972801</v>
      </c>
      <c r="AE137">
        <v>47.519453816820103</v>
      </c>
      <c r="AF137">
        <v>49.589266687244198</v>
      </c>
      <c r="AG137">
        <v>52.607743789945999</v>
      </c>
      <c r="AH137">
        <v>53.403088550340399</v>
      </c>
      <c r="AI137">
        <v>57.916430503904103</v>
      </c>
      <c r="AJ137">
        <v>64.806224271658394</v>
      </c>
      <c r="AK137">
        <v>70.871925878040201</v>
      </c>
      <c r="AL137">
        <v>78.719966345064904</v>
      </c>
      <c r="AM137">
        <v>82.744602482000701</v>
      </c>
      <c r="AN137">
        <v>88.733644352440805</v>
      </c>
      <c r="AO137">
        <v>92.307904540719406</v>
      </c>
      <c r="AP137">
        <v>95.585108252224273</v>
      </c>
      <c r="AQ137">
        <v>99.130621039524826</v>
      </c>
      <c r="AR137">
        <v>101.756216995526</v>
      </c>
      <c r="AS137">
        <v>98.805286702655494</v>
      </c>
      <c r="AT137">
        <v>90.096650464788496</v>
      </c>
      <c r="AU137">
        <v>81.269298640426598</v>
      </c>
      <c r="AV137">
        <v>79.488564843004895</v>
      </c>
      <c r="AW137">
        <v>77.7417497845817</v>
      </c>
      <c r="AX137">
        <v>79.802066116321001</v>
      </c>
      <c r="AY137">
        <v>80.966592738608796</v>
      </c>
      <c r="AZ137">
        <v>86.027804597012704</v>
      </c>
      <c r="BA137">
        <v>94.940912206059522</v>
      </c>
      <c r="BB137">
        <v>97.276363948559563</v>
      </c>
      <c r="BC137">
        <v>100</v>
      </c>
      <c r="BD137">
        <v>115.51848153175609</v>
      </c>
      <c r="BE137">
        <v>122.51867500575401</v>
      </c>
      <c r="BF137">
        <v>125.7112887257346</v>
      </c>
      <c r="BG137">
        <v>128.76977073372061</v>
      </c>
      <c r="BH137">
        <v>142.16478004291579</v>
      </c>
      <c r="BI137">
        <v>178.91988344961189</v>
      </c>
      <c r="BJ137">
        <v>225.0876875577238</v>
      </c>
      <c r="BK137">
        <v>254.73219485859261</v>
      </c>
      <c r="BL137">
        <v>249.22442925617821</v>
      </c>
      <c r="BM137">
        <v>252.83079788885749</v>
      </c>
      <c r="BN137">
        <v>260.0828202155742</v>
      </c>
      <c r="BO137">
        <v>271.81333953712152</v>
      </c>
      <c r="BP137">
        <v>278.26394661213141</v>
      </c>
      <c r="BQ137">
        <v>284.1802768526706</v>
      </c>
    </row>
    <row r="138" spans="1:69" x14ac:dyDescent="0.2">
      <c r="A138" t="s">
        <v>422</v>
      </c>
      <c r="B138" t="s">
        <v>423</v>
      </c>
      <c r="C138" t="s">
        <v>748</v>
      </c>
      <c r="D138" t="s">
        <v>749</v>
      </c>
      <c r="J138">
        <v>8.2009285123206208</v>
      </c>
      <c r="K138">
        <v>8.404230218738352</v>
      </c>
      <c r="L138">
        <v>8.6737689327526351</v>
      </c>
      <c r="M138">
        <v>9.0180702097418273</v>
      </c>
      <c r="N138">
        <v>9.2213719161792262</v>
      </c>
      <c r="O138">
        <v>10.4569216416805</v>
      </c>
      <c r="P138">
        <v>11.33439803907283</v>
      </c>
      <c r="Q138">
        <v>12.227613923446951</v>
      </c>
      <c r="R138">
        <v>13.871078685689509</v>
      </c>
      <c r="S138">
        <v>18.617845624718321</v>
      </c>
      <c r="T138">
        <v>21.921170448161099</v>
      </c>
      <c r="U138">
        <v>24.040754690590418</v>
      </c>
      <c r="V138">
        <v>26.1721435482578</v>
      </c>
      <c r="W138">
        <v>29.019023250153982</v>
      </c>
      <c r="X138">
        <v>31.743921928202159</v>
      </c>
      <c r="Y138">
        <v>37.92691705131201</v>
      </c>
      <c r="Z138">
        <v>43.663304232329949</v>
      </c>
      <c r="AA138">
        <v>45.677958561785871</v>
      </c>
      <c r="AB138">
        <v>46.350821628821819</v>
      </c>
      <c r="AC138">
        <v>46.909573415471158</v>
      </c>
      <c r="AD138">
        <v>47.577189986962381</v>
      </c>
      <c r="AE138">
        <v>48.619253317830719</v>
      </c>
      <c r="AF138">
        <v>52.033177215228129</v>
      </c>
      <c r="AG138">
        <v>52.464778072416159</v>
      </c>
      <c r="AH138">
        <v>54.758872718730629</v>
      </c>
      <c r="AI138">
        <v>57.095738621163399</v>
      </c>
      <c r="AJ138">
        <v>60.606869918828288</v>
      </c>
      <c r="AK138">
        <v>63.721395023401442</v>
      </c>
      <c r="AL138">
        <v>64.261868168888924</v>
      </c>
      <c r="AM138">
        <v>66.071428815247145</v>
      </c>
      <c r="AN138">
        <v>69.791025096108655</v>
      </c>
      <c r="AO138">
        <v>70.436482233885243</v>
      </c>
      <c r="AP138">
        <v>70.432593937874685</v>
      </c>
      <c r="AQ138">
        <v>72.687805742743535</v>
      </c>
      <c r="AR138">
        <v>75.234639511093064</v>
      </c>
      <c r="AS138">
        <v>78.026436046777704</v>
      </c>
      <c r="AT138">
        <v>82.167471298176366</v>
      </c>
      <c r="AU138">
        <v>81.957503313598423</v>
      </c>
      <c r="AV138">
        <v>82.80515184393164</v>
      </c>
      <c r="AW138">
        <v>84.014411903260296</v>
      </c>
      <c r="AX138">
        <v>87.289523633075447</v>
      </c>
      <c r="AY138">
        <v>89.380649639527306</v>
      </c>
      <c r="AZ138">
        <v>91.903958099985758</v>
      </c>
      <c r="BA138">
        <v>97.004212087270616</v>
      </c>
      <c r="BB138">
        <v>96.851977472432054</v>
      </c>
      <c r="BC138">
        <v>100</v>
      </c>
      <c r="BD138">
        <v>102.7694079414409</v>
      </c>
      <c r="BE138">
        <v>107.0627395920427</v>
      </c>
      <c r="BF138">
        <v>108.63502563188089</v>
      </c>
      <c r="BG138">
        <v>112.45567115564251</v>
      </c>
      <c r="BH138">
        <v>111.3495561027938</v>
      </c>
      <c r="BI138">
        <v>107.9219744061034</v>
      </c>
      <c r="BJ138">
        <v>108.03449610027219</v>
      </c>
      <c r="BK138">
        <v>110.1256322593462</v>
      </c>
      <c r="BL138">
        <v>110.7193058423376</v>
      </c>
      <c r="BM138">
        <v>108.77528704170891</v>
      </c>
      <c r="BN138">
        <v>111.3975362821093</v>
      </c>
      <c r="BO138">
        <v>118.50263484634731</v>
      </c>
      <c r="BP138">
        <v>123.3264128404448</v>
      </c>
      <c r="BQ138">
        <v>123.19040406241569</v>
      </c>
    </row>
    <row r="139" spans="1:69" x14ac:dyDescent="0.2">
      <c r="A139" t="s">
        <v>424</v>
      </c>
      <c r="B139" t="s">
        <v>425</v>
      </c>
      <c r="C139" t="s">
        <v>748</v>
      </c>
      <c r="D139" t="s">
        <v>749</v>
      </c>
    </row>
    <row r="140" spans="1:69" x14ac:dyDescent="0.2">
      <c r="A140" t="s">
        <v>426</v>
      </c>
      <c r="B140" t="s">
        <v>427</v>
      </c>
      <c r="C140" t="s">
        <v>748</v>
      </c>
      <c r="D140" t="s">
        <v>749</v>
      </c>
    </row>
    <row r="141" spans="1:69" x14ac:dyDescent="0.2">
      <c r="A141" t="s">
        <v>428</v>
      </c>
      <c r="B141" t="s">
        <v>429</v>
      </c>
      <c r="C141" t="s">
        <v>748</v>
      </c>
      <c r="D141" t="s">
        <v>749</v>
      </c>
    </row>
    <row r="142" spans="1:69" x14ac:dyDescent="0.2">
      <c r="A142" t="s">
        <v>430</v>
      </c>
      <c r="B142" t="s">
        <v>431</v>
      </c>
      <c r="C142" t="s">
        <v>748</v>
      </c>
      <c r="D142" t="s">
        <v>749</v>
      </c>
    </row>
    <row r="143" spans="1:69" x14ac:dyDescent="0.2">
      <c r="A143" t="s">
        <v>432</v>
      </c>
      <c r="B143" t="s">
        <v>433</v>
      </c>
      <c r="C143" t="s">
        <v>748</v>
      </c>
      <c r="D143" t="s">
        <v>749</v>
      </c>
      <c r="E143">
        <v>1.4876690344772701</v>
      </c>
      <c r="F143">
        <v>1.50454580122017</v>
      </c>
      <c r="G143">
        <v>1.52716785026373</v>
      </c>
      <c r="H143">
        <v>1.5618789307988601</v>
      </c>
      <c r="I143">
        <v>1.61179107074419</v>
      </c>
      <c r="J143">
        <v>1.615381872181501</v>
      </c>
      <c r="K143">
        <v>1.6128683111734701</v>
      </c>
      <c r="L143">
        <v>1.6481778586156111</v>
      </c>
      <c r="M143">
        <v>1.74477041721725</v>
      </c>
      <c r="N143">
        <v>1.87487712254117</v>
      </c>
      <c r="O143">
        <v>1.9848753398307499</v>
      </c>
      <c r="P143">
        <v>2.0377798143039789</v>
      </c>
      <c r="Q143">
        <v>2.1671683593457001</v>
      </c>
      <c r="R143">
        <v>2.3757939227131208</v>
      </c>
      <c r="S143">
        <v>2.6680851595128798</v>
      </c>
      <c r="T143">
        <v>2.8448722834954991</v>
      </c>
      <c r="U143">
        <v>2.8826953919432801</v>
      </c>
      <c r="V143">
        <v>2.9180049393842298</v>
      </c>
      <c r="W143">
        <v>3.2722973476316488</v>
      </c>
      <c r="X143">
        <v>3.62347772796402</v>
      </c>
      <c r="Y143">
        <v>4.5708508398747902</v>
      </c>
      <c r="Z143">
        <v>5.3921868214212303</v>
      </c>
      <c r="AA143">
        <v>5.9759314413549891</v>
      </c>
      <c r="AB143">
        <v>6.8104336948282311</v>
      </c>
      <c r="AC143">
        <v>7.9435709343077097</v>
      </c>
      <c r="AD143">
        <v>8.0612295279917898</v>
      </c>
      <c r="AE143">
        <v>8.7042223716124401</v>
      </c>
      <c r="AF143">
        <v>9.3759416267088191</v>
      </c>
      <c r="AG143">
        <v>10.687781084264699</v>
      </c>
      <c r="AH143">
        <v>11.924094018306301</v>
      </c>
      <c r="AI143">
        <v>14.4872080825492</v>
      </c>
      <c r="AJ143">
        <v>16.252565761335099</v>
      </c>
      <c r="AK143">
        <v>18.102666353984912</v>
      </c>
      <c r="AL143">
        <v>20.229138963741999</v>
      </c>
      <c r="AM143">
        <v>21.93824075338091</v>
      </c>
      <c r="AN143">
        <v>23.6219675462129</v>
      </c>
      <c r="AO143">
        <v>27.386324383816309</v>
      </c>
      <c r="AP143">
        <v>30.008207898210792</v>
      </c>
      <c r="AQ143">
        <v>32.818249407794688</v>
      </c>
      <c r="AR143">
        <v>34.357985063086602</v>
      </c>
      <c r="AS143">
        <v>36.480029017740797</v>
      </c>
      <c r="AT143">
        <v>41.645037801723788</v>
      </c>
      <c r="AU143">
        <v>45.622568551180102</v>
      </c>
      <c r="AV143">
        <v>48.503468542413103</v>
      </c>
      <c r="AW143">
        <v>52.178055344143601</v>
      </c>
      <c r="AX143">
        <v>58.251417197779197</v>
      </c>
      <c r="AY143">
        <v>64.088316153920999</v>
      </c>
      <c r="AZ143">
        <v>74.241258652680997</v>
      </c>
      <c r="BA143">
        <v>90.993424142790303</v>
      </c>
      <c r="BB143">
        <v>94.146312822921786</v>
      </c>
      <c r="BC143">
        <v>100</v>
      </c>
      <c r="BD143">
        <v>106.7167684358854</v>
      </c>
      <c r="BE143">
        <v>114.76632221700331</v>
      </c>
      <c r="BF143">
        <v>122.6948966039172</v>
      </c>
      <c r="BG143">
        <v>126.5953701672957</v>
      </c>
      <c r="BH143">
        <v>131.36594937173561</v>
      </c>
      <c r="BI143">
        <v>136.56658078957361</v>
      </c>
      <c r="BJ143">
        <v>147.08785819643049</v>
      </c>
      <c r="BK143">
        <v>150.22823947566351</v>
      </c>
      <c r="BL143">
        <v>155.52888303615231</v>
      </c>
      <c r="BM143">
        <v>165.1000450878272</v>
      </c>
      <c r="BN143">
        <v>176.68145120678199</v>
      </c>
      <c r="BO143">
        <v>264.52941597326731</v>
      </c>
      <c r="BP143">
        <v>308.28568755367178</v>
      </c>
      <c r="BQ143">
        <v>306.9620319743164</v>
      </c>
    </row>
    <row r="144" spans="1:69" x14ac:dyDescent="0.2">
      <c r="A144" t="s">
        <v>434</v>
      </c>
      <c r="B144" t="s">
        <v>435</v>
      </c>
      <c r="C144" t="s">
        <v>748</v>
      </c>
      <c r="D144" t="s">
        <v>749</v>
      </c>
    </row>
    <row r="145" spans="1:69" x14ac:dyDescent="0.2">
      <c r="A145" t="s">
        <v>436</v>
      </c>
      <c r="B145" t="s">
        <v>437</v>
      </c>
      <c r="C145" t="s">
        <v>748</v>
      </c>
      <c r="D145" t="s">
        <v>749</v>
      </c>
    </row>
    <row r="146" spans="1:69" x14ac:dyDescent="0.2">
      <c r="A146" t="s">
        <v>438</v>
      </c>
      <c r="B146" t="s">
        <v>439</v>
      </c>
      <c r="C146" t="s">
        <v>748</v>
      </c>
      <c r="D146" t="s">
        <v>749</v>
      </c>
      <c r="R146">
        <v>5.729150550242557</v>
      </c>
      <c r="S146">
        <v>6.498164947808057</v>
      </c>
      <c r="T146">
        <v>7.421680230623676</v>
      </c>
      <c r="U146">
        <v>8.2686833460995839</v>
      </c>
      <c r="V146">
        <v>9.6485869954363395</v>
      </c>
      <c r="W146">
        <v>10.94956184649298</v>
      </c>
      <c r="X146">
        <v>12.70188071392028</v>
      </c>
      <c r="Y146">
        <v>14.76909168265027</v>
      </c>
      <c r="Z146">
        <v>16.60241763554674</v>
      </c>
      <c r="AA146">
        <v>18.617937471960872</v>
      </c>
      <c r="AB146">
        <v>21.87465313983909</v>
      </c>
      <c r="AC146">
        <v>24.277334978728248</v>
      </c>
      <c r="AD146">
        <v>27.51127641116663</v>
      </c>
      <c r="AE146">
        <v>32.464672619303009</v>
      </c>
      <c r="AF146">
        <v>36.279357055454007</v>
      </c>
      <c r="AG146">
        <v>40.435655023200653</v>
      </c>
      <c r="AH146">
        <v>46.391117590684154</v>
      </c>
      <c r="AI146">
        <v>51.788611389894868</v>
      </c>
      <c r="AJ146">
        <v>60.943854036657299</v>
      </c>
      <c r="AK146">
        <v>71.431389456642535</v>
      </c>
      <c r="AL146">
        <v>80.814374457802003</v>
      </c>
      <c r="AM146">
        <v>87.453064088476808</v>
      </c>
      <c r="AN146">
        <v>95.56069190501259</v>
      </c>
      <c r="AO146">
        <v>104.47680507965801</v>
      </c>
      <c r="AR146">
        <v>65.34307054029</v>
      </c>
      <c r="AS146">
        <v>69.349891543078925</v>
      </c>
      <c r="AT146">
        <v>62.681099493454482</v>
      </c>
      <c r="AU146">
        <v>83.875195362877449</v>
      </c>
      <c r="AV146">
        <v>89.435419259370619</v>
      </c>
      <c r="AW146">
        <v>93.928136611202319</v>
      </c>
      <c r="AX146">
        <v>97.157277207831257</v>
      </c>
      <c r="AY146">
        <v>103.0573654438178</v>
      </c>
      <c r="AZ146">
        <v>111.314771604833</v>
      </c>
      <c r="BA146">
        <v>123.2428908844566</v>
      </c>
      <c r="BB146">
        <v>102.4645202352395</v>
      </c>
      <c r="BC146">
        <v>100</v>
      </c>
      <c r="BD146">
        <v>105.0366305210156</v>
      </c>
      <c r="BE146">
        <v>111.39285564624861</v>
      </c>
      <c r="BF146">
        <v>116.8122506253269</v>
      </c>
      <c r="BG146">
        <v>123.08540678396631</v>
      </c>
      <c r="BH146">
        <v>127.04684307241909</v>
      </c>
      <c r="BI146">
        <v>135.42749430983591</v>
      </c>
      <c r="BJ146">
        <v>141.45090212615739</v>
      </c>
      <c r="BK146">
        <v>148.17237035989729</v>
      </c>
      <c r="BL146">
        <v>155.85819507068311</v>
      </c>
      <c r="BM146">
        <v>163.61696683362371</v>
      </c>
      <c r="BN146">
        <v>173.5121052689249</v>
      </c>
      <c r="BO146">
        <v>187.86468635854339</v>
      </c>
      <c r="BP146">
        <v>199.77947324393719</v>
      </c>
      <c r="BQ146">
        <v>211.97690158629621</v>
      </c>
    </row>
    <row r="147" spans="1:69" x14ac:dyDescent="0.2">
      <c r="A147" t="s">
        <v>440</v>
      </c>
      <c r="B147" t="s">
        <v>441</v>
      </c>
      <c r="C147" t="s">
        <v>748</v>
      </c>
      <c r="D147" t="s">
        <v>749</v>
      </c>
    </row>
    <row r="148" spans="1:69" x14ac:dyDescent="0.2">
      <c r="A148" t="s">
        <v>442</v>
      </c>
      <c r="B148" t="s">
        <v>443</v>
      </c>
      <c r="C148" t="s">
        <v>748</v>
      </c>
      <c r="D148" t="s">
        <v>749</v>
      </c>
      <c r="AJ148">
        <v>0.37287540616064568</v>
      </c>
      <c r="AK148">
        <v>4.1785184841715584</v>
      </c>
      <c r="AL148">
        <v>21.329325262781861</v>
      </c>
      <c r="AM148">
        <v>36.740761322340397</v>
      </c>
      <c r="AN148">
        <v>51.30760207525902</v>
      </c>
      <c r="AO148">
        <v>63.942199334393827</v>
      </c>
      <c r="AP148">
        <v>69.620937059438603</v>
      </c>
      <c r="AQ148">
        <v>73.149015541662123</v>
      </c>
      <c r="AR148">
        <v>73.681211662556066</v>
      </c>
      <c r="AS148">
        <v>74.404477841245551</v>
      </c>
      <c r="AT148">
        <v>75.421676568007157</v>
      </c>
      <c r="AU148">
        <v>75.633993573179566</v>
      </c>
      <c r="AV148">
        <v>74.776070717446302</v>
      </c>
      <c r="AW148">
        <v>75.646540841807763</v>
      </c>
      <c r="AX148">
        <v>77.657592662565307</v>
      </c>
      <c r="AY148">
        <v>80.561303272863967</v>
      </c>
      <c r="AZ148">
        <v>85.18324527972915</v>
      </c>
      <c r="BA148">
        <v>94.490269229944715</v>
      </c>
      <c r="BB148">
        <v>98.697963028517776</v>
      </c>
      <c r="BC148">
        <v>99.999999999999943</v>
      </c>
      <c r="BD148">
        <v>104.1302756264508</v>
      </c>
      <c r="BE148">
        <v>107.34788320223871</v>
      </c>
      <c r="BF148">
        <v>108.4723301336153</v>
      </c>
      <c r="BG148">
        <v>108.58487886414829</v>
      </c>
      <c r="BH148">
        <v>107.6248827673444</v>
      </c>
      <c r="BI148">
        <v>108.59945306823749</v>
      </c>
      <c r="BJ148">
        <v>112.6424897511954</v>
      </c>
      <c r="BK148">
        <v>115.68150278788821</v>
      </c>
      <c r="BL148">
        <v>118.3820983212579</v>
      </c>
      <c r="BM148">
        <v>119.8025585486137</v>
      </c>
      <c r="BN148">
        <v>125.41356434179249</v>
      </c>
      <c r="BO148">
        <v>150.12636507600951</v>
      </c>
      <c r="BP148">
        <v>163.8138656197394</v>
      </c>
      <c r="BQ148">
        <v>164.9863401590533</v>
      </c>
    </row>
    <row r="149" spans="1:69" x14ac:dyDescent="0.2">
      <c r="A149" t="s">
        <v>444</v>
      </c>
      <c r="B149" t="s">
        <v>445</v>
      </c>
      <c r="C149" t="s">
        <v>748</v>
      </c>
      <c r="D149" t="s">
        <v>749</v>
      </c>
      <c r="E149">
        <v>17.08905723905724</v>
      </c>
      <c r="F149">
        <v>17.171500591500578</v>
      </c>
      <c r="G149">
        <v>17.325348075348082</v>
      </c>
      <c r="H149">
        <v>17.823680953680949</v>
      </c>
      <c r="I149">
        <v>18.37557011557011</v>
      </c>
      <c r="J149">
        <v>18.98815269815271</v>
      </c>
      <c r="K149">
        <v>19.62077714077714</v>
      </c>
      <c r="L149">
        <v>20.04579397579397</v>
      </c>
      <c r="M149">
        <v>20.572082082082069</v>
      </c>
      <c r="N149">
        <v>21.044095004094999</v>
      </c>
      <c r="O149">
        <v>22.020404950404959</v>
      </c>
      <c r="P149">
        <v>23.049245609245599</v>
      </c>
      <c r="Q149">
        <v>24.253725543725551</v>
      </c>
      <c r="R149">
        <v>25.725465465465469</v>
      </c>
      <c r="S149">
        <v>28.179843479843491</v>
      </c>
      <c r="T149">
        <v>31.200066430066421</v>
      </c>
      <c r="U149">
        <v>34.256845026845014</v>
      </c>
      <c r="V149">
        <v>36.553935753935768</v>
      </c>
      <c r="W149">
        <v>37.685156065156079</v>
      </c>
      <c r="X149">
        <v>39.398522158522169</v>
      </c>
      <c r="Y149">
        <v>41.880589680589679</v>
      </c>
      <c r="Z149">
        <v>45.261586131586128</v>
      </c>
      <c r="AA149">
        <v>49.496735826735808</v>
      </c>
      <c r="AB149">
        <v>53.78774228774229</v>
      </c>
      <c r="AC149">
        <v>57.24944489944491</v>
      </c>
      <c r="AD149">
        <v>59.593001183001171</v>
      </c>
      <c r="AE149">
        <v>59.768540358540342</v>
      </c>
      <c r="AF149">
        <v>59.734673764673794</v>
      </c>
      <c r="AG149">
        <v>60.592816452816471</v>
      </c>
      <c r="AH149">
        <v>62.635375375375382</v>
      </c>
      <c r="AI149">
        <v>64.673384293384316</v>
      </c>
      <c r="AJ149">
        <v>66.690131040131035</v>
      </c>
      <c r="AK149">
        <v>68.793653653653635</v>
      </c>
      <c r="AL149">
        <v>71.262037492037479</v>
      </c>
      <c r="AM149">
        <v>72.82607152607153</v>
      </c>
      <c r="AN149">
        <v>74.186239876239867</v>
      </c>
      <c r="AO149">
        <v>75.064500864500886</v>
      </c>
      <c r="AP149">
        <v>76.091017381017394</v>
      </c>
      <c r="AQ149">
        <v>76.820403130403136</v>
      </c>
      <c r="AR149">
        <v>77.607963417963418</v>
      </c>
      <c r="AS149">
        <v>80.053209573209585</v>
      </c>
      <c r="AT149">
        <v>82.18568386568387</v>
      </c>
      <c r="AU149">
        <v>83.890285740285748</v>
      </c>
      <c r="AV149">
        <v>85.609902629902649</v>
      </c>
      <c r="AW149">
        <v>87.515304395304398</v>
      </c>
      <c r="AX149">
        <v>89.692419692419705</v>
      </c>
      <c r="AY149">
        <v>92.083902083902075</v>
      </c>
      <c r="AZ149">
        <v>94.213304213304198</v>
      </c>
      <c r="BA149">
        <v>97.418327418327436</v>
      </c>
      <c r="BB149">
        <v>97.776867776867789</v>
      </c>
      <c r="BC149">
        <v>100</v>
      </c>
      <c r="BD149">
        <v>103.4106834106834</v>
      </c>
      <c r="BE149">
        <v>106.1643461643462</v>
      </c>
      <c r="BF149">
        <v>108.005278005278</v>
      </c>
      <c r="BG149">
        <v>108.6841386841387</v>
      </c>
      <c r="BH149">
        <v>109.2001092001092</v>
      </c>
      <c r="BI149">
        <v>109.5176995176995</v>
      </c>
      <c r="BJ149">
        <v>111.4132314132313</v>
      </c>
      <c r="BK149">
        <v>113.11584311584311</v>
      </c>
      <c r="BL149">
        <v>115.0878150878151</v>
      </c>
      <c r="BM149">
        <v>116.0314860314861</v>
      </c>
      <c r="BN149">
        <v>118.963508963509</v>
      </c>
      <c r="BO149">
        <v>126.5010465010465</v>
      </c>
      <c r="BP149">
        <v>131.2339612339612</v>
      </c>
      <c r="BQ149">
        <v>133.92574392574389</v>
      </c>
    </row>
    <row r="150" spans="1:69" x14ac:dyDescent="0.2">
      <c r="A150" t="s">
        <v>446</v>
      </c>
      <c r="B150" t="s">
        <v>447</v>
      </c>
      <c r="C150" t="s">
        <v>748</v>
      </c>
      <c r="D150" t="s">
        <v>749</v>
      </c>
      <c r="AJ150">
        <v>1.1299904270725141</v>
      </c>
      <c r="AK150">
        <v>11.884066323925939</v>
      </c>
      <c r="AL150">
        <v>24.836455617862679</v>
      </c>
      <c r="AM150">
        <v>33.758879128634163</v>
      </c>
      <c r="AN150">
        <v>42.190475016017942</v>
      </c>
      <c r="AO150">
        <v>49.620415895375771</v>
      </c>
      <c r="AP150">
        <v>53.812042681118022</v>
      </c>
      <c r="AQ150">
        <v>56.311189222942801</v>
      </c>
      <c r="AR150">
        <v>57.642846565050888</v>
      </c>
      <c r="AS150">
        <v>59.172834574156177</v>
      </c>
      <c r="AT150">
        <v>60.644486660187923</v>
      </c>
      <c r="AU150">
        <v>61.820307898815933</v>
      </c>
      <c r="AV150">
        <v>63.639461661920294</v>
      </c>
      <c r="AW150">
        <v>67.580262440315764</v>
      </c>
      <c r="AX150">
        <v>72.140882849471623</v>
      </c>
      <c r="AY150">
        <v>76.856154576107784</v>
      </c>
      <c r="AZ150">
        <v>84.613229030103369</v>
      </c>
      <c r="BA150">
        <v>97.645628571632386</v>
      </c>
      <c r="BB150">
        <v>101.0965293011559</v>
      </c>
      <c r="BC150">
        <v>100</v>
      </c>
      <c r="BD150">
        <v>104.37073559939221</v>
      </c>
      <c r="BE150">
        <v>106.7272068413738</v>
      </c>
      <c r="BF150">
        <v>106.6957705792578</v>
      </c>
      <c r="BG150">
        <v>107.35780784549161</v>
      </c>
      <c r="BH150">
        <v>107.54487049858839</v>
      </c>
      <c r="BI150">
        <v>107.69611443606</v>
      </c>
      <c r="BJ150">
        <v>110.8520016592023</v>
      </c>
      <c r="BK150">
        <v>113.6614949174473</v>
      </c>
      <c r="BL150">
        <v>116.85698464327341</v>
      </c>
      <c r="BM150">
        <v>117.11297728548359</v>
      </c>
      <c r="BN150">
        <v>120.9493985965323</v>
      </c>
      <c r="BO150">
        <v>141.8860818044366</v>
      </c>
      <c r="BP150">
        <v>154.5679253945454</v>
      </c>
      <c r="BQ150">
        <v>156.52444442946791</v>
      </c>
    </row>
    <row r="151" spans="1:69" x14ac:dyDescent="0.2">
      <c r="A151" t="s">
        <v>448</v>
      </c>
      <c r="B151" t="s">
        <v>449</v>
      </c>
      <c r="C151" t="s">
        <v>748</v>
      </c>
      <c r="D151" t="s">
        <v>749</v>
      </c>
      <c r="AG151">
        <v>45.608115156576531</v>
      </c>
      <c r="AH151">
        <v>49.608378099506332</v>
      </c>
      <c r="AI151">
        <v>53.562013954828487</v>
      </c>
      <c r="AJ151">
        <v>58.687297542049137</v>
      </c>
      <c r="AK151">
        <v>63.214389712644227</v>
      </c>
      <c r="AL151">
        <v>67.453474323808607</v>
      </c>
      <c r="AM151">
        <v>71.670712015395267</v>
      </c>
      <c r="AN151">
        <v>77.804768907493767</v>
      </c>
      <c r="AO151">
        <v>81.556893592802155</v>
      </c>
      <c r="AP151">
        <v>84.403993490751716</v>
      </c>
      <c r="AQ151">
        <v>84.549700429306029</v>
      </c>
      <c r="AR151">
        <v>81.840590649620211</v>
      </c>
      <c r="AS151">
        <v>80.52318724347785</v>
      </c>
      <c r="AT151">
        <v>78.925083738264831</v>
      </c>
      <c r="AU151">
        <v>76.843421238854546</v>
      </c>
      <c r="AV151">
        <v>75.642779638628085</v>
      </c>
      <c r="AW151">
        <v>76.384629900457597</v>
      </c>
      <c r="AX151">
        <v>79.742416379676357</v>
      </c>
      <c r="AY151">
        <v>83.849129593810446</v>
      </c>
      <c r="AZ151">
        <v>88.520781242628686</v>
      </c>
      <c r="BA151">
        <v>96.143322168231336</v>
      </c>
      <c r="BB151">
        <v>97.267301976694796</v>
      </c>
      <c r="BC151">
        <v>100</v>
      </c>
      <c r="BD151">
        <v>105.8062461669104</v>
      </c>
      <c r="BE151">
        <v>112.2682455064396</v>
      </c>
      <c r="BF151">
        <v>118.4436476859933</v>
      </c>
      <c r="BG151">
        <v>125.6073972731991</v>
      </c>
      <c r="BH151">
        <v>131.33580223616551</v>
      </c>
      <c r="BI151">
        <v>134.44709156956171</v>
      </c>
      <c r="BJ151">
        <v>136.0982686229184</v>
      </c>
      <c r="BK151">
        <v>140.1872906543378</v>
      </c>
      <c r="BL151">
        <v>144.0451478982875</v>
      </c>
      <c r="BM151">
        <v>145.21394536962791</v>
      </c>
      <c r="BN151">
        <v>145.2523607963391</v>
      </c>
      <c r="BO151">
        <v>146.77028867174599</v>
      </c>
      <c r="BP151">
        <v>147.46947957140159</v>
      </c>
    </row>
    <row r="152" spans="1:69" x14ac:dyDescent="0.2">
      <c r="A152" t="s">
        <v>450</v>
      </c>
      <c r="B152" t="s">
        <v>451</v>
      </c>
      <c r="C152" t="s">
        <v>748</v>
      </c>
      <c r="D152" t="s">
        <v>749</v>
      </c>
    </row>
    <row r="153" spans="1:69" x14ac:dyDescent="0.2">
      <c r="A153" t="s">
        <v>452</v>
      </c>
      <c r="B153" t="s">
        <v>453</v>
      </c>
      <c r="C153" t="s">
        <v>748</v>
      </c>
      <c r="D153" t="s">
        <v>749</v>
      </c>
      <c r="E153">
        <v>9.9428060716900593</v>
      </c>
      <c r="F153">
        <v>10.11811013196095</v>
      </c>
      <c r="G153">
        <v>10.633802793542809</v>
      </c>
      <c r="H153">
        <v>11.23989889418699</v>
      </c>
      <c r="I153">
        <v>11.69191608987623</v>
      </c>
      <c r="J153">
        <v>12.099124624481011</v>
      </c>
      <c r="K153">
        <v>11.97649039397837</v>
      </c>
      <c r="L153">
        <v>11.88687307168386</v>
      </c>
      <c r="M153">
        <v>11.938756784605649</v>
      </c>
      <c r="N153">
        <v>12.29093713881667</v>
      </c>
      <c r="O153">
        <v>12.44816051121208</v>
      </c>
      <c r="P153">
        <v>12.96542540648667</v>
      </c>
      <c r="Q153">
        <v>13.452817860985981</v>
      </c>
      <c r="R153">
        <v>14.002313547590781</v>
      </c>
      <c r="S153">
        <v>16.460674917374782</v>
      </c>
      <c r="T153">
        <v>17.764078772637539</v>
      </c>
      <c r="U153">
        <v>19.274407830069372</v>
      </c>
      <c r="V153">
        <v>21.702405175626669</v>
      </c>
      <c r="W153">
        <v>23.811017969929161</v>
      </c>
      <c r="X153">
        <v>25.794800886786419</v>
      </c>
      <c r="Y153">
        <v>28.22167363887591</v>
      </c>
      <c r="Z153">
        <v>31.747274230938299</v>
      </c>
      <c r="AA153">
        <v>35.089566084116328</v>
      </c>
      <c r="AB153">
        <v>37.26790367479456</v>
      </c>
      <c r="AC153">
        <v>41.906851822248619</v>
      </c>
      <c r="AD153">
        <v>45.145681074308349</v>
      </c>
      <c r="AE153">
        <v>49.088505851337459</v>
      </c>
      <c r="AF153">
        <v>50.413276982927073</v>
      </c>
      <c r="AG153">
        <v>51.607595269619949</v>
      </c>
      <c r="AH153">
        <v>53.289987131100588</v>
      </c>
      <c r="AI153">
        <v>56.904430608907539</v>
      </c>
      <c r="AJ153">
        <v>61.448912903188067</v>
      </c>
      <c r="AK153">
        <v>64.976232054478373</v>
      </c>
      <c r="AL153">
        <v>68.34402420897618</v>
      </c>
      <c r="AM153">
        <v>71.858049443866676</v>
      </c>
      <c r="AN153">
        <v>76.258335772046166</v>
      </c>
      <c r="AO153">
        <v>78.536026781799094</v>
      </c>
      <c r="AP153">
        <v>79.351386987624807</v>
      </c>
      <c r="AQ153">
        <v>81.536020582581813</v>
      </c>
      <c r="AR153">
        <v>82.094365071353835</v>
      </c>
      <c r="AS153">
        <v>83.649753290075878</v>
      </c>
      <c r="AT153">
        <v>84.168216029649898</v>
      </c>
      <c r="AU153">
        <v>86.521239232332093</v>
      </c>
      <c r="AV153">
        <v>87.531576878681463</v>
      </c>
      <c r="AW153">
        <v>88.838811991282725</v>
      </c>
      <c r="AX153">
        <v>89.711779168172313</v>
      </c>
      <c r="AY153">
        <v>92.658597303358093</v>
      </c>
      <c r="AZ153">
        <v>94.550764737529803</v>
      </c>
      <c r="BA153">
        <v>98.063177311505655</v>
      </c>
      <c r="BB153">
        <v>99.016217047114012</v>
      </c>
      <c r="BC153">
        <v>100</v>
      </c>
      <c r="BD153">
        <v>100.9069249096918</v>
      </c>
      <c r="BE153">
        <v>102.205720544155</v>
      </c>
      <c r="BF153">
        <v>104.1278571977558</v>
      </c>
      <c r="BG153">
        <v>104.588425178695</v>
      </c>
      <c r="BH153">
        <v>106.21781569441239</v>
      </c>
      <c r="BI153">
        <v>107.95480747060181</v>
      </c>
      <c r="BJ153">
        <v>108.76950272846049</v>
      </c>
      <c r="BK153">
        <v>110.7316139651065</v>
      </c>
      <c r="BL153">
        <v>111.06755821996779</v>
      </c>
      <c r="BM153">
        <v>111.8516603739144</v>
      </c>
      <c r="BN153">
        <v>113.41977461378831</v>
      </c>
      <c r="BO153">
        <v>120.97017667742681</v>
      </c>
      <c r="BP153">
        <v>128.3386413419415</v>
      </c>
      <c r="BQ153">
        <v>129.60310626585201</v>
      </c>
    </row>
    <row r="154" spans="1:69" x14ac:dyDescent="0.2">
      <c r="A154" t="s">
        <v>454</v>
      </c>
      <c r="B154" t="s">
        <v>455</v>
      </c>
      <c r="C154" t="s">
        <v>748</v>
      </c>
      <c r="D154" t="s">
        <v>749</v>
      </c>
    </row>
    <row r="155" spans="1:69" x14ac:dyDescent="0.2">
      <c r="A155" t="s">
        <v>456</v>
      </c>
      <c r="B155" t="s">
        <v>457</v>
      </c>
      <c r="C155" t="s">
        <v>748</v>
      </c>
      <c r="D155" t="s">
        <v>749</v>
      </c>
      <c r="AJ155">
        <v>1.0014185884712199E-2</v>
      </c>
      <c r="AK155">
        <v>0.1128424766994547</v>
      </c>
      <c r="AL155">
        <v>1.933673181739618</v>
      </c>
      <c r="AM155">
        <v>11.339555018190399</v>
      </c>
      <c r="AN155">
        <v>14.7261823421022</v>
      </c>
      <c r="AO155">
        <v>18.18767124150687</v>
      </c>
      <c r="AP155">
        <v>20.32887530322569</v>
      </c>
      <c r="AQ155">
        <v>21.893337809315479</v>
      </c>
      <c r="AR155">
        <v>30.487782271956149</v>
      </c>
      <c r="AS155">
        <v>40.03024519085168</v>
      </c>
      <c r="AT155">
        <v>43.939063674799549</v>
      </c>
      <c r="AU155">
        <v>46.268380608726368</v>
      </c>
      <c r="AV155">
        <v>51.703101242279118</v>
      </c>
      <c r="AW155">
        <v>58.178540778187113</v>
      </c>
      <c r="AX155">
        <v>65.136219356752875</v>
      </c>
      <c r="AY155">
        <v>73.459166392460759</v>
      </c>
      <c r="AZ155">
        <v>82.543984060540126</v>
      </c>
      <c r="BA155">
        <v>93.095620554839329</v>
      </c>
      <c r="BB155">
        <v>93.037232288027994</v>
      </c>
      <c r="BC155">
        <v>100</v>
      </c>
      <c r="BD155">
        <v>107.68725103356179</v>
      </c>
      <c r="BE155">
        <v>112.5830734355477</v>
      </c>
      <c r="BF155">
        <v>117.7595068969087</v>
      </c>
      <c r="BG155">
        <v>123.75203566322411</v>
      </c>
      <c r="BH155">
        <v>135.72658004852559</v>
      </c>
      <c r="BI155">
        <v>144.35785264231319</v>
      </c>
      <c r="BJ155">
        <v>153.8424955472438</v>
      </c>
      <c r="BK155">
        <v>158.52708257063779</v>
      </c>
      <c r="BL155">
        <v>166.19627963692079</v>
      </c>
      <c r="BM155">
        <v>172.45518370083559</v>
      </c>
      <c r="BN155">
        <v>181.26145467157431</v>
      </c>
      <c r="BO155">
        <v>233.35109847352251</v>
      </c>
      <c r="BP155">
        <v>264.65983971320588</v>
      </c>
      <c r="BQ155">
        <v>277.03992609005678</v>
      </c>
    </row>
    <row r="156" spans="1:69" x14ac:dyDescent="0.2">
      <c r="A156" t="s">
        <v>458</v>
      </c>
      <c r="B156" t="s">
        <v>459</v>
      </c>
      <c r="C156" t="s">
        <v>748</v>
      </c>
      <c r="D156" t="s">
        <v>749</v>
      </c>
      <c r="I156">
        <v>0.56625749247499113</v>
      </c>
      <c r="J156">
        <v>0.59005084162020527</v>
      </c>
      <c r="K156">
        <v>0.60900076091240596</v>
      </c>
      <c r="L156">
        <v>0.61396527650927668</v>
      </c>
      <c r="M156">
        <v>0.61983793520445796</v>
      </c>
      <c r="N156">
        <v>0.64357074147592652</v>
      </c>
      <c r="O156">
        <v>0.6620968606555433</v>
      </c>
      <c r="P156">
        <v>0.697756612935583</v>
      </c>
      <c r="Q156">
        <v>0.73698839472906708</v>
      </c>
      <c r="R156">
        <v>0.78209283521711859</v>
      </c>
      <c r="S156">
        <v>0.95494273803169916</v>
      </c>
      <c r="T156">
        <v>1.033164130129125</v>
      </c>
      <c r="U156">
        <v>1.084686115170622</v>
      </c>
      <c r="V156">
        <v>1.1184084955095781</v>
      </c>
      <c r="W156">
        <v>1.1914232005169709</v>
      </c>
      <c r="X156">
        <v>1.358884787619679</v>
      </c>
      <c r="Y156">
        <v>1.6064445958913789</v>
      </c>
      <c r="Z156">
        <v>2.097023496943851</v>
      </c>
      <c r="AA156">
        <v>2.7636610730854958</v>
      </c>
      <c r="AB156">
        <v>3.29783084280175</v>
      </c>
      <c r="AC156">
        <v>3.6228855286919979</v>
      </c>
      <c r="AD156">
        <v>4.0053348583219543</v>
      </c>
      <c r="AE156">
        <v>4.5860015546066766</v>
      </c>
      <c r="AF156">
        <v>5.2735869648559532</v>
      </c>
      <c r="AG156">
        <v>6.6897453104726923</v>
      </c>
      <c r="AH156">
        <v>7.2926917840735523</v>
      </c>
      <c r="AI156">
        <v>8.1520978682951863</v>
      </c>
      <c r="AJ156">
        <v>8.8525789105245138</v>
      </c>
      <c r="AK156">
        <v>10.137298678554361</v>
      </c>
      <c r="AL156">
        <v>11.151876146633819</v>
      </c>
      <c r="AM156">
        <v>15.494616436962939</v>
      </c>
      <c r="AN156">
        <v>23.09940673207284</v>
      </c>
      <c r="AO156">
        <v>27.66300742361658</v>
      </c>
      <c r="AP156">
        <v>28.904075780112588</v>
      </c>
      <c r="AQ156">
        <v>30.69844545423463</v>
      </c>
      <c r="AR156">
        <v>33.746658031085168</v>
      </c>
      <c r="AS156">
        <v>37.748905202875221</v>
      </c>
      <c r="AT156">
        <v>40.737465207489869</v>
      </c>
      <c r="AU156">
        <v>47.458546305667987</v>
      </c>
      <c r="AV156">
        <v>46.649850400430182</v>
      </c>
      <c r="AW156">
        <v>53.160211063860032</v>
      </c>
      <c r="AX156">
        <v>62.922459005545612</v>
      </c>
      <c r="AY156">
        <v>69.696462631392421</v>
      </c>
      <c r="AZ156">
        <v>76.866811232282203</v>
      </c>
      <c r="BA156">
        <v>84.012740790545834</v>
      </c>
      <c r="BB156">
        <v>91.53542476881006</v>
      </c>
      <c r="BC156">
        <v>100</v>
      </c>
      <c r="BD156">
        <v>109.4825404858299</v>
      </c>
      <c r="BE156">
        <v>115.7382024307594</v>
      </c>
      <c r="BF156">
        <v>122.4816071357431</v>
      </c>
      <c r="BG156">
        <v>129.92898871036471</v>
      </c>
      <c r="BH156">
        <v>139.54918016294931</v>
      </c>
      <c r="BI156">
        <v>147.9720317801127</v>
      </c>
      <c r="BJ156">
        <v>160.7110190981272</v>
      </c>
      <c r="BK156">
        <v>174.5228930537674</v>
      </c>
      <c r="BL156">
        <v>184.31452512589081</v>
      </c>
      <c r="BM156">
        <v>192.0590401653034</v>
      </c>
      <c r="BN156">
        <v>203.22199400873669</v>
      </c>
      <c r="BO156">
        <v>219.80610837975891</v>
      </c>
      <c r="BP156">
        <v>241.5104817386221</v>
      </c>
    </row>
    <row r="157" spans="1:69" x14ac:dyDescent="0.2">
      <c r="A157" t="s">
        <v>460</v>
      </c>
      <c r="B157" t="s">
        <v>461</v>
      </c>
      <c r="C157" t="s">
        <v>748</v>
      </c>
      <c r="D157" t="s">
        <v>749</v>
      </c>
      <c r="AD157">
        <v>24.803520354127521</v>
      </c>
      <c r="AE157">
        <v>27.21496654240266</v>
      </c>
      <c r="AF157">
        <v>29.855926580108459</v>
      </c>
      <c r="AG157">
        <v>31.78353276147563</v>
      </c>
      <c r="AH157">
        <v>34.061095870916191</v>
      </c>
      <c r="AI157">
        <v>35.304295888665742</v>
      </c>
      <c r="AJ157">
        <v>40.498855962830049</v>
      </c>
      <c r="AK157">
        <v>47.325342214140093</v>
      </c>
      <c r="AL157">
        <v>56.850683888597871</v>
      </c>
      <c r="AM157">
        <v>58.775705454543541</v>
      </c>
      <c r="AN157">
        <v>62.001822423680707</v>
      </c>
      <c r="AO157">
        <v>65.871508632775587</v>
      </c>
      <c r="AP157">
        <v>70.859849076648644</v>
      </c>
      <c r="AQ157">
        <v>69.864797989167542</v>
      </c>
      <c r="AR157">
        <v>71.928400368553653</v>
      </c>
      <c r="AS157">
        <v>71.083416585634467</v>
      </c>
      <c r="AT157">
        <v>71.561507559456672</v>
      </c>
      <c r="AU157">
        <v>74.551828524186263</v>
      </c>
      <c r="AV157">
        <v>73.611990052102968</v>
      </c>
      <c r="AW157">
        <v>72.371324646609409</v>
      </c>
      <c r="AX157">
        <v>73.312350894895857</v>
      </c>
      <c r="AY157">
        <v>75.319951939077797</v>
      </c>
      <c r="AZ157">
        <v>80.437772103248989</v>
      </c>
      <c r="BA157">
        <v>90.123652929140519</v>
      </c>
      <c r="BB157">
        <v>94.206413557386142</v>
      </c>
      <c r="BC157">
        <v>100</v>
      </c>
      <c r="BD157">
        <v>111.2734146055937</v>
      </c>
      <c r="BE157">
        <v>123.38518713430361</v>
      </c>
      <c r="BF157">
        <v>128.08077084278719</v>
      </c>
      <c r="BG157">
        <v>130.7960854352657</v>
      </c>
      <c r="BH157">
        <v>132.04284243105511</v>
      </c>
      <c r="BI157">
        <v>132.70637014427149</v>
      </c>
      <c r="BJ157">
        <v>136.44533679976271</v>
      </c>
      <c r="BK157">
        <v>136.2633550338733</v>
      </c>
      <c r="BL157">
        <v>136.563174927495</v>
      </c>
      <c r="BM157">
        <v>134.69256771457421</v>
      </c>
      <c r="BN157">
        <v>135.4241499768678</v>
      </c>
      <c r="BO157">
        <v>138.58378956189009</v>
      </c>
      <c r="BP157">
        <v>142.64078208493029</v>
      </c>
      <c r="BQ157">
        <v>144.63746460982111</v>
      </c>
    </row>
    <row r="158" spans="1:69" x14ac:dyDescent="0.2">
      <c r="A158" t="s">
        <v>1008</v>
      </c>
      <c r="B158" t="s">
        <v>462</v>
      </c>
      <c r="C158" t="s">
        <v>748</v>
      </c>
      <c r="D158" t="s">
        <v>749</v>
      </c>
    </row>
    <row r="159" spans="1:69" x14ac:dyDescent="0.2">
      <c r="A159" t="s">
        <v>463</v>
      </c>
      <c r="B159" t="s">
        <v>464</v>
      </c>
      <c r="C159" t="s">
        <v>748</v>
      </c>
      <c r="D159" t="s">
        <v>749</v>
      </c>
      <c r="E159">
        <v>1.290454819008879E-2</v>
      </c>
      <c r="F159">
        <v>1.311215135965329E-2</v>
      </c>
      <c r="G159">
        <v>1.326936397987072E-2</v>
      </c>
      <c r="H159">
        <v>1.3348191301184189E-2</v>
      </c>
      <c r="I159">
        <v>1.3660259089065071E-2</v>
      </c>
      <c r="J159">
        <v>1.4147662414067921E-2</v>
      </c>
      <c r="K159">
        <v>1.4744097921791771E-2</v>
      </c>
      <c r="L159">
        <v>1.518891975919894E-2</v>
      </c>
      <c r="M159">
        <v>1.554342169388508E-2</v>
      </c>
      <c r="N159">
        <v>1.6066769225683349E-2</v>
      </c>
      <c r="O159">
        <v>1.6870655893943601E-2</v>
      </c>
      <c r="P159">
        <v>1.7793316956222271E-2</v>
      </c>
      <c r="Q159">
        <v>1.8672963807849979E-2</v>
      </c>
      <c r="R159">
        <v>2.092901999074372E-2</v>
      </c>
      <c r="S159">
        <v>2.590678133732259E-2</v>
      </c>
      <c r="T159">
        <v>2.9778429248627902E-2</v>
      </c>
      <c r="U159">
        <v>3.4490783038909817E-2</v>
      </c>
      <c r="V159">
        <v>4.4515227234913468E-2</v>
      </c>
      <c r="W159">
        <v>5.2286380690545087E-2</v>
      </c>
      <c r="X159">
        <v>6.1797924982671691E-2</v>
      </c>
      <c r="Y159">
        <v>7.8082698719522919E-2</v>
      </c>
      <c r="Z159">
        <v>9.9894134410133353E-2</v>
      </c>
      <c r="AA159">
        <v>0.1587451852238001</v>
      </c>
      <c r="AB159">
        <v>0.32046674494064781</v>
      </c>
      <c r="AC159">
        <v>0.53020840674546355</v>
      </c>
      <c r="AD159">
        <v>0.83639553493194363</v>
      </c>
      <c r="AE159">
        <v>1.5576471478797</v>
      </c>
      <c r="AF159">
        <v>3.6110526336821249</v>
      </c>
      <c r="AG159">
        <v>7.733511877689156</v>
      </c>
      <c r="AH159">
        <v>9.2808233998395764</v>
      </c>
      <c r="AI159">
        <v>11.75431806367075</v>
      </c>
      <c r="AJ159">
        <v>14.418123874750981</v>
      </c>
      <c r="AK159">
        <v>16.6540715669279</v>
      </c>
      <c r="AL159">
        <v>18.278086769687039</v>
      </c>
      <c r="AM159">
        <v>19.55130399923857</v>
      </c>
      <c r="AN159">
        <v>26.39411792646121</v>
      </c>
      <c r="AO159">
        <v>35.467988935686982</v>
      </c>
      <c r="AP159">
        <v>42.783484650113827</v>
      </c>
      <c r="AQ159">
        <v>49.598207085054682</v>
      </c>
      <c r="AR159">
        <v>57.824375736543132</v>
      </c>
      <c r="AS159">
        <v>63.312811918303453</v>
      </c>
      <c r="AT159">
        <v>67.344405941169555</v>
      </c>
      <c r="AU159">
        <v>70.732319377097014</v>
      </c>
      <c r="AV159">
        <v>73.948447292572737</v>
      </c>
      <c r="AW159">
        <v>77.415452838715368</v>
      </c>
      <c r="AX159">
        <v>80.502825337738173</v>
      </c>
      <c r="AY159">
        <v>83.424649320091675</v>
      </c>
      <c r="AZ159">
        <v>86.733979232934374</v>
      </c>
      <c r="BA159">
        <v>91.179080703332431</v>
      </c>
      <c r="BB159">
        <v>96.009161061915407</v>
      </c>
      <c r="BC159">
        <v>100</v>
      </c>
      <c r="BD159">
        <v>103.40737824605741</v>
      </c>
      <c r="BE159">
        <v>107.6589827476347</v>
      </c>
      <c r="BF159">
        <v>111.7569042519337</v>
      </c>
      <c r="BG159">
        <v>116.2479851775914</v>
      </c>
      <c r="BH159">
        <v>119.4106751167207</v>
      </c>
      <c r="BI159">
        <v>122.780095507214</v>
      </c>
      <c r="BJ159">
        <v>130.1978024767466</v>
      </c>
      <c r="BK159">
        <v>136.57664871233001</v>
      </c>
      <c r="BL159">
        <v>141.54252296997441</v>
      </c>
      <c r="BM159">
        <v>146.3504877350581</v>
      </c>
      <c r="BN159">
        <v>154.6766720891741</v>
      </c>
      <c r="BO159">
        <v>166.89036932144299</v>
      </c>
      <c r="BP159">
        <v>176.11600363857769</v>
      </c>
      <c r="BQ159">
        <v>184.43265198399831</v>
      </c>
    </row>
    <row r="160" spans="1:69" x14ac:dyDescent="0.2">
      <c r="A160" t="s">
        <v>465</v>
      </c>
      <c r="B160" t="s">
        <v>466</v>
      </c>
      <c r="C160" t="s">
        <v>748</v>
      </c>
      <c r="D160" t="s">
        <v>749</v>
      </c>
    </row>
    <row r="161" spans="1:69" x14ac:dyDescent="0.2">
      <c r="A161" t="s">
        <v>467</v>
      </c>
      <c r="B161" t="s">
        <v>468</v>
      </c>
      <c r="C161" t="s">
        <v>748</v>
      </c>
      <c r="D161" t="s">
        <v>749</v>
      </c>
    </row>
    <row r="162" spans="1:69" x14ac:dyDescent="0.2">
      <c r="A162" t="s">
        <v>469</v>
      </c>
      <c r="B162" t="s">
        <v>470</v>
      </c>
      <c r="C162" t="s">
        <v>748</v>
      </c>
      <c r="D162" t="s">
        <v>749</v>
      </c>
      <c r="AL162">
        <v>27.591565859442529</v>
      </c>
      <c r="AM162">
        <v>62.517899301038319</v>
      </c>
      <c r="AN162">
        <v>72.754323166742296</v>
      </c>
      <c r="AO162">
        <v>74.548881364417596</v>
      </c>
      <c r="AP162">
        <v>75.513815896932428</v>
      </c>
      <c r="AQ162">
        <v>75.924761820650446</v>
      </c>
      <c r="AR162">
        <v>74.953466535026735</v>
      </c>
      <c r="AS162">
        <v>79.905959054990106</v>
      </c>
      <c r="AT162">
        <v>84.060178180116424</v>
      </c>
      <c r="AU162">
        <v>86.005833333333257</v>
      </c>
      <c r="AV162">
        <v>86.741666666666589</v>
      </c>
      <c r="AW162">
        <v>86.352499999999907</v>
      </c>
      <c r="AX162">
        <v>86.806296161340455</v>
      </c>
      <c r="AY162">
        <v>89.595928725608914</v>
      </c>
      <c r="AZ162">
        <v>91.613412203179692</v>
      </c>
      <c r="BA162">
        <v>99.246547043517495</v>
      </c>
      <c r="BB162">
        <v>98.512485874418175</v>
      </c>
      <c r="BC162">
        <v>100</v>
      </c>
      <c r="BD162">
        <v>103.9047542206973</v>
      </c>
      <c r="BE162">
        <v>107.35029371118679</v>
      </c>
      <c r="BF162">
        <v>110.34</v>
      </c>
      <c r="BG162">
        <v>110.0291666666666</v>
      </c>
      <c r="BH162">
        <v>109.6991666666665</v>
      </c>
      <c r="BI162">
        <v>109.4366666666666</v>
      </c>
      <c r="BJ162">
        <v>110.9158333333333</v>
      </c>
      <c r="BK162">
        <v>112.5333333333332</v>
      </c>
      <c r="BL162">
        <v>113.3958333333332</v>
      </c>
      <c r="BM162">
        <v>114.7566666666666</v>
      </c>
      <c r="BN162">
        <v>118.4641666666666</v>
      </c>
      <c r="BO162">
        <v>135.2916666666666</v>
      </c>
      <c r="BP162">
        <v>147.95750000000001</v>
      </c>
      <c r="BQ162">
        <v>153.12083333333311</v>
      </c>
    </row>
    <row r="163" spans="1:69" x14ac:dyDescent="0.2">
      <c r="A163" t="s">
        <v>471</v>
      </c>
      <c r="B163" t="s">
        <v>472</v>
      </c>
      <c r="C163" t="s">
        <v>748</v>
      </c>
      <c r="D163" t="s">
        <v>749</v>
      </c>
      <c r="AG163">
        <v>52.594061990904002</v>
      </c>
      <c r="AH163">
        <v>52.553726028030603</v>
      </c>
      <c r="AI163">
        <v>52.872380134731991</v>
      </c>
      <c r="AJ163">
        <v>53.824308858549401</v>
      </c>
      <c r="AK163">
        <v>50.464323151177197</v>
      </c>
      <c r="AL163">
        <v>50.331214473694303</v>
      </c>
      <c r="AM163">
        <v>61.996374936743287</v>
      </c>
      <c r="AN163">
        <v>70.329784866431908</v>
      </c>
      <c r="AO163">
        <v>75.116050221014703</v>
      </c>
      <c r="AP163">
        <v>74.843379111989194</v>
      </c>
      <c r="AQ163">
        <v>77.864499064394707</v>
      </c>
      <c r="AR163">
        <v>76.928642779762299</v>
      </c>
      <c r="AS163">
        <v>76.407326862818806</v>
      </c>
      <c r="AT163">
        <v>80.37058401451921</v>
      </c>
      <c r="AU163">
        <v>84.415493056825696</v>
      </c>
      <c r="AV163">
        <v>83.278647503009793</v>
      </c>
      <c r="AW163">
        <v>80.697191576941691</v>
      </c>
      <c r="AX163">
        <v>85.860103429077895</v>
      </c>
      <c r="AY163">
        <v>87.185376422752796</v>
      </c>
      <c r="AZ163">
        <v>88.416435696498198</v>
      </c>
      <c r="BA163">
        <v>96.525096525096501</v>
      </c>
      <c r="BB163">
        <v>98.903235410929497</v>
      </c>
      <c r="BC163">
        <v>100</v>
      </c>
      <c r="BD163">
        <v>102.9556439522939</v>
      </c>
      <c r="BE163">
        <v>108.4361051476498</v>
      </c>
      <c r="BF163">
        <v>107.7781838743074</v>
      </c>
      <c r="BG163">
        <v>108.7307431420295</v>
      </c>
      <c r="BH163">
        <v>110.3080897860705</v>
      </c>
      <c r="BI163">
        <v>108.32293347934269</v>
      </c>
      <c r="BJ163">
        <v>110.2292626717839</v>
      </c>
      <c r="BK163">
        <v>110.55945057823661</v>
      </c>
      <c r="BL163">
        <v>108.7260797508947</v>
      </c>
      <c r="BM163">
        <v>109.2023966815276</v>
      </c>
      <c r="BN163">
        <v>113.4892490572242</v>
      </c>
      <c r="BO163">
        <v>124.408590014187</v>
      </c>
      <c r="BP163">
        <v>126.9699169053265</v>
      </c>
      <c r="BQ163">
        <v>131.0410785954534</v>
      </c>
    </row>
    <row r="164" spans="1:69" x14ac:dyDescent="0.2">
      <c r="A164" t="s">
        <v>473</v>
      </c>
      <c r="B164" t="s">
        <v>474</v>
      </c>
      <c r="C164" t="s">
        <v>748</v>
      </c>
      <c r="D164" t="s">
        <v>749</v>
      </c>
      <c r="E164">
        <v>20.90078269520432</v>
      </c>
      <c r="F164">
        <v>21.42566855117796</v>
      </c>
      <c r="G164">
        <v>21.461808233106321</v>
      </c>
      <c r="H164">
        <v>21.864507545620011</v>
      </c>
      <c r="I164">
        <v>22.341207159206149</v>
      </c>
      <c r="J164">
        <v>22.699162103626779</v>
      </c>
      <c r="K164">
        <v>22.817906772758079</v>
      </c>
      <c r="L164">
        <v>22.976232998163191</v>
      </c>
      <c r="M164">
        <v>23.44432792556691</v>
      </c>
      <c r="N164">
        <v>23.99158596567333</v>
      </c>
      <c r="O164">
        <v>24.883031452404619</v>
      </c>
      <c r="P164">
        <v>25.461266362671129</v>
      </c>
      <c r="Q164">
        <v>26.320014041923098</v>
      </c>
      <c r="R164">
        <v>28.343836228028419</v>
      </c>
      <c r="S164">
        <v>30.400356221509639</v>
      </c>
      <c r="T164">
        <v>33.073054205832101</v>
      </c>
      <c r="U164">
        <v>33.255456343135641</v>
      </c>
      <c r="V164">
        <v>36.594428801515448</v>
      </c>
      <c r="W164">
        <v>38.317115654042503</v>
      </c>
      <c r="X164">
        <v>41.05568107697156</v>
      </c>
      <c r="Y164">
        <v>47.520823500079089</v>
      </c>
      <c r="Z164">
        <v>52.99035425700842</v>
      </c>
      <c r="AA164">
        <v>56.073457050371744</v>
      </c>
      <c r="AB164">
        <v>55.579451261772277</v>
      </c>
      <c r="AC164">
        <v>55.333512189522047</v>
      </c>
      <c r="AD164">
        <v>55.203363641150752</v>
      </c>
      <c r="AE164">
        <v>56.32282642225951</v>
      </c>
      <c r="AF164">
        <v>56.565986521668648</v>
      </c>
      <c r="AG164">
        <v>57.096770281218603</v>
      </c>
      <c r="AH164">
        <v>57.580774669289731</v>
      </c>
      <c r="AI164">
        <v>59.2986428753727</v>
      </c>
      <c r="AJ164">
        <v>60.80612873343425</v>
      </c>
      <c r="AK164">
        <v>61.799221784775597</v>
      </c>
      <c r="AL164">
        <v>64.360688005994319</v>
      </c>
      <c r="AM164">
        <v>67.018734101127805</v>
      </c>
      <c r="AN164">
        <v>69.985415880293473</v>
      </c>
      <c r="AO164">
        <v>71.422916322474762</v>
      </c>
      <c r="AP164">
        <v>73.645653130832827</v>
      </c>
      <c r="AQ164">
        <v>75.402287069428226</v>
      </c>
      <c r="AR164">
        <v>77.011951634674986</v>
      </c>
      <c r="AS164">
        <v>78.836821353753635</v>
      </c>
      <c r="AT164">
        <v>81.146340077803274</v>
      </c>
      <c r="AU164">
        <v>82.922220005765766</v>
      </c>
      <c r="AV164">
        <v>84.003391233593575</v>
      </c>
      <c r="AW164">
        <v>86.347781800875694</v>
      </c>
      <c r="AX164">
        <v>88.945094172097043</v>
      </c>
      <c r="AY164">
        <v>91.412235462873355</v>
      </c>
      <c r="AZ164">
        <v>92.554174694139746</v>
      </c>
      <c r="BA164">
        <v>96.495706879478504</v>
      </c>
      <c r="BB164">
        <v>98.506993396483153</v>
      </c>
      <c r="BC164">
        <v>100</v>
      </c>
      <c r="BD164">
        <v>102.96298528192879</v>
      </c>
      <c r="BE164">
        <v>105.40920107357211</v>
      </c>
      <c r="BF164">
        <v>106.6533293917082</v>
      </c>
      <c r="BG164">
        <v>106.98428157560789</v>
      </c>
      <c r="BH164">
        <v>108.16169522901571</v>
      </c>
      <c r="BI164">
        <v>108.8568534419835</v>
      </c>
      <c r="BJ164">
        <v>110.34204680034679</v>
      </c>
      <c r="BK164">
        <v>111.61961308597481</v>
      </c>
      <c r="BL164">
        <v>113.4524741243592</v>
      </c>
      <c r="BM164">
        <v>114.1769191762187</v>
      </c>
      <c r="BN164">
        <v>115.8871663191789</v>
      </c>
      <c r="BO164">
        <v>123.0185800239511</v>
      </c>
      <c r="BP164">
        <v>129.28510661978959</v>
      </c>
      <c r="BQ164">
        <v>131.41933829849009</v>
      </c>
    </row>
    <row r="165" spans="1:69" x14ac:dyDescent="0.2">
      <c r="A165" t="s">
        <v>475</v>
      </c>
      <c r="B165" t="s">
        <v>476</v>
      </c>
      <c r="C165" t="s">
        <v>748</v>
      </c>
      <c r="D165" t="s">
        <v>749</v>
      </c>
      <c r="E165">
        <v>0.15543805687980411</v>
      </c>
      <c r="F165">
        <v>0.15521047553964601</v>
      </c>
      <c r="G165">
        <v>0.15270708077060199</v>
      </c>
      <c r="H165">
        <v>0.148610616606799</v>
      </c>
      <c r="I165">
        <v>0.14792787258177401</v>
      </c>
      <c r="J165">
        <v>0.17409972696162601</v>
      </c>
      <c r="K165">
        <v>0.21847808873615901</v>
      </c>
      <c r="L165">
        <v>0.22029873947335099</v>
      </c>
      <c r="M165">
        <v>0.22553311034932111</v>
      </c>
      <c r="N165">
        <v>0.21574711262468099</v>
      </c>
      <c r="O165">
        <v>0.20709902161448401</v>
      </c>
      <c r="P165">
        <v>0.21142306712072001</v>
      </c>
      <c r="Q165">
        <v>0.22758134243349801</v>
      </c>
      <c r="R165">
        <v>0.28493184072503303</v>
      </c>
      <c r="S165">
        <v>0.35676789146473598</v>
      </c>
      <c r="T165">
        <v>0.46970513264641101</v>
      </c>
      <c r="U165">
        <v>0.57484581633988097</v>
      </c>
      <c r="V165">
        <v>0.56819664811806803</v>
      </c>
      <c r="W165">
        <v>0.53385083052323801</v>
      </c>
      <c r="X165">
        <v>0.56413242464463298</v>
      </c>
      <c r="Y165">
        <v>0.56756321338238702</v>
      </c>
      <c r="Z165">
        <v>0.56937058854335798</v>
      </c>
      <c r="AA165">
        <v>0.59957422021016704</v>
      </c>
      <c r="AB165">
        <v>0.63345066347782297</v>
      </c>
      <c r="AC165">
        <v>0.66414965613087096</v>
      </c>
      <c r="AD165">
        <v>0.70936208601460504</v>
      </c>
      <c r="AE165">
        <v>0.77551337707948498</v>
      </c>
      <c r="AF165">
        <v>0.96753048924436502</v>
      </c>
      <c r="AG165">
        <v>1.1227494916668199</v>
      </c>
      <c r="AH165">
        <v>1.4281208091148301</v>
      </c>
      <c r="AI165">
        <v>1.6798524513148301</v>
      </c>
      <c r="AJ165">
        <v>2.2219750775622402</v>
      </c>
      <c r="AK165">
        <v>2.7088811513616</v>
      </c>
      <c r="AL165">
        <v>3.5711615501133198</v>
      </c>
      <c r="AM165">
        <v>4.4317681324928504</v>
      </c>
      <c r="AN165">
        <v>5.5483393675889401</v>
      </c>
      <c r="AO165">
        <v>6.4513536064717698</v>
      </c>
      <c r="AP165">
        <v>8.3672270914892604</v>
      </c>
      <c r="AQ165">
        <v>12.675307302949401</v>
      </c>
      <c r="AR165">
        <v>15.0076960975733</v>
      </c>
      <c r="AS165">
        <v>14.991312868888491</v>
      </c>
      <c r="AT165">
        <v>18.1546755773626</v>
      </c>
      <c r="AU165">
        <v>28.516367934374902</v>
      </c>
      <c r="AV165">
        <v>38.950426412060409</v>
      </c>
      <c r="AW165">
        <v>40.716521998729803</v>
      </c>
      <c r="AX165">
        <v>44.531097465480798</v>
      </c>
      <c r="AY165">
        <v>53.435752730712501</v>
      </c>
      <c r="AZ165">
        <v>72.151409816911794</v>
      </c>
      <c r="BA165">
        <v>91.487653726359099</v>
      </c>
      <c r="BB165">
        <v>92.834665896028</v>
      </c>
      <c r="BC165">
        <v>100</v>
      </c>
      <c r="BD165">
        <v>105.0214601462073</v>
      </c>
      <c r="BE165">
        <v>106.5627374797976</v>
      </c>
      <c r="BF165">
        <v>112.5761141386278</v>
      </c>
      <c r="BG165">
        <v>118.15234588258549</v>
      </c>
      <c r="BH165">
        <v>129.32267176060751</v>
      </c>
      <c r="BI165">
        <v>138.28321370608481</v>
      </c>
      <c r="BJ165">
        <v>144.60626419970089</v>
      </c>
      <c r="BK165">
        <v>154.5440819335781</v>
      </c>
      <c r="BL165">
        <v>168.18270065936761</v>
      </c>
    </row>
    <row r="166" spans="1:69" x14ac:dyDescent="0.2">
      <c r="A166" t="s">
        <v>1013</v>
      </c>
      <c r="B166" t="s">
        <v>477</v>
      </c>
      <c r="C166" t="s">
        <v>748</v>
      </c>
      <c r="D166" t="s">
        <v>749</v>
      </c>
    </row>
    <row r="167" spans="1:69" x14ac:dyDescent="0.2">
      <c r="A167" t="s">
        <v>478</v>
      </c>
      <c r="B167" t="s">
        <v>479</v>
      </c>
      <c r="C167" t="s">
        <v>748</v>
      </c>
      <c r="D167" t="s">
        <v>749</v>
      </c>
      <c r="AX167">
        <v>82.205479452054803</v>
      </c>
      <c r="AY167">
        <v>84.609589041095916</v>
      </c>
      <c r="AZ167">
        <v>88.287671232876704</v>
      </c>
      <c r="BA167">
        <v>96.020547945205195</v>
      </c>
      <c r="BB167">
        <v>99.349315068492899</v>
      </c>
      <c r="BC167">
        <v>100</v>
      </c>
      <c r="BD167">
        <v>103.4501431124869</v>
      </c>
      <c r="BE167">
        <v>107.738407324783</v>
      </c>
      <c r="BF167">
        <v>110.11500096703</v>
      </c>
      <c r="BG167">
        <v>109.33261841211841</v>
      </c>
      <c r="BH167">
        <v>111.02584347009289</v>
      </c>
      <c r="BI167">
        <v>110.724535958828</v>
      </c>
      <c r="BJ167">
        <v>113.3600412140688</v>
      </c>
      <c r="BK167">
        <v>116.3201255702588</v>
      </c>
      <c r="BL167">
        <v>116.7406969253971</v>
      </c>
      <c r="BM167">
        <v>116.4422426796644</v>
      </c>
      <c r="BN167">
        <v>119.2494345764367</v>
      </c>
      <c r="BO167">
        <v>134.79992292786741</v>
      </c>
      <c r="BP167">
        <v>146.37218506434161</v>
      </c>
      <c r="BQ167">
        <v>151.2562590853428</v>
      </c>
    </row>
    <row r="168" spans="1:69" x14ac:dyDescent="0.2">
      <c r="A168" t="s">
        <v>480</v>
      </c>
      <c r="B168" t="s">
        <v>481</v>
      </c>
      <c r="C168" t="s">
        <v>748</v>
      </c>
      <c r="D168" t="s">
        <v>749</v>
      </c>
      <c r="AK168">
        <v>2.2886632031108141</v>
      </c>
      <c r="AL168">
        <v>8.4257247711328453</v>
      </c>
      <c r="AM168">
        <v>15.804975311794941</v>
      </c>
      <c r="AN168">
        <v>15.811853020807879</v>
      </c>
      <c r="AO168">
        <v>23.226023336784809</v>
      </c>
      <c r="AP168">
        <v>31.71655511329087</v>
      </c>
      <c r="AQ168">
        <v>34.68428655238543</v>
      </c>
      <c r="AR168">
        <v>37.30813254083187</v>
      </c>
      <c r="AS168">
        <v>41.634211509987253</v>
      </c>
      <c r="AT168">
        <v>44.247740934914127</v>
      </c>
      <c r="AU168">
        <v>44.653525766679103</v>
      </c>
      <c r="AV168">
        <v>46.943802867996681</v>
      </c>
      <c r="AW168">
        <v>50.812514187789802</v>
      </c>
      <c r="AX168">
        <v>57.274121805470983</v>
      </c>
      <c r="AY168">
        <v>60.192333739672243</v>
      </c>
      <c r="AZ168">
        <v>65.98943518894761</v>
      </c>
      <c r="BA168">
        <v>84.43722064201549</v>
      </c>
      <c r="BB168">
        <v>90.870919680346802</v>
      </c>
      <c r="BC168">
        <v>100</v>
      </c>
      <c r="BD168">
        <v>108.411214953271</v>
      </c>
      <c r="BE168">
        <v>123.9469050521469</v>
      </c>
      <c r="BF168">
        <v>136.94974942435331</v>
      </c>
      <c r="BG168">
        <v>153.7315454422322</v>
      </c>
      <c r="BH168">
        <v>162.5490992821347</v>
      </c>
      <c r="BI168">
        <v>163.74102668292031</v>
      </c>
      <c r="BJ168">
        <v>170.78423405119881</v>
      </c>
      <c r="BK168">
        <v>182.4389735594541</v>
      </c>
      <c r="BL168">
        <v>195.75896987889561</v>
      </c>
      <c r="BM168">
        <v>203.0484917850402</v>
      </c>
      <c r="BN168">
        <v>217.99072182472599</v>
      </c>
      <c r="BO168">
        <v>251.01843683868751</v>
      </c>
      <c r="BP168">
        <v>276.99277826579669</v>
      </c>
      <c r="BQ168">
        <v>294.18608845498409</v>
      </c>
    </row>
    <row r="169" spans="1:69" x14ac:dyDescent="0.2">
      <c r="A169" t="s">
        <v>482</v>
      </c>
      <c r="B169" t="s">
        <v>483</v>
      </c>
      <c r="C169" t="s">
        <v>748</v>
      </c>
      <c r="D169" t="s">
        <v>749</v>
      </c>
    </row>
    <row r="170" spans="1:69" x14ac:dyDescent="0.2">
      <c r="A170" t="s">
        <v>484</v>
      </c>
      <c r="B170" t="s">
        <v>485</v>
      </c>
      <c r="C170" t="s">
        <v>748</v>
      </c>
      <c r="D170" t="s">
        <v>749</v>
      </c>
      <c r="AW170">
        <v>57.241112924067288</v>
      </c>
      <c r="AX170">
        <v>60.920315669522303</v>
      </c>
      <c r="AY170">
        <v>68.989265033233266</v>
      </c>
      <c r="AZ170">
        <v>74.846099550583901</v>
      </c>
      <c r="BA170">
        <v>85.700883643218987</v>
      </c>
      <c r="BB170">
        <v>88.947758726981931</v>
      </c>
      <c r="BC170">
        <v>100</v>
      </c>
      <c r="BD170">
        <v>111.16660561278739</v>
      </c>
      <c r="BE170">
        <v>114.059666020389</v>
      </c>
      <c r="BF170">
        <v>118.92015046058449</v>
      </c>
      <c r="BG170">
        <v>121.9642075355378</v>
      </c>
      <c r="BH170">
        <v>126.2948634328958</v>
      </c>
      <c r="BI170">
        <v>148.29295556184599</v>
      </c>
      <c r="BJ170">
        <v>170.70477748057701</v>
      </c>
      <c r="BK170">
        <v>177.38161216445999</v>
      </c>
      <c r="BL170">
        <v>182.35309207067181</v>
      </c>
      <c r="BM170">
        <v>188.70615649966359</v>
      </c>
      <c r="BN170">
        <v>200.79934624915089</v>
      </c>
      <c r="BO170">
        <v>221.44031788063319</v>
      </c>
      <c r="BP170">
        <v>237.22231358023359</v>
      </c>
      <c r="BQ170">
        <v>246.89758777659549</v>
      </c>
    </row>
    <row r="171" spans="1:69" x14ac:dyDescent="0.2">
      <c r="A171" t="s">
        <v>486</v>
      </c>
      <c r="B171" t="s">
        <v>487</v>
      </c>
      <c r="C171" t="s">
        <v>748</v>
      </c>
      <c r="D171" t="s">
        <v>749</v>
      </c>
      <c r="AD171">
        <v>20.895154387434602</v>
      </c>
      <c r="AE171">
        <v>22.44836086356721</v>
      </c>
      <c r="AF171">
        <v>24.278428135333499</v>
      </c>
      <c r="AG171">
        <v>24.598820502607399</v>
      </c>
      <c r="AH171">
        <v>27.780107758094299</v>
      </c>
      <c r="AI171">
        <v>29.613657555591701</v>
      </c>
      <c r="AJ171">
        <v>31.280511627204199</v>
      </c>
      <c r="AK171">
        <v>34.452924048942691</v>
      </c>
      <c r="AL171">
        <v>37.681281605413702</v>
      </c>
      <c r="AM171">
        <v>39.236862358760803</v>
      </c>
      <c r="AN171">
        <v>41.804440502974501</v>
      </c>
      <c r="AO171">
        <v>43.761434384487899</v>
      </c>
      <c r="AP171">
        <v>45.785552556460402</v>
      </c>
      <c r="AQ171">
        <v>49.462895513939898</v>
      </c>
      <c r="AR171">
        <v>51.478100999127399</v>
      </c>
      <c r="AS171">
        <v>53.153233131908102</v>
      </c>
      <c r="AT171">
        <v>55.659352979101598</v>
      </c>
      <c r="AU171">
        <v>57.827677319446202</v>
      </c>
      <c r="AV171">
        <v>60.806902299132197</v>
      </c>
      <c r="AW171">
        <v>67.1111328986714</v>
      </c>
      <c r="AX171">
        <v>75.248793125006301</v>
      </c>
      <c r="AY171">
        <v>79.945095347811005</v>
      </c>
      <c r="AZ171">
        <v>85.744399235256495</v>
      </c>
      <c r="BA171">
        <v>92.043727633707405</v>
      </c>
      <c r="BB171">
        <v>94.087945487523896</v>
      </c>
      <c r="BC171">
        <v>100</v>
      </c>
      <c r="BD171">
        <v>105.6863195957595</v>
      </c>
      <c r="BE171">
        <v>110.8675145505853</v>
      </c>
      <c r="BF171">
        <v>115.44534702058679</v>
      </c>
      <c r="BG171">
        <v>119.5256110713661</v>
      </c>
      <c r="BH171">
        <v>123.4158432647961</v>
      </c>
      <c r="BI171">
        <v>125.2321671351018</v>
      </c>
      <c r="BJ171">
        <v>128.05524647349921</v>
      </c>
      <c r="BK171">
        <v>131.98316183125391</v>
      </c>
      <c r="BL171">
        <v>135.01889679773379</v>
      </c>
      <c r="BM171">
        <v>138.24003571183101</v>
      </c>
      <c r="BN171">
        <v>143.16852086882079</v>
      </c>
      <c r="BO171">
        <v>156.80570371963049</v>
      </c>
      <c r="BP171">
        <v>164.57236916880311</v>
      </c>
      <c r="BQ171">
        <v>168.67292586655381</v>
      </c>
    </row>
    <row r="172" spans="1:69" x14ac:dyDescent="0.2">
      <c r="A172" t="s">
        <v>488</v>
      </c>
      <c r="B172" t="s">
        <v>489</v>
      </c>
      <c r="C172" t="s">
        <v>748</v>
      </c>
      <c r="D172" t="s">
        <v>749</v>
      </c>
      <c r="H172">
        <v>2.9132076266063689</v>
      </c>
      <c r="I172">
        <v>2.9684296379766502</v>
      </c>
      <c r="J172">
        <v>3.0214329078211262</v>
      </c>
      <c r="K172">
        <v>3.0971166466064739</v>
      </c>
      <c r="L172">
        <v>3.1552969800169102</v>
      </c>
      <c r="M172">
        <v>3.3754454449935221</v>
      </c>
      <c r="N172">
        <v>3.4535944521559352</v>
      </c>
      <c r="O172">
        <v>3.5068442488319298</v>
      </c>
      <c r="P172">
        <v>3.5179379564634301</v>
      </c>
      <c r="Q172">
        <v>3.7077636205561681</v>
      </c>
      <c r="R172">
        <v>4.2064874107538506</v>
      </c>
      <c r="S172">
        <v>5.4312327343515676</v>
      </c>
      <c r="T172">
        <v>6.2317053723816782</v>
      </c>
      <c r="U172">
        <v>7.0390682429242784</v>
      </c>
      <c r="V172">
        <v>7.6847267050567574</v>
      </c>
      <c r="W172">
        <v>8.3413972953643007</v>
      </c>
      <c r="X172">
        <v>9.5480947084508205</v>
      </c>
      <c r="Y172">
        <v>13.55824811916994</v>
      </c>
      <c r="Z172">
        <v>15.51898651899115</v>
      </c>
      <c r="AA172">
        <v>17.290586396631529</v>
      </c>
      <c r="AB172">
        <v>18.257043380647801</v>
      </c>
      <c r="AC172">
        <v>19.606085995002989</v>
      </c>
      <c r="AD172">
        <v>20.919439651321099</v>
      </c>
      <c r="AE172">
        <v>21.260981523179481</v>
      </c>
      <c r="AF172">
        <v>21.371271085967141</v>
      </c>
      <c r="AG172">
        <v>23.32873293905498</v>
      </c>
      <c r="AH172">
        <v>26.284493221761959</v>
      </c>
      <c r="AI172">
        <v>29.82976900620789</v>
      </c>
      <c r="AJ172">
        <v>31.91815524350811</v>
      </c>
      <c r="AK172">
        <v>33.400280942073188</v>
      </c>
      <c r="AL172">
        <v>36.913268532501291</v>
      </c>
      <c r="AM172">
        <v>39.61660124948471</v>
      </c>
      <c r="AN172">
        <v>42.005217620311917</v>
      </c>
      <c r="AO172">
        <v>44.756968236704019</v>
      </c>
      <c r="AP172">
        <v>47.815365549351</v>
      </c>
      <c r="AQ172">
        <v>51.071971232897759</v>
      </c>
      <c r="AR172">
        <v>54.600608417456179</v>
      </c>
      <c r="AS172">
        <v>56.893445354559489</v>
      </c>
      <c r="AT172">
        <v>59.95962898739743</v>
      </c>
      <c r="AU172">
        <v>63.808637670698332</v>
      </c>
      <c r="AV172">
        <v>66.31060853961533</v>
      </c>
      <c r="AW172">
        <v>69.434083949648581</v>
      </c>
      <c r="AX172">
        <v>72.862162746776079</v>
      </c>
      <c r="AY172">
        <v>79.356732392999746</v>
      </c>
      <c r="AZ172">
        <v>86.361783457477955</v>
      </c>
      <c r="BA172">
        <v>94.766756775490464</v>
      </c>
      <c r="BB172">
        <v>97.151174880432563</v>
      </c>
      <c r="BC172">
        <v>100</v>
      </c>
      <c r="BD172">
        <v>106.52249254869341</v>
      </c>
      <c r="BE172">
        <v>110.6259097525473</v>
      </c>
      <c r="BF172">
        <v>114.5457128994247</v>
      </c>
      <c r="BG172">
        <v>118.23144104803499</v>
      </c>
      <c r="BH172">
        <v>119.7525473071325</v>
      </c>
      <c r="BI172">
        <v>120.92333818534691</v>
      </c>
      <c r="BJ172">
        <v>125.3575934012616</v>
      </c>
      <c r="BK172">
        <v>129.389161086851</v>
      </c>
      <c r="BL172">
        <v>129.91403493449781</v>
      </c>
      <c r="BM172">
        <v>133.26685735080059</v>
      </c>
      <c r="BN172">
        <v>138.63555118874331</v>
      </c>
      <c r="BO172">
        <v>153.57180058224159</v>
      </c>
      <c r="BP172">
        <v>164.40319262493929</v>
      </c>
      <c r="BQ172">
        <v>170.32914193506929</v>
      </c>
    </row>
    <row r="173" spans="1:69" x14ac:dyDescent="0.2">
      <c r="A173" t="s">
        <v>490</v>
      </c>
      <c r="B173" t="s">
        <v>491</v>
      </c>
      <c r="C173" t="s">
        <v>748</v>
      </c>
      <c r="D173" t="s">
        <v>749</v>
      </c>
      <c r="Y173">
        <v>0.47155663952601001</v>
      </c>
      <c r="Z173">
        <v>0.52726963026305196</v>
      </c>
      <c r="AA173">
        <v>0.57905363717075586</v>
      </c>
      <c r="AB173">
        <v>0.65724041542891187</v>
      </c>
      <c r="AC173">
        <v>0.788861373803463</v>
      </c>
      <c r="AD173">
        <v>0.87184151233755214</v>
      </c>
      <c r="AE173">
        <v>0.99430793838530285</v>
      </c>
      <c r="AF173">
        <v>1.2444270491372</v>
      </c>
      <c r="AG173">
        <v>1.66643920254176</v>
      </c>
      <c r="AH173">
        <v>1.87385025903768</v>
      </c>
      <c r="AI173">
        <v>2.0954056573291102</v>
      </c>
      <c r="AJ173">
        <v>2.3597476895519902</v>
      </c>
      <c r="AK173">
        <v>2.9202196937505098</v>
      </c>
      <c r="AL173">
        <v>3.5852328627946601</v>
      </c>
      <c r="AM173">
        <v>4.8275030049130798</v>
      </c>
      <c r="AN173">
        <v>8.8500572850462298</v>
      </c>
      <c r="AO173">
        <v>12.177859809975001</v>
      </c>
      <c r="AP173">
        <v>13.290593779248001</v>
      </c>
      <c r="AQ173">
        <v>17.2443661760535</v>
      </c>
      <c r="AR173">
        <v>24.970560327680801</v>
      </c>
      <c r="AS173">
        <v>32.357223750202202</v>
      </c>
      <c r="AT173">
        <v>39.7023135414981</v>
      </c>
      <c r="AU173">
        <v>45.556274604972202</v>
      </c>
      <c r="AV173">
        <v>49.919106940624502</v>
      </c>
      <c r="AW173">
        <v>55.624764061910092</v>
      </c>
      <c r="AX173">
        <v>64.196731920401191</v>
      </c>
      <c r="AY173">
        <v>73.167772205144786</v>
      </c>
      <c r="AZ173">
        <v>78.986227036373677</v>
      </c>
      <c r="BA173">
        <v>85.867982527099201</v>
      </c>
      <c r="BB173">
        <v>93.099822035269398</v>
      </c>
      <c r="BC173">
        <v>100</v>
      </c>
      <c r="BD173">
        <v>107.6228226284852</v>
      </c>
      <c r="BE173">
        <v>130.51555843175319</v>
      </c>
      <c r="BF173">
        <v>166.1245532905499</v>
      </c>
      <c r="BG173">
        <v>205.64901490229909</v>
      </c>
      <c r="BH173">
        <v>250.61899973288709</v>
      </c>
      <c r="BI173">
        <v>305.03117449981107</v>
      </c>
      <c r="BJ173">
        <v>340.24212454770179</v>
      </c>
      <c r="BK173">
        <v>382.50080241810321</v>
      </c>
      <c r="BL173">
        <v>418.344325525805</v>
      </c>
      <c r="BM173">
        <v>454.42867680603018</v>
      </c>
      <c r="BN173">
        <v>496.82752722171051</v>
      </c>
      <c r="BO173">
        <v>600.93261688590144</v>
      </c>
      <c r="BP173">
        <v>773.93957183727139</v>
      </c>
      <c r="BQ173">
        <v>1022.990620535918</v>
      </c>
    </row>
    <row r="174" spans="1:69" x14ac:dyDescent="0.2">
      <c r="A174" t="s">
        <v>492</v>
      </c>
      <c r="B174" t="s">
        <v>493</v>
      </c>
      <c r="C174" t="s">
        <v>748</v>
      </c>
      <c r="D174" t="s">
        <v>749</v>
      </c>
      <c r="E174">
        <v>21.309241279733371</v>
      </c>
      <c r="F174">
        <v>21.270797763043628</v>
      </c>
      <c r="G174">
        <v>21.293863873111299</v>
      </c>
      <c r="H174">
        <v>21.95509235955252</v>
      </c>
      <c r="I174">
        <v>21.866672271177588</v>
      </c>
      <c r="J174">
        <v>21.843606161148351</v>
      </c>
      <c r="K174">
        <v>22.055045502788349</v>
      </c>
      <c r="L174">
        <v>23.064187814847131</v>
      </c>
      <c r="M174">
        <v>23.02766647404766</v>
      </c>
      <c r="N174">
        <v>22.9334798581942</v>
      </c>
      <c r="O174">
        <v>23.356358541454789</v>
      </c>
      <c r="P174">
        <v>23.733105004599452</v>
      </c>
      <c r="Q174">
        <v>24.500053161754838</v>
      </c>
      <c r="R174">
        <v>27.087301832350551</v>
      </c>
      <c r="S174">
        <v>31.781255215535001</v>
      </c>
      <c r="T174">
        <v>33.207509683260838</v>
      </c>
      <c r="U174">
        <v>34.082099687078539</v>
      </c>
      <c r="V174">
        <v>35.714026968927307</v>
      </c>
      <c r="W174">
        <v>37.449751745715247</v>
      </c>
      <c r="X174">
        <v>38.818340938579432</v>
      </c>
      <c r="Y174">
        <v>41.409433960859459</v>
      </c>
      <c r="Z174">
        <v>45.426149055062893</v>
      </c>
      <c r="AA174">
        <v>48.06945125595508</v>
      </c>
      <c r="AB174">
        <v>49.85005691634079</v>
      </c>
      <c r="AC174">
        <v>51.792849526372343</v>
      </c>
      <c r="AD174">
        <v>51.972290406800461</v>
      </c>
      <c r="AE174">
        <v>52.355327671111169</v>
      </c>
      <c r="AF174">
        <v>52.507162262369789</v>
      </c>
      <c r="AG174">
        <v>53.849518079934462</v>
      </c>
      <c r="AH174">
        <v>55.364413205669081</v>
      </c>
      <c r="AI174">
        <v>56.813743394299209</v>
      </c>
      <c r="AJ174">
        <v>59.28987571056723</v>
      </c>
      <c r="AK174">
        <v>62.116359444433648</v>
      </c>
      <c r="AL174">
        <v>64.313157522346685</v>
      </c>
      <c r="AM174">
        <v>66.708803702139875</v>
      </c>
      <c r="AN174">
        <v>69.010641069424679</v>
      </c>
      <c r="AO174">
        <v>71.41811831588511</v>
      </c>
      <c r="AP174">
        <v>73.319636141033598</v>
      </c>
      <c r="AQ174">
        <v>77.183831721378809</v>
      </c>
      <c r="AR174">
        <v>79.302189298517973</v>
      </c>
      <c r="AS174">
        <v>80.519271906485983</v>
      </c>
      <c r="AT174">
        <v>81.660056657223748</v>
      </c>
      <c r="AU174">
        <v>83.136366334649125</v>
      </c>
      <c r="AV174">
        <v>84.042283636705591</v>
      </c>
      <c r="AW174">
        <v>85.236752375713394</v>
      </c>
      <c r="AX174">
        <v>87.772606214629675</v>
      </c>
      <c r="AY174">
        <v>90.940526402254477</v>
      </c>
      <c r="AZ174">
        <v>92.784212054174702</v>
      </c>
      <c r="BA174">
        <v>97.832398958241896</v>
      </c>
      <c r="BB174">
        <v>98.403063564788624</v>
      </c>
      <c r="BC174">
        <v>100</v>
      </c>
      <c r="BD174">
        <v>103.17447092151311</v>
      </c>
      <c r="BE174">
        <v>104.8908515247459</v>
      </c>
      <c r="BF174">
        <v>107.098816863856</v>
      </c>
      <c r="BG174">
        <v>110.4649225129144</v>
      </c>
      <c r="BH174">
        <v>112.7895350774871</v>
      </c>
      <c r="BI174">
        <v>115.1474754207632</v>
      </c>
      <c r="BJ174">
        <v>119.6050658223629</v>
      </c>
      <c r="BK174">
        <v>120.6632227962006</v>
      </c>
      <c r="BL174">
        <v>121.4630894850857</v>
      </c>
      <c r="BM174">
        <v>120.07998666888849</v>
      </c>
      <c r="BN174">
        <v>123.05449091818031</v>
      </c>
      <c r="BO174">
        <v>127.212131311448</v>
      </c>
      <c r="BP174">
        <v>130.37827028828519</v>
      </c>
      <c r="BQ174">
        <v>132.76953841026489</v>
      </c>
    </row>
    <row r="175" spans="1:69" x14ac:dyDescent="0.2">
      <c r="A175" t="s">
        <v>494</v>
      </c>
      <c r="B175" t="s">
        <v>495</v>
      </c>
      <c r="C175" t="s">
        <v>748</v>
      </c>
      <c r="D175" t="s">
        <v>749</v>
      </c>
    </row>
    <row r="176" spans="1:69" x14ac:dyDescent="0.2">
      <c r="A176" t="s">
        <v>496</v>
      </c>
      <c r="B176" t="s">
        <v>497</v>
      </c>
      <c r="C176" t="s">
        <v>748</v>
      </c>
      <c r="D176" t="s">
        <v>749</v>
      </c>
      <c r="AU176">
        <v>62.57347696441456</v>
      </c>
      <c r="AV176">
        <v>67.038816089715567</v>
      </c>
      <c r="AW176">
        <v>69.811965296624734</v>
      </c>
      <c r="AX176">
        <v>71.40503669527051</v>
      </c>
      <c r="AY176">
        <v>74.947559735723033</v>
      </c>
      <c r="AZ176">
        <v>79.855037067669429</v>
      </c>
      <c r="BA176">
        <v>87.117567663929833</v>
      </c>
      <c r="BB176">
        <v>95.351681906233651</v>
      </c>
      <c r="BC176">
        <v>100</v>
      </c>
      <c r="BD176">
        <v>105.00559518081199</v>
      </c>
      <c r="BE176">
        <v>112.0640689507579</v>
      </c>
      <c r="BF176">
        <v>118.34069343030529</v>
      </c>
      <c r="BG176">
        <v>124.67212131581969</v>
      </c>
      <c r="BH176">
        <v>128.9035122929694</v>
      </c>
      <c r="BI176">
        <v>137.57689126440221</v>
      </c>
      <c r="BJ176">
        <v>146.03209158786311</v>
      </c>
      <c r="BK176">
        <v>152.2991917655097</v>
      </c>
      <c r="BL176">
        <v>157.96836796149401</v>
      </c>
      <c r="BM176">
        <v>161.45849323236101</v>
      </c>
      <c r="BN176">
        <v>167.29829403313931</v>
      </c>
      <c r="BO176">
        <v>177.47217363759901</v>
      </c>
      <c r="BP176">
        <v>187.90742143897501</v>
      </c>
      <c r="BQ176">
        <v>195.87289074754401</v>
      </c>
    </row>
    <row r="177" spans="1:69" x14ac:dyDescent="0.2">
      <c r="A177" t="s">
        <v>498</v>
      </c>
      <c r="B177" t="s">
        <v>499</v>
      </c>
      <c r="C177" t="s">
        <v>748</v>
      </c>
      <c r="D177" t="s">
        <v>749</v>
      </c>
      <c r="BC177">
        <v>100</v>
      </c>
      <c r="BD177">
        <v>102.4289969375338</v>
      </c>
      <c r="BE177">
        <v>104.2211687712377</v>
      </c>
      <c r="BF177">
        <v>105.5527121701553</v>
      </c>
      <c r="BG177">
        <v>105.74149431555951</v>
      </c>
      <c r="BH177">
        <v>106.34475814909599</v>
      </c>
      <c r="BI177">
        <v>106.95976842723459</v>
      </c>
    </row>
    <row r="178" spans="1:69" x14ac:dyDescent="0.2">
      <c r="A178" t="s">
        <v>500</v>
      </c>
      <c r="B178" t="s">
        <v>501</v>
      </c>
      <c r="C178" t="s">
        <v>748</v>
      </c>
      <c r="D178" t="s">
        <v>749</v>
      </c>
      <c r="H178">
        <v>11.6668848328589</v>
      </c>
      <c r="I178">
        <v>11.7840222307803</v>
      </c>
      <c r="J178">
        <v>12.2994267817518</v>
      </c>
      <c r="K178">
        <v>13.5996518985627</v>
      </c>
      <c r="L178">
        <v>13.6582205975234</v>
      </c>
      <c r="M178">
        <v>13.25897729970551</v>
      </c>
      <c r="N178">
        <v>14.670482944610001</v>
      </c>
      <c r="O178">
        <v>14.834475301700101</v>
      </c>
      <c r="P178">
        <v>15.456279655666499</v>
      </c>
      <c r="Q178">
        <v>16.963447508941901</v>
      </c>
      <c r="R178">
        <v>18.962592433438701</v>
      </c>
      <c r="S178">
        <v>19.606848121996801</v>
      </c>
      <c r="T178">
        <v>21.394169585310902</v>
      </c>
      <c r="U178">
        <v>26.428149260965402</v>
      </c>
      <c r="V178">
        <v>32.572981926927902</v>
      </c>
      <c r="W178">
        <v>35.8606382285801</v>
      </c>
      <c r="X178">
        <v>38.466945332351713</v>
      </c>
      <c r="Y178">
        <v>42.431070106990497</v>
      </c>
      <c r="Z178">
        <v>52.153474134441197</v>
      </c>
      <c r="AA178">
        <v>58.2250959267516</v>
      </c>
      <c r="AB178">
        <v>56.775520627463997</v>
      </c>
      <c r="AC178">
        <v>61.524465968117788</v>
      </c>
      <c r="AD178">
        <v>60.9563495883257</v>
      </c>
      <c r="AE178">
        <v>59.00113118801039</v>
      </c>
      <c r="AF178">
        <v>55.040910993321887</v>
      </c>
      <c r="AG178">
        <v>54.273661036936488</v>
      </c>
      <c r="AH178">
        <v>52.730375819321409</v>
      </c>
      <c r="AI178">
        <v>52.321371071579087</v>
      </c>
      <c r="AJ178">
        <v>48.242061188964797</v>
      </c>
      <c r="AK178">
        <v>46.082930861870111</v>
      </c>
      <c r="AL178">
        <v>45.523007138985498</v>
      </c>
      <c r="AM178">
        <v>61.929980687971501</v>
      </c>
      <c r="AN178">
        <v>68.471823320810202</v>
      </c>
      <c r="AO178">
        <v>72.093200492560499</v>
      </c>
      <c r="AP178">
        <v>74.208020309210994</v>
      </c>
      <c r="AQ178">
        <v>77.583012780812197</v>
      </c>
      <c r="AR178">
        <v>75.796954817965201</v>
      </c>
      <c r="AS178">
        <v>77.995180003007704</v>
      </c>
      <c r="AT178">
        <v>81.119288078490598</v>
      </c>
      <c r="AU178">
        <v>83.251805445502399</v>
      </c>
      <c r="AV178">
        <v>81.907781894864499</v>
      </c>
      <c r="AW178">
        <v>82.122825662966505</v>
      </c>
      <c r="AX178">
        <v>88.526351202004903</v>
      </c>
      <c r="AY178">
        <v>88.562191830021902</v>
      </c>
      <c r="AZ178">
        <v>88.609979334044596</v>
      </c>
      <c r="BA178">
        <v>98.627434864797806</v>
      </c>
      <c r="BB178">
        <v>99.202340682962785</v>
      </c>
      <c r="BC178">
        <v>100</v>
      </c>
      <c r="BD178">
        <v>102.9423851401332</v>
      </c>
      <c r="BE178">
        <v>103.410865455741</v>
      </c>
      <c r="BF178">
        <v>105.7864520690128</v>
      </c>
      <c r="BG178">
        <v>104.8023341826252</v>
      </c>
      <c r="BH178">
        <v>104.1985780280387</v>
      </c>
      <c r="BI178">
        <v>105.92190708147859</v>
      </c>
      <c r="BJ178">
        <v>108.8838788920784</v>
      </c>
      <c r="BK178">
        <v>112.11512086727819</v>
      </c>
      <c r="BL178">
        <v>109.3236868275917</v>
      </c>
      <c r="BM178">
        <v>112.4920990977181</v>
      </c>
      <c r="BN178">
        <v>116.80939740347119</v>
      </c>
      <c r="BO178">
        <v>121.74601708780411</v>
      </c>
      <c r="BP178">
        <v>126.2518045087771</v>
      </c>
      <c r="BQ178">
        <v>137.7047621764296</v>
      </c>
    </row>
    <row r="179" spans="1:69" x14ac:dyDescent="0.2">
      <c r="A179" t="s">
        <v>502</v>
      </c>
      <c r="B179" t="s">
        <v>503</v>
      </c>
      <c r="C179" t="s">
        <v>748</v>
      </c>
      <c r="D179" t="s">
        <v>749</v>
      </c>
      <c r="E179">
        <v>6.588596412581546E-2</v>
      </c>
      <c r="F179">
        <v>7.0023040820326538E-2</v>
      </c>
      <c r="G179">
        <v>7.3710196707566622E-2</v>
      </c>
      <c r="H179">
        <v>7.1723960946775189E-2</v>
      </c>
      <c r="I179">
        <v>7.2338486928018642E-2</v>
      </c>
      <c r="J179">
        <v>7.5306866890887461E-2</v>
      </c>
      <c r="K179">
        <v>8.2604362917444288E-2</v>
      </c>
      <c r="L179">
        <v>7.9526246172440113E-2</v>
      </c>
      <c r="M179">
        <v>7.9147654273205192E-2</v>
      </c>
      <c r="N179">
        <v>8.7185873580713336E-2</v>
      </c>
      <c r="O179">
        <v>9.9180103892341054E-2</v>
      </c>
      <c r="P179">
        <v>0.11504804262066411</v>
      </c>
      <c r="Q179">
        <v>0.11902600098103561</v>
      </c>
      <c r="R179">
        <v>0.1254565764269869</v>
      </c>
      <c r="S179">
        <v>0.1413574361902899</v>
      </c>
      <c r="T179">
        <v>0.18936834202536201</v>
      </c>
      <c r="U179">
        <v>0.23538484913752439</v>
      </c>
      <c r="V179">
        <v>0.27089932457134641</v>
      </c>
      <c r="W179">
        <v>0.3297095246550546</v>
      </c>
      <c r="X179">
        <v>0.36831762182463929</v>
      </c>
      <c r="Y179">
        <v>0.40504722002838223</v>
      </c>
      <c r="Z179">
        <v>0.48934898064365789</v>
      </c>
      <c r="AA179">
        <v>0.52701782833007493</v>
      </c>
      <c r="AB179">
        <v>0.64935095397575349</v>
      </c>
      <c r="AC179">
        <v>0.76506875687250775</v>
      </c>
      <c r="AD179">
        <v>0.82195425711410697</v>
      </c>
      <c r="AE179">
        <v>0.86894662687890489</v>
      </c>
      <c r="AF179">
        <v>0.96705350410716795</v>
      </c>
      <c r="AG179">
        <v>1.4942062134716421</v>
      </c>
      <c r="AH179">
        <v>2.2482826031477021</v>
      </c>
      <c r="AI179">
        <v>2.413855134044145</v>
      </c>
      <c r="AJ179">
        <v>2.727824622092581</v>
      </c>
      <c r="AK179">
        <v>3.9441300523791121</v>
      </c>
      <c r="AL179">
        <v>6.19880196895976</v>
      </c>
      <c r="AM179">
        <v>9.7340846639261027</v>
      </c>
      <c r="AN179">
        <v>16.8239541229376</v>
      </c>
      <c r="AO179">
        <v>21.74803825648036</v>
      </c>
      <c r="AP179">
        <v>23.603118563735141</v>
      </c>
      <c r="AQ179">
        <v>25.962575544391001</v>
      </c>
      <c r="AR179">
        <v>27.680875736825179</v>
      </c>
      <c r="AS179">
        <v>29.60007172290215</v>
      </c>
      <c r="AT179">
        <v>35.186684537607292</v>
      </c>
      <c r="AU179">
        <v>39.717525841040711</v>
      </c>
      <c r="AV179">
        <v>45.290603123549957</v>
      </c>
      <c r="AW179">
        <v>52.083303096543403</v>
      </c>
      <c r="AX179">
        <v>61.387200490071692</v>
      </c>
      <c r="AY179">
        <v>66.436433715411255</v>
      </c>
      <c r="AZ179">
        <v>70.016034058042152</v>
      </c>
      <c r="BA179">
        <v>78.124643596735226</v>
      </c>
      <c r="BB179">
        <v>87.919776825936694</v>
      </c>
      <c r="BC179">
        <v>100</v>
      </c>
      <c r="BD179">
        <v>110.8261371880017</v>
      </c>
      <c r="BE179">
        <v>124.3737916236133</v>
      </c>
      <c r="BF179">
        <v>134.93998995420449</v>
      </c>
      <c r="BG179">
        <v>145.79916538681701</v>
      </c>
      <c r="BH179">
        <v>158.93484639383729</v>
      </c>
      <c r="BI179">
        <v>183.88255145003799</v>
      </c>
      <c r="BJ179">
        <v>214.22733961135279</v>
      </c>
      <c r="BK179">
        <v>240.13836452661641</v>
      </c>
      <c r="BL179">
        <v>267.50554674318317</v>
      </c>
      <c r="BM179">
        <v>302.93939413507439</v>
      </c>
      <c r="BN179">
        <v>354.29624225444212</v>
      </c>
      <c r="BO179">
        <v>421.07112034495248</v>
      </c>
      <c r="BP179">
        <v>524.90536465723051</v>
      </c>
      <c r="BQ179">
        <v>699.39491332145565</v>
      </c>
    </row>
    <row r="180" spans="1:69" x14ac:dyDescent="0.2">
      <c r="A180" t="s">
        <v>504</v>
      </c>
      <c r="B180" t="s">
        <v>505</v>
      </c>
      <c r="C180" t="s">
        <v>748</v>
      </c>
      <c r="D180" t="s">
        <v>749</v>
      </c>
      <c r="AR180">
        <v>42.696416495241557</v>
      </c>
      <c r="AS180">
        <v>45.715016218672311</v>
      </c>
      <c r="AT180">
        <v>48.451536227105642</v>
      </c>
      <c r="AU180">
        <v>50.268553460001911</v>
      </c>
      <c r="AV180">
        <v>52.933987071819132</v>
      </c>
      <c r="AW180">
        <v>57.417607274750928</v>
      </c>
      <c r="AX180">
        <v>62.929180734646813</v>
      </c>
      <c r="AY180">
        <v>68.681033503089907</v>
      </c>
      <c r="AZ180">
        <v>76.323127282903684</v>
      </c>
      <c r="BA180">
        <v>91.455105532221125</v>
      </c>
      <c r="BB180">
        <v>94.827056741037566</v>
      </c>
      <c r="BC180">
        <v>100</v>
      </c>
      <c r="BD180">
        <v>108.082387980991</v>
      </c>
      <c r="BE180">
        <v>115.85734917809781</v>
      </c>
      <c r="BF180">
        <v>124.12431308391621</v>
      </c>
      <c r="BG180">
        <v>131.61641766894991</v>
      </c>
      <c r="BH180">
        <v>136.87762598205779</v>
      </c>
      <c r="BI180">
        <v>141.70006178499301</v>
      </c>
      <c r="BJ180">
        <v>147.15646591038481</v>
      </c>
      <c r="BK180">
        <v>154.43664545242081</v>
      </c>
      <c r="BL180">
        <v>162.73960723681449</v>
      </c>
      <c r="BM180">
        <v>168.73137592962141</v>
      </c>
      <c r="BN180">
        <v>177.04715663184899</v>
      </c>
      <c r="BO180">
        <v>195.57943398713971</v>
      </c>
      <c r="BP180">
        <v>211.9839691015107</v>
      </c>
      <c r="BQ180">
        <v>221.78767314480211</v>
      </c>
    </row>
    <row r="181" spans="1:69" x14ac:dyDescent="0.2">
      <c r="A181" t="s">
        <v>506</v>
      </c>
      <c r="B181" t="s">
        <v>507</v>
      </c>
      <c r="C181" t="s">
        <v>748</v>
      </c>
      <c r="D181" t="s">
        <v>749</v>
      </c>
      <c r="E181">
        <v>16.843092999995829</v>
      </c>
      <c r="F181">
        <v>17.06333991465511</v>
      </c>
      <c r="G181">
        <v>17.47817063517337</v>
      </c>
      <c r="H181">
        <v>18.045100857998118</v>
      </c>
      <c r="I181">
        <v>19.09600571392177</v>
      </c>
      <c r="J181">
        <v>19.842284840819961</v>
      </c>
      <c r="K181">
        <v>20.98562511941914</v>
      </c>
      <c r="L181">
        <v>21.710748178005041</v>
      </c>
      <c r="M181">
        <v>22.518560237291531</v>
      </c>
      <c r="N181">
        <v>24.189840501514912</v>
      </c>
      <c r="O181">
        <v>25.07734903145386</v>
      </c>
      <c r="P181">
        <v>26.952552612663428</v>
      </c>
      <c r="Q181">
        <v>29.055604283621591</v>
      </c>
      <c r="R181">
        <v>31.386505864048711</v>
      </c>
      <c r="S181">
        <v>34.396918303656712</v>
      </c>
      <c r="T181">
        <v>37.911415105498257</v>
      </c>
      <c r="U181">
        <v>41.259240084798947</v>
      </c>
      <c r="V181">
        <v>43.899540520621997</v>
      </c>
      <c r="W181">
        <v>45.704694878397198</v>
      </c>
      <c r="X181">
        <v>47.623972085490472</v>
      </c>
      <c r="Y181">
        <v>50.725938293284329</v>
      </c>
      <c r="Z181">
        <v>54.144322017705861</v>
      </c>
      <c r="AA181">
        <v>57.344845187294688</v>
      </c>
      <c r="AB181">
        <v>58.91657583229459</v>
      </c>
      <c r="AC181">
        <v>60.861789512951837</v>
      </c>
      <c r="AD181">
        <v>62.236404414641477</v>
      </c>
      <c r="AE181">
        <v>62.288276451909319</v>
      </c>
      <c r="AF181">
        <v>61.857733356383143</v>
      </c>
      <c r="AG181">
        <v>62.314212925473342</v>
      </c>
      <c r="AH181">
        <v>62.988551229676013</v>
      </c>
      <c r="AI181">
        <v>64.534348130692322</v>
      </c>
      <c r="AJ181">
        <v>66.572472181025745</v>
      </c>
      <c r="AK181">
        <v>68.691861300918035</v>
      </c>
      <c r="AL181">
        <v>70.46698572429419</v>
      </c>
      <c r="AM181">
        <v>72.441135687444813</v>
      </c>
      <c r="AN181">
        <v>73.834338122230605</v>
      </c>
      <c r="AO181">
        <v>75.273640441464138</v>
      </c>
      <c r="AP181">
        <v>76.86134641105663</v>
      </c>
      <c r="AQ181">
        <v>78.367164966744596</v>
      </c>
      <c r="AR181">
        <v>80.057685133794934</v>
      </c>
      <c r="AS181">
        <v>81.947464674679466</v>
      </c>
      <c r="AT181">
        <v>85.353071232951464</v>
      </c>
      <c r="AU181">
        <v>88.159079949411776</v>
      </c>
      <c r="AV181">
        <v>90.003366482571607</v>
      </c>
      <c r="AW181">
        <v>91.140691675689439</v>
      </c>
      <c r="AX181">
        <v>92.679265196939241</v>
      </c>
      <c r="AY181">
        <v>93.700128290281754</v>
      </c>
      <c r="AZ181">
        <v>95.212315867051217</v>
      </c>
      <c r="BA181">
        <v>97.579771989045256</v>
      </c>
      <c r="BB181">
        <v>98.740753546179931</v>
      </c>
      <c r="BC181">
        <v>100</v>
      </c>
      <c r="BD181">
        <v>102.3410701775137</v>
      </c>
      <c r="BE181">
        <v>104.85410392422681</v>
      </c>
      <c r="BF181">
        <v>107.48268991056069</v>
      </c>
      <c r="BG181">
        <v>108.5317586686926</v>
      </c>
      <c r="BH181">
        <v>109.1832185393105</v>
      </c>
      <c r="BI181">
        <v>109.5289653980184</v>
      </c>
      <c r="BJ181">
        <v>111.0420628349423</v>
      </c>
      <c r="BK181">
        <v>112.93366209613581</v>
      </c>
      <c r="BL181">
        <v>115.90799494117761</v>
      </c>
      <c r="BM181">
        <v>117.38287825161269</v>
      </c>
      <c r="BN181">
        <v>120.5237155049269</v>
      </c>
      <c r="BO181">
        <v>132.57754283166679</v>
      </c>
      <c r="BP181">
        <v>137.66639067575309</v>
      </c>
      <c r="BQ181">
        <v>142.27483235826651</v>
      </c>
    </row>
    <row r="182" spans="1:69" x14ac:dyDescent="0.2">
      <c r="A182" t="s">
        <v>508</v>
      </c>
      <c r="B182" t="s">
        <v>509</v>
      </c>
      <c r="C182" t="s">
        <v>748</v>
      </c>
      <c r="D182" t="s">
        <v>749</v>
      </c>
      <c r="E182">
        <v>9.0278320513980592</v>
      </c>
      <c r="F182">
        <v>9.2223974300968212</v>
      </c>
      <c r="G182">
        <v>9.7088106053750742</v>
      </c>
      <c r="H182">
        <v>9.9487745905347928</v>
      </c>
      <c r="I182">
        <v>10.53247072663107</v>
      </c>
      <c r="J182">
        <v>10.973488915030311</v>
      </c>
      <c r="K182">
        <v>11.33018912315627</v>
      </c>
      <c r="L182">
        <v>11.84902904714505</v>
      </c>
      <c r="M182">
        <v>12.257618315084599</v>
      </c>
      <c r="N182">
        <v>12.620805356981259</v>
      </c>
      <c r="O182">
        <v>13.963306488100621</v>
      </c>
      <c r="P182">
        <v>14.832363587005689</v>
      </c>
      <c r="Q182">
        <v>15.908961179983709</v>
      </c>
      <c r="R182">
        <v>17.089322233282051</v>
      </c>
      <c r="S182">
        <v>18.6977296172292</v>
      </c>
      <c r="T182">
        <v>20.883349018188401</v>
      </c>
      <c r="U182">
        <v>22.79657135100895</v>
      </c>
      <c r="V182">
        <v>24.871934666546011</v>
      </c>
      <c r="W182">
        <v>26.901900280517591</v>
      </c>
      <c r="X182">
        <v>28.115102705637501</v>
      </c>
      <c r="Y182">
        <v>31.17364944348925</v>
      </c>
      <c r="Z182">
        <v>35.426658220975462</v>
      </c>
      <c r="AA182">
        <v>39.444394172473068</v>
      </c>
      <c r="AB182">
        <v>42.783458510542019</v>
      </c>
      <c r="AC182">
        <v>45.443851235182322</v>
      </c>
      <c r="AD182">
        <v>48.040901275902598</v>
      </c>
      <c r="AE182">
        <v>51.488553072120169</v>
      </c>
      <c r="AF182">
        <v>55.976834675594951</v>
      </c>
      <c r="AG182">
        <v>59.714053026875362</v>
      </c>
      <c r="AH182">
        <v>62.428739480589947</v>
      </c>
      <c r="AI182">
        <v>65.007691611618824</v>
      </c>
      <c r="AJ182">
        <v>67.242783458510516</v>
      </c>
      <c r="AK182">
        <v>68.808252646819284</v>
      </c>
      <c r="AL182">
        <v>70.382770789973748</v>
      </c>
      <c r="AM182">
        <v>71.351008958465258</v>
      </c>
      <c r="AN182">
        <v>73.106506198534035</v>
      </c>
      <c r="AO182">
        <v>74.029499592797009</v>
      </c>
      <c r="AP182">
        <v>75.929780110397246</v>
      </c>
      <c r="AQ182">
        <v>77.640032576237417</v>
      </c>
      <c r="AR182">
        <v>79.476970409917612</v>
      </c>
      <c r="AS182">
        <v>81.929237173106458</v>
      </c>
      <c r="AT182">
        <v>84.390552891141056</v>
      </c>
      <c r="AU182">
        <v>85.476427472626895</v>
      </c>
      <c r="AV182">
        <v>87.602931861369996</v>
      </c>
      <c r="AW182">
        <v>88.001085874581463</v>
      </c>
      <c r="AX182">
        <v>89.349380146593049</v>
      </c>
      <c r="AY182">
        <v>91.430639761107557</v>
      </c>
      <c r="AZ182">
        <v>92.08216450999906</v>
      </c>
      <c r="BA182">
        <v>95.538865261062298</v>
      </c>
      <c r="BB182">
        <v>97.638222785268283</v>
      </c>
      <c r="BC182">
        <v>100</v>
      </c>
      <c r="BD182">
        <v>101.2849515880915</v>
      </c>
      <c r="BE182">
        <v>101.99077006605739</v>
      </c>
      <c r="BF182">
        <v>104.15347027418331</v>
      </c>
      <c r="BG182">
        <v>106.27997466292641</v>
      </c>
      <c r="BH182">
        <v>108.58745814858381</v>
      </c>
      <c r="BI182">
        <v>112.4423129128585</v>
      </c>
      <c r="BJ182">
        <v>114.55071939191021</v>
      </c>
      <c r="BK182">
        <v>117.7178535879105</v>
      </c>
      <c r="BL182">
        <v>120.26965885440219</v>
      </c>
      <c r="BM182">
        <v>121.8170301330196</v>
      </c>
      <c r="BN182">
        <v>126.06098995566011</v>
      </c>
      <c r="BO182">
        <v>133.3273006967695</v>
      </c>
      <c r="BP182">
        <v>140.68410098633609</v>
      </c>
      <c r="BQ182">
        <v>145.1090399058908</v>
      </c>
    </row>
    <row r="183" spans="1:69" x14ac:dyDescent="0.2">
      <c r="A183" t="s">
        <v>510</v>
      </c>
      <c r="B183" t="s">
        <v>511</v>
      </c>
      <c r="C183" t="s">
        <v>748</v>
      </c>
      <c r="D183" t="s">
        <v>749</v>
      </c>
      <c r="I183">
        <v>2.9694652331672451</v>
      </c>
      <c r="J183">
        <v>3.2210344474753652</v>
      </c>
      <c r="K183">
        <v>3.684508149936438</v>
      </c>
      <c r="L183">
        <v>3.581034951239801</v>
      </c>
      <c r="M183">
        <v>3.623286507377196</v>
      </c>
      <c r="N183">
        <v>3.7703046771711408</v>
      </c>
      <c r="O183">
        <v>4.3447964990579191</v>
      </c>
      <c r="P183">
        <v>4.2579221259927822</v>
      </c>
      <c r="Q183">
        <v>4.6151202306282384</v>
      </c>
      <c r="R183">
        <v>5.14261797478399</v>
      </c>
      <c r="S183">
        <v>6.1611822743627611</v>
      </c>
      <c r="T183">
        <v>6.6285686506745316</v>
      </c>
      <c r="U183">
        <v>6.4222056828372702</v>
      </c>
      <c r="V183">
        <v>7.0579303726647744</v>
      </c>
      <c r="W183">
        <v>7.5764123782609838</v>
      </c>
      <c r="X183">
        <v>7.8465458601842304</v>
      </c>
      <c r="Y183">
        <v>8.9987721048726659</v>
      </c>
      <c r="Z183">
        <v>10.00167236322595</v>
      </c>
      <c r="AA183">
        <v>11.171722664658519</v>
      </c>
      <c r="AB183">
        <v>12.55447337630749</v>
      </c>
      <c r="AC183">
        <v>12.91174669110144</v>
      </c>
      <c r="AD183">
        <v>13.95148333333581</v>
      </c>
      <c r="AE183">
        <v>16.602118613346349</v>
      </c>
      <c r="AF183">
        <v>18.3869008266986</v>
      </c>
      <c r="AG183">
        <v>20.03859674982245</v>
      </c>
      <c r="AH183">
        <v>21.811388743096181</v>
      </c>
      <c r="AI183">
        <v>23.608581823051718</v>
      </c>
      <c r="AJ183">
        <v>27.281475827069329</v>
      </c>
      <c r="AK183">
        <v>31.960118969102268</v>
      </c>
      <c r="AL183">
        <v>34.35885188160475</v>
      </c>
      <c r="AM183">
        <v>37.227570941935248</v>
      </c>
      <c r="AN183">
        <v>40.065417323028932</v>
      </c>
      <c r="AO183">
        <v>43.759635754972919</v>
      </c>
      <c r="AP183">
        <v>45.514392162438277</v>
      </c>
      <c r="AQ183">
        <v>50.632243325253711</v>
      </c>
      <c r="AR183">
        <v>54.40490879217262</v>
      </c>
      <c r="AS183">
        <v>55.753508664962617</v>
      </c>
      <c r="AT183">
        <v>57.252332321050758</v>
      </c>
      <c r="AU183">
        <v>58.986734182765467</v>
      </c>
      <c r="AV183">
        <v>62.353112599400639</v>
      </c>
      <c r="AW183">
        <v>64.125070406939912</v>
      </c>
      <c r="AX183">
        <v>68.508873537730608</v>
      </c>
      <c r="AY183">
        <v>73.249917644186525</v>
      </c>
      <c r="AZ183">
        <v>74.91211887186877</v>
      </c>
      <c r="BA183">
        <v>82.334284298843414</v>
      </c>
      <c r="BB183">
        <v>91.469128018319154</v>
      </c>
      <c r="BC183">
        <v>100</v>
      </c>
      <c r="BD183">
        <v>109.2270754612596</v>
      </c>
      <c r="BE183">
        <v>119.559749053898</v>
      </c>
      <c r="BF183">
        <v>130.3681453932484</v>
      </c>
      <c r="BG183">
        <v>141.2723387490224</v>
      </c>
      <c r="BH183">
        <v>152.38893046506621</v>
      </c>
      <c r="BI183">
        <v>165.78444063469229</v>
      </c>
      <c r="BJ183">
        <v>170.38834083671409</v>
      </c>
      <c r="BK183">
        <v>177.8966634141066</v>
      </c>
      <c r="BL183">
        <v>187.79867696137131</v>
      </c>
      <c r="BM183">
        <v>197.29445088055729</v>
      </c>
      <c r="BN183">
        <v>205.43633404911759</v>
      </c>
      <c r="BO183">
        <v>221.19372364592911</v>
      </c>
      <c r="BP183">
        <v>236.93358725363041</v>
      </c>
      <c r="BQ183">
        <v>248.0341545584451</v>
      </c>
    </row>
    <row r="184" spans="1:69" x14ac:dyDescent="0.2">
      <c r="A184" t="s">
        <v>512</v>
      </c>
      <c r="B184" t="s">
        <v>513</v>
      </c>
      <c r="C184" t="s">
        <v>748</v>
      </c>
      <c r="D184" t="s">
        <v>749</v>
      </c>
      <c r="BC184">
        <v>100</v>
      </c>
      <c r="BD184">
        <v>100.30030030030029</v>
      </c>
      <c r="BE184">
        <v>100.1751751751752</v>
      </c>
    </row>
    <row r="185" spans="1:69" x14ac:dyDescent="0.2">
      <c r="A185" t="s">
        <v>514</v>
      </c>
      <c r="B185" t="s">
        <v>515</v>
      </c>
      <c r="C185" t="s">
        <v>748</v>
      </c>
      <c r="D185" t="s">
        <v>749</v>
      </c>
      <c r="E185">
        <v>4.9921648004467016</v>
      </c>
      <c r="F185">
        <v>5.0819091612327991</v>
      </c>
      <c r="G185">
        <v>5.21814772472713</v>
      </c>
      <c r="H185">
        <v>5.3208668846467511</v>
      </c>
      <c r="I185">
        <v>5.5057619794327746</v>
      </c>
      <c r="J185">
        <v>5.6928196786798493</v>
      </c>
      <c r="K185">
        <v>5.8496842305056633</v>
      </c>
      <c r="L185">
        <v>6.2039949282663089</v>
      </c>
      <c r="M185">
        <v>6.4715065344366982</v>
      </c>
      <c r="N185">
        <v>6.7902439199337019</v>
      </c>
      <c r="O185">
        <v>7.2327764100379728</v>
      </c>
      <c r="P185">
        <v>7.9840860009777117</v>
      </c>
      <c r="Q185">
        <v>8.5376070818881953</v>
      </c>
      <c r="R185">
        <v>9.2348452161169909</v>
      </c>
      <c r="S185">
        <v>10.26078129638192</v>
      </c>
      <c r="T185">
        <v>11.76757533389465</v>
      </c>
      <c r="U185">
        <v>13.757102468663071</v>
      </c>
      <c r="V185">
        <v>15.735862100929269</v>
      </c>
      <c r="W185">
        <v>17.617339017147451</v>
      </c>
      <c r="X185">
        <v>20.030843115033239</v>
      </c>
      <c r="Y185">
        <v>23.466241962306299</v>
      </c>
      <c r="Z185">
        <v>27.073040800089171</v>
      </c>
      <c r="AA185">
        <v>31.449044304838129</v>
      </c>
      <c r="AB185">
        <v>33.757742504681651</v>
      </c>
      <c r="AC185">
        <v>35.841018363516191</v>
      </c>
      <c r="AD185">
        <v>41.366863128297432</v>
      </c>
      <c r="AE185">
        <v>46.832831420030267</v>
      </c>
      <c r="AF185">
        <v>54.206333266754882</v>
      </c>
      <c r="AG185">
        <v>57.662122227016368</v>
      </c>
      <c r="AH185">
        <v>60.958084261845372</v>
      </c>
      <c r="AI185">
        <v>64.675578984306995</v>
      </c>
      <c r="AJ185">
        <v>66.358691633956795</v>
      </c>
      <c r="AK185">
        <v>67.031940556103024</v>
      </c>
      <c r="AL185">
        <v>67.895451219875554</v>
      </c>
      <c r="AM185">
        <v>69.080483425825904</v>
      </c>
      <c r="AN185">
        <v>71.674416987880164</v>
      </c>
      <c r="AO185">
        <v>73.312688493366267</v>
      </c>
      <c r="AP185">
        <v>74.183018851267775</v>
      </c>
      <c r="AQ185">
        <v>75.121615119857793</v>
      </c>
      <c r="AR185">
        <v>75.035775806417817</v>
      </c>
      <c r="AS185">
        <v>76.998137274483867</v>
      </c>
      <c r="AT185">
        <v>79.019966916758918</v>
      </c>
      <c r="AU185">
        <v>81.135404585527027</v>
      </c>
      <c r="AV185">
        <v>82.558174308292124</v>
      </c>
      <c r="AW185">
        <v>84.44896209331506</v>
      </c>
      <c r="AX185">
        <v>87.013696770797594</v>
      </c>
      <c r="AY185">
        <v>89.942057428887054</v>
      </c>
      <c r="AZ185">
        <v>92.079209423095833</v>
      </c>
      <c r="BA185">
        <v>95.72457870732589</v>
      </c>
      <c r="BB185">
        <v>97.749776815026294</v>
      </c>
      <c r="BC185">
        <v>100</v>
      </c>
      <c r="BD185">
        <v>104.0279066739204</v>
      </c>
      <c r="BE185">
        <v>105.1305121722712</v>
      </c>
      <c r="BF185">
        <v>106.3231365296144</v>
      </c>
      <c r="BG185">
        <v>107.6282610111024</v>
      </c>
      <c r="BH185">
        <v>107.94329391226429</v>
      </c>
      <c r="BI185">
        <v>108.6408669618925</v>
      </c>
      <c r="BJ185">
        <v>110.6515787371207</v>
      </c>
      <c r="BK185">
        <v>112.4201196425951</v>
      </c>
      <c r="BL185">
        <v>114.2409117644138</v>
      </c>
      <c r="BM185">
        <v>116.19964268334</v>
      </c>
      <c r="BN185">
        <v>120.7792107473083</v>
      </c>
      <c r="BO185">
        <v>129.4417672056579</v>
      </c>
      <c r="BP185">
        <v>136.8628744900403</v>
      </c>
      <c r="BQ185">
        <v>140.86309960615719</v>
      </c>
    </row>
    <row r="186" spans="1:69" x14ac:dyDescent="0.2">
      <c r="A186" t="s">
        <v>516</v>
      </c>
      <c r="B186" t="s">
        <v>517</v>
      </c>
      <c r="C186" t="s">
        <v>748</v>
      </c>
      <c r="D186" t="s">
        <v>749</v>
      </c>
    </row>
    <row r="187" spans="1:69" x14ac:dyDescent="0.2">
      <c r="A187" t="s">
        <v>518</v>
      </c>
      <c r="B187" t="s">
        <v>519</v>
      </c>
      <c r="C187" t="s">
        <v>748</v>
      </c>
      <c r="D187" t="s">
        <v>749</v>
      </c>
      <c r="AS187">
        <v>74.767612952311566</v>
      </c>
      <c r="AT187">
        <v>74.157010779867704</v>
      </c>
      <c r="AU187">
        <v>73.949683482275219</v>
      </c>
      <c r="AV187">
        <v>74.120750310615492</v>
      </c>
      <c r="AW187">
        <v>74.583982069047082</v>
      </c>
      <c r="AX187">
        <v>76.008413462257437</v>
      </c>
      <c r="AY187">
        <v>78.702901014507759</v>
      </c>
      <c r="AZ187">
        <v>83.291661208089351</v>
      </c>
      <c r="BA187">
        <v>93.59934507291365</v>
      </c>
      <c r="BB187">
        <v>96.846128737081628</v>
      </c>
      <c r="BC187">
        <v>100</v>
      </c>
      <c r="BD187">
        <v>104.0421886711639</v>
      </c>
      <c r="BE187">
        <v>107.1090766320448</v>
      </c>
      <c r="BF187">
        <v>108.2375223837867</v>
      </c>
      <c r="BG187">
        <v>109.33506692238571</v>
      </c>
      <c r="BH187">
        <v>109.4064519330263</v>
      </c>
      <c r="BI187">
        <v>110.6199971139162</v>
      </c>
      <c r="BJ187">
        <v>112.3778530009406</v>
      </c>
      <c r="BK187">
        <v>113.37724314990891</v>
      </c>
      <c r="BL187">
        <v>113.9337160772312</v>
      </c>
      <c r="BM187">
        <v>113.4706861288374</v>
      </c>
      <c r="BN187">
        <v>115.37950346711401</v>
      </c>
      <c r="BO187">
        <v>118.2710782468795</v>
      </c>
      <c r="BP187">
        <v>119.3955795501216</v>
      </c>
      <c r="BQ187">
        <v>120.1042988588876</v>
      </c>
    </row>
    <row r="188" spans="1:69" x14ac:dyDescent="0.2">
      <c r="A188" t="s">
        <v>520</v>
      </c>
      <c r="B188" t="s">
        <v>521</v>
      </c>
      <c r="C188" t="s">
        <v>748</v>
      </c>
      <c r="D188" t="s">
        <v>749</v>
      </c>
    </row>
    <row r="189" spans="1:69" x14ac:dyDescent="0.2">
      <c r="A189" t="s">
        <v>522</v>
      </c>
      <c r="B189" t="s">
        <v>523</v>
      </c>
      <c r="C189" t="s">
        <v>748</v>
      </c>
      <c r="D189" t="s">
        <v>749</v>
      </c>
      <c r="E189">
        <v>2.072064777770013</v>
      </c>
      <c r="F189">
        <v>2.1060553417098</v>
      </c>
      <c r="G189">
        <v>2.0951783612490789</v>
      </c>
      <c r="H189">
        <v>2.1256943920451432</v>
      </c>
      <c r="I189">
        <v>2.2145396359948482</v>
      </c>
      <c r="J189">
        <v>2.3378592758694299</v>
      </c>
      <c r="K189">
        <v>2.5068308978201479</v>
      </c>
      <c r="L189">
        <v>2.6775811684264599</v>
      </c>
      <c r="M189">
        <v>2.6821498541764242</v>
      </c>
      <c r="N189">
        <v>2.7676296158709022</v>
      </c>
      <c r="O189">
        <v>2.9156933972933392</v>
      </c>
      <c r="P189">
        <v>3.0536258564897412</v>
      </c>
      <c r="Q189">
        <v>3.211902541435776</v>
      </c>
      <c r="R189">
        <v>3.9528911565488318</v>
      </c>
      <c r="S189">
        <v>5.006851903350201</v>
      </c>
      <c r="T189">
        <v>6.053509733004045</v>
      </c>
      <c r="U189">
        <v>6.4868395567912458</v>
      </c>
      <c r="V189">
        <v>7.1441489130147389</v>
      </c>
      <c r="W189">
        <v>7.5827062584880709</v>
      </c>
      <c r="X189">
        <v>8.2095721469426959</v>
      </c>
      <c r="Y189">
        <v>9.1896498266259439</v>
      </c>
      <c r="Z189">
        <v>10.28137228548503</v>
      </c>
      <c r="AA189">
        <v>10.888336057785709</v>
      </c>
      <c r="AB189">
        <v>11.58105564535861</v>
      </c>
      <c r="AC189">
        <v>12.28601381225009</v>
      </c>
      <c r="AD189">
        <v>12.97585373410088</v>
      </c>
      <c r="AE189">
        <v>13.4308409181788</v>
      </c>
      <c r="AF189">
        <v>14.05956793415149</v>
      </c>
      <c r="AG189">
        <v>15.30214369319971</v>
      </c>
      <c r="AH189">
        <v>16.502484354991719</v>
      </c>
      <c r="AI189">
        <v>17.996310948285441</v>
      </c>
      <c r="AJ189">
        <v>20.118304622550461</v>
      </c>
      <c r="AK189">
        <v>22.031362550540429</v>
      </c>
      <c r="AL189">
        <v>24.228696793455871</v>
      </c>
      <c r="AM189">
        <v>27.22534911192939</v>
      </c>
      <c r="AN189">
        <v>30.585931456101729</v>
      </c>
      <c r="AO189">
        <v>33.758857440367592</v>
      </c>
      <c r="AP189">
        <v>37.599093867064397</v>
      </c>
      <c r="AQ189">
        <v>39.940766995063811</v>
      </c>
      <c r="AR189">
        <v>41.595368058906693</v>
      </c>
      <c r="AS189">
        <v>43.411698234952098</v>
      </c>
      <c r="AT189">
        <v>44.778411993496228</v>
      </c>
      <c r="AU189">
        <v>46.251776110969679</v>
      </c>
      <c r="AV189">
        <v>47.599615168260861</v>
      </c>
      <c r="AW189">
        <v>51.143227873053618</v>
      </c>
      <c r="AX189">
        <v>55.778506042929124</v>
      </c>
      <c r="AY189">
        <v>60.196768583976549</v>
      </c>
      <c r="AZ189">
        <v>64.770931053996605</v>
      </c>
      <c r="BA189">
        <v>77.910440560645014</v>
      </c>
      <c r="BB189">
        <v>88.543474448670622</v>
      </c>
      <c r="BC189">
        <v>100</v>
      </c>
      <c r="BD189">
        <v>111.9160927116277</v>
      </c>
      <c r="BE189">
        <v>122.7522025965545</v>
      </c>
      <c r="BF189">
        <v>132.1944936597873</v>
      </c>
      <c r="BG189">
        <v>141.69846347348121</v>
      </c>
      <c r="BH189">
        <v>145.28248263017551</v>
      </c>
      <c r="BI189">
        <v>150.75254122498839</v>
      </c>
      <c r="BJ189">
        <v>156.91134586661681</v>
      </c>
      <c r="BK189">
        <v>164.87939385510339</v>
      </c>
      <c r="BL189">
        <v>182.32093267149421</v>
      </c>
      <c r="BM189">
        <v>200.0789790046249</v>
      </c>
      <c r="BN189">
        <v>219.0789001397022</v>
      </c>
      <c r="BO189">
        <v>262.61833396559609</v>
      </c>
      <c r="BP189">
        <v>343.42107928413981</v>
      </c>
      <c r="BQ189">
        <v>386.80385651478031</v>
      </c>
    </row>
    <row r="190" spans="1:69" x14ac:dyDescent="0.2">
      <c r="A190" t="s">
        <v>524</v>
      </c>
      <c r="B190" t="s">
        <v>525</v>
      </c>
      <c r="C190" t="s">
        <v>748</v>
      </c>
      <c r="D190" t="s">
        <v>749</v>
      </c>
      <c r="E190">
        <v>25.706968939622239</v>
      </c>
      <c r="F190">
        <v>25.864761076402552</v>
      </c>
      <c r="G190">
        <v>26.068575919658979</v>
      </c>
      <c r="H190">
        <v>26.185855191480019</v>
      </c>
      <c r="I190">
        <v>26.817860156163398</v>
      </c>
      <c r="J190">
        <v>26.941654943085702</v>
      </c>
      <c r="K190">
        <v>26.99377906396024</v>
      </c>
      <c r="L190">
        <v>27.36516342472704</v>
      </c>
      <c r="M190">
        <v>27.80821845173708</v>
      </c>
      <c r="N190">
        <v>28.316428629628419</v>
      </c>
      <c r="O190">
        <v>29.18950765312033</v>
      </c>
      <c r="P190">
        <v>29.749841951821121</v>
      </c>
      <c r="Q190">
        <v>31.359174181875751</v>
      </c>
      <c r="R190">
        <v>33.509294165197389</v>
      </c>
      <c r="S190">
        <v>38.960608466467868</v>
      </c>
      <c r="T190">
        <v>41.25189794364826</v>
      </c>
      <c r="U190">
        <v>42.881347912181958</v>
      </c>
      <c r="V190">
        <v>44.847688380828842</v>
      </c>
      <c r="W190">
        <v>46.73152505362318</v>
      </c>
      <c r="X190">
        <v>50.464821817351748</v>
      </c>
      <c r="Y190">
        <v>57.432954911838131</v>
      </c>
      <c r="Z190">
        <v>61.626897869373529</v>
      </c>
      <c r="AA190">
        <v>64.246393388795283</v>
      </c>
      <c r="AB190">
        <v>65.597393046552853</v>
      </c>
      <c r="AC190">
        <v>66.635565811330366</v>
      </c>
      <c r="AD190">
        <v>67.319659785597054</v>
      </c>
      <c r="AE190">
        <v>67.274970229697828</v>
      </c>
      <c r="AF190">
        <v>67.945313571350582</v>
      </c>
      <c r="AG190">
        <v>68.189387300850683</v>
      </c>
      <c r="AH190">
        <v>68.329766922950611</v>
      </c>
      <c r="AI190">
        <v>68.855554472498298</v>
      </c>
      <c r="AJ190">
        <v>69.720559795947878</v>
      </c>
      <c r="AK190">
        <v>70.992626448079676</v>
      </c>
      <c r="AL190">
        <v>71.314883333286303</v>
      </c>
      <c r="AM190">
        <v>72.219464063690836</v>
      </c>
      <c r="AN190">
        <v>72.937475018449433</v>
      </c>
      <c r="AO190">
        <v>73.853363007984314</v>
      </c>
      <c r="AP190">
        <v>74.8314409227346</v>
      </c>
      <c r="AQ190">
        <v>75.249809510547081</v>
      </c>
      <c r="AR190">
        <v>76.188312018341847</v>
      </c>
      <c r="AS190">
        <v>77.330345190477544</v>
      </c>
      <c r="AT190">
        <v>77.567797632208851</v>
      </c>
      <c r="AU190">
        <v>78.347998512183196</v>
      </c>
      <c r="AV190">
        <v>78.654861506355914</v>
      </c>
      <c r="AW190">
        <v>79.028254286056239</v>
      </c>
      <c r="AX190">
        <v>81.285208961090035</v>
      </c>
      <c r="AY190">
        <v>83.283112799685583</v>
      </c>
      <c r="AZ190">
        <v>86.754880125769716</v>
      </c>
      <c r="BA190">
        <v>94.353465216821746</v>
      </c>
      <c r="BB190">
        <v>96.626490239748506</v>
      </c>
      <c r="BC190">
        <v>100</v>
      </c>
      <c r="BD190">
        <v>105.87580243678769</v>
      </c>
      <c r="BE190">
        <v>111.9088169789074</v>
      </c>
      <c r="BF190">
        <v>116.4155639984279</v>
      </c>
      <c r="BG190">
        <v>119.47325021822409</v>
      </c>
      <c r="BH190">
        <v>119.63751644926</v>
      </c>
      <c r="BI190">
        <v>120.5225158654591</v>
      </c>
      <c r="BJ190">
        <v>121.5777940433122</v>
      </c>
      <c r="BK190">
        <v>122.50370421258189</v>
      </c>
      <c r="BL190">
        <v>122.06871337877131</v>
      </c>
      <c r="BM190">
        <v>120.1763121343523</v>
      </c>
      <c r="BN190">
        <v>122.13603130989701</v>
      </c>
      <c r="BO190">
        <v>125.6286959027865</v>
      </c>
      <c r="BP190">
        <v>127.49605786485419</v>
      </c>
      <c r="BQ190">
        <v>128.37989311449689</v>
      </c>
    </row>
    <row r="191" spans="1:69" x14ac:dyDescent="0.2">
      <c r="A191" t="s">
        <v>526</v>
      </c>
      <c r="B191" t="s">
        <v>527</v>
      </c>
      <c r="C191" t="s">
        <v>748</v>
      </c>
      <c r="D191" t="s">
        <v>749</v>
      </c>
      <c r="E191">
        <v>4.0772253335880798E-8</v>
      </c>
      <c r="F191">
        <v>4.3184628913763301E-8</v>
      </c>
      <c r="G191">
        <v>4.6052560395464808E-8</v>
      </c>
      <c r="H191">
        <v>4.8848017073867199E-8</v>
      </c>
      <c r="I191">
        <v>5.3631354057442703E-8</v>
      </c>
      <c r="J191">
        <v>6.2421512280092704E-8</v>
      </c>
      <c r="K191">
        <v>6.7939950835047698E-8</v>
      </c>
      <c r="L191">
        <v>7.4586925604638995E-8</v>
      </c>
      <c r="M191">
        <v>8.8823047579566094E-8</v>
      </c>
      <c r="N191">
        <v>9.436219322103021E-8</v>
      </c>
      <c r="O191">
        <v>9.9104116031484197E-8</v>
      </c>
      <c r="P191">
        <v>1.05833919147008E-7</v>
      </c>
      <c r="Q191">
        <v>1.13474834068616E-7</v>
      </c>
      <c r="R191">
        <v>1.2424251905339199E-7</v>
      </c>
      <c r="S191">
        <v>1.452291512300411E-7</v>
      </c>
      <c r="T191">
        <v>1.795304400321751E-7</v>
      </c>
      <c r="U191">
        <v>2.39643112167965E-7</v>
      </c>
      <c r="V191">
        <v>3.3083712115332699E-7</v>
      </c>
      <c r="W191">
        <v>5.2222236821262103E-7</v>
      </c>
      <c r="X191">
        <v>8.7051556329395494E-7</v>
      </c>
      <c r="Y191">
        <v>1.38538261339855E-6</v>
      </c>
      <c r="Z191">
        <v>2.4304220034846298E-6</v>
      </c>
      <c r="AA191">
        <v>3.9967842294521096E-6</v>
      </c>
      <c r="AB191">
        <v>8.4392352884275591E-6</v>
      </c>
      <c r="AC191">
        <v>1.7739991562203301E-5</v>
      </c>
      <c r="AD191">
        <v>4.67270500051154E-5</v>
      </c>
      <c r="AE191">
        <v>8.3137246577128806E-5</v>
      </c>
      <c r="AF191">
        <v>1.5448754893254691E-4</v>
      </c>
      <c r="AG191">
        <v>1.18494936057133E-3</v>
      </c>
      <c r="AH191">
        <v>4.1457574558070198E-2</v>
      </c>
      <c r="AI191">
        <v>3.14317384437408</v>
      </c>
      <c r="AJ191">
        <v>16.015418926459091</v>
      </c>
      <c r="AK191">
        <v>27.791283279157501</v>
      </c>
      <c r="AL191">
        <v>41.292284929588597</v>
      </c>
      <c r="AM191">
        <v>51.093795398986401</v>
      </c>
      <c r="AN191">
        <v>56.779872125401297</v>
      </c>
      <c r="AO191">
        <v>63.331101072563513</v>
      </c>
      <c r="AP191">
        <v>68.753629952206296</v>
      </c>
      <c r="AQ191">
        <v>73.736770499264495</v>
      </c>
      <c r="AR191">
        <v>76.295185703235205</v>
      </c>
      <c r="AS191">
        <v>79.16185396223571</v>
      </c>
      <c r="AT191">
        <v>80.726962015122794</v>
      </c>
      <c r="AU191">
        <v>80.882874036321695</v>
      </c>
      <c r="AV191">
        <v>82.710323520853194</v>
      </c>
      <c r="AW191">
        <v>85.739566954200598</v>
      </c>
      <c r="AX191">
        <v>87.125377237050401</v>
      </c>
      <c r="AY191">
        <v>88.869852083689807</v>
      </c>
      <c r="AZ191">
        <v>90.451723406073995</v>
      </c>
      <c r="BA191">
        <v>95.685147945992199</v>
      </c>
      <c r="BB191">
        <v>98.494685435219097</v>
      </c>
      <c r="BC191">
        <v>100</v>
      </c>
      <c r="BD191">
        <v>103.3693109533385</v>
      </c>
      <c r="BE191">
        <v>107.10219689619269</v>
      </c>
      <c r="BF191">
        <v>110.06667502774729</v>
      </c>
      <c r="BG191">
        <v>113.822090321437</v>
      </c>
      <c r="BH191">
        <v>117.68986960708391</v>
      </c>
      <c r="BI191">
        <v>121.87630615117141</v>
      </c>
      <c r="BJ191">
        <v>125.5263802024014</v>
      </c>
      <c r="BK191">
        <v>127.42076687930241</v>
      </c>
      <c r="BL191">
        <v>130.29043789264321</v>
      </c>
      <c r="BM191">
        <v>132.8993893308961</v>
      </c>
      <c r="BN191">
        <v>138.576404455789</v>
      </c>
      <c r="BO191">
        <v>150.1249550055681</v>
      </c>
      <c r="BP191">
        <v>159.81644184329991</v>
      </c>
      <c r="BQ191">
        <v>163.02508836321871</v>
      </c>
    </row>
    <row r="192" spans="1:69" x14ac:dyDescent="0.2">
      <c r="A192" t="s">
        <v>528</v>
      </c>
      <c r="B192" t="s">
        <v>529</v>
      </c>
      <c r="C192" t="s">
        <v>748</v>
      </c>
      <c r="D192" t="s">
        <v>749</v>
      </c>
      <c r="E192">
        <v>1.1289570744394</v>
      </c>
      <c r="F192">
        <v>1.1469710861261</v>
      </c>
      <c r="G192">
        <v>1.21345701083502</v>
      </c>
      <c r="H192">
        <v>1.281720634064341</v>
      </c>
      <c r="I192">
        <v>1.38660484683975</v>
      </c>
      <c r="J192">
        <v>1.4221588172740609</v>
      </c>
      <c r="K192">
        <v>1.4989553934023201</v>
      </c>
      <c r="L192">
        <v>1.5926993621043</v>
      </c>
      <c r="M192">
        <v>1.63026805752857</v>
      </c>
      <c r="N192">
        <v>1.6621481176837301</v>
      </c>
      <c r="O192">
        <v>1.90118931222233</v>
      </c>
      <c r="P192">
        <v>2.3081073919986701</v>
      </c>
      <c r="Q192">
        <v>2.4974653103104298</v>
      </c>
      <c r="R192">
        <v>2.911545864538271</v>
      </c>
      <c r="S192">
        <v>3.90623450399154</v>
      </c>
      <c r="T192">
        <v>4.1703507493909102</v>
      </c>
      <c r="U192">
        <v>4.55399078719985</v>
      </c>
      <c r="V192">
        <v>5.0047790229916798</v>
      </c>
      <c r="W192">
        <v>5.3718558386314896</v>
      </c>
      <c r="X192">
        <v>6.3137212289735496</v>
      </c>
      <c r="Y192">
        <v>7.4628507238053698</v>
      </c>
      <c r="Z192">
        <v>8.4391855224587609</v>
      </c>
      <c r="AA192">
        <v>9.3018160392078606</v>
      </c>
      <c r="AB192">
        <v>10.2347283365258</v>
      </c>
      <c r="AC192">
        <v>15.386785740408691</v>
      </c>
      <c r="AD192">
        <v>18.94161134163209</v>
      </c>
      <c r="AE192">
        <v>19.1590871369295</v>
      </c>
      <c r="AF192">
        <v>19.938817427385889</v>
      </c>
      <c r="AG192">
        <v>22.702351313969601</v>
      </c>
      <c r="AH192">
        <v>25.481798063623799</v>
      </c>
      <c r="AI192">
        <v>28.584806362378998</v>
      </c>
      <c r="AJ192">
        <v>34.090656984785603</v>
      </c>
      <c r="AK192">
        <v>37.0398409405256</v>
      </c>
      <c r="AL192">
        <v>39.527551867219898</v>
      </c>
      <c r="AM192">
        <v>43.633070539419087</v>
      </c>
      <c r="AN192">
        <v>46.614080221300092</v>
      </c>
      <c r="AO192">
        <v>50.0989972337483</v>
      </c>
      <c r="AP192">
        <v>52.899661134163203</v>
      </c>
      <c r="AQ192">
        <v>57.784910096818798</v>
      </c>
      <c r="AR192">
        <v>61.2167842323652</v>
      </c>
      <c r="AS192">
        <v>63.651452282157699</v>
      </c>
      <c r="AT192">
        <v>67.053941908713696</v>
      </c>
      <c r="AU192">
        <v>68.879668049792485</v>
      </c>
      <c r="AV192">
        <v>70.456431535269701</v>
      </c>
      <c r="AW192">
        <v>73.858921161825705</v>
      </c>
      <c r="AX192">
        <v>78.6721991701245</v>
      </c>
      <c r="AY192">
        <v>82.987551867219906</v>
      </c>
      <c r="AZ192">
        <v>85.394190871369304</v>
      </c>
      <c r="BA192">
        <v>92.448132780083</v>
      </c>
      <c r="BB192">
        <v>96.348547717842294</v>
      </c>
      <c r="BC192">
        <v>100</v>
      </c>
      <c r="BD192">
        <v>104.7184170471842</v>
      </c>
      <c r="BE192">
        <v>107.8882057396326</v>
      </c>
      <c r="BF192">
        <v>110.6746211173953</v>
      </c>
      <c r="BG192">
        <v>114.65649857658531</v>
      </c>
      <c r="BH192">
        <v>115.4295041329969</v>
      </c>
      <c r="BI192">
        <v>116.876642442093</v>
      </c>
      <c r="BJ192">
        <v>120.2113524587059</v>
      </c>
      <c r="BK192">
        <v>126.5937898328531</v>
      </c>
      <c r="BL192">
        <v>129.62199600738461</v>
      </c>
      <c r="BM192">
        <v>132.72406086909979</v>
      </c>
      <c r="BN192">
        <v>137.93637393606349</v>
      </c>
      <c r="BO192">
        <v>145.9658683570338</v>
      </c>
      <c r="BP192">
        <v>154.6917446857359</v>
      </c>
      <c r="BQ192">
        <v>159.661379209096</v>
      </c>
    </row>
    <row r="193" spans="1:69" x14ac:dyDescent="0.2">
      <c r="A193" t="s">
        <v>530</v>
      </c>
      <c r="B193" t="s">
        <v>531</v>
      </c>
      <c r="C193" t="s">
        <v>748</v>
      </c>
      <c r="D193" t="s">
        <v>749</v>
      </c>
      <c r="AT193">
        <v>74.07228915662651</v>
      </c>
      <c r="AU193">
        <v>73.10843373493978</v>
      </c>
      <c r="AV193">
        <v>73.783132530120525</v>
      </c>
      <c r="AW193">
        <v>77.44578313253011</v>
      </c>
      <c r="AX193">
        <v>80.506024096385545</v>
      </c>
      <c r="AY193">
        <v>84.072289156626553</v>
      </c>
      <c r="AZ193">
        <v>86.795180722891587</v>
      </c>
      <c r="BA193">
        <v>97.180722891566262</v>
      </c>
      <c r="BB193">
        <v>98.578313253012055</v>
      </c>
      <c r="BC193">
        <v>100</v>
      </c>
      <c r="BD193">
        <v>104.6746987951807</v>
      </c>
      <c r="BE193">
        <v>108.4578313253012</v>
      </c>
      <c r="BF193">
        <v>112.0963855421687</v>
      </c>
      <c r="BG193">
        <v>116.7951807228916</v>
      </c>
      <c r="BH193">
        <v>117.9036144578313</v>
      </c>
      <c r="BI193">
        <v>116.6746987951808</v>
      </c>
      <c r="BJ193">
        <v>118.3291322525958</v>
      </c>
      <c r="BK193">
        <v>120.82552744779819</v>
      </c>
      <c r="BL193">
        <v>121.14859035541269</v>
      </c>
      <c r="BM193">
        <v>121.4129145525518</v>
      </c>
      <c r="BN193">
        <v>124.5848049182207</v>
      </c>
      <c r="BO193">
        <v>139.97434706276289</v>
      </c>
      <c r="BP193">
        <v>157.91902311298281</v>
      </c>
      <c r="BQ193">
        <v>161.44334574150389</v>
      </c>
    </row>
    <row r="194" spans="1:69" x14ac:dyDescent="0.2">
      <c r="A194" t="s">
        <v>532</v>
      </c>
      <c r="B194" t="s">
        <v>533</v>
      </c>
      <c r="C194" t="s">
        <v>748</v>
      </c>
      <c r="D194" t="s">
        <v>749</v>
      </c>
      <c r="P194">
        <v>5.5047043203061996</v>
      </c>
      <c r="Q194">
        <v>5.8391151077381096</v>
      </c>
      <c r="R194">
        <v>6.3262814401001899</v>
      </c>
      <c r="S194">
        <v>7.7919089653578499</v>
      </c>
      <c r="T194">
        <v>8.6093575569391305</v>
      </c>
      <c r="U194">
        <v>9.26854589928368</v>
      </c>
      <c r="V194">
        <v>9.6882796037493595</v>
      </c>
      <c r="W194">
        <v>10.2501998206699</v>
      </c>
      <c r="X194">
        <v>10.84118487649871</v>
      </c>
      <c r="Y194">
        <v>12.149102623004801</v>
      </c>
      <c r="Z194">
        <v>13.1276188630804</v>
      </c>
      <c r="AA194">
        <v>13.8542398333616</v>
      </c>
      <c r="AB194">
        <v>14.9490154284884</v>
      </c>
      <c r="AC194">
        <v>16.058323443214601</v>
      </c>
      <c r="AD194">
        <v>16.654152638845201</v>
      </c>
      <c r="AE194">
        <v>17.562428851696701</v>
      </c>
      <c r="AF194">
        <v>18.148569767723501</v>
      </c>
      <c r="AG194">
        <v>19.136774287305901</v>
      </c>
      <c r="AH194">
        <v>19.9941870322378</v>
      </c>
      <c r="AI194">
        <v>21.3844551553758</v>
      </c>
      <c r="AJ194">
        <v>22.87402814445219</v>
      </c>
      <c r="AK194">
        <v>23.859810594133702</v>
      </c>
      <c r="AL194">
        <v>25.046624845593001</v>
      </c>
      <c r="AM194">
        <v>25.761135466369598</v>
      </c>
      <c r="AN194">
        <v>30.212899944292399</v>
      </c>
      <c r="AO194">
        <v>33.724901300651503</v>
      </c>
      <c r="AP194">
        <v>35.061883885969003</v>
      </c>
      <c r="AQ194">
        <v>39.821251241310797</v>
      </c>
      <c r="AR194">
        <v>45.767432848112001</v>
      </c>
      <c r="AS194">
        <v>52.905272846174313</v>
      </c>
      <c r="AT194">
        <v>57.824496814978097</v>
      </c>
      <c r="AU194">
        <v>64.647467725918602</v>
      </c>
      <c r="AV194">
        <v>74.156514156998597</v>
      </c>
      <c r="AW194">
        <v>75.757502361518206</v>
      </c>
      <c r="AX194">
        <v>77.106595296340302</v>
      </c>
      <c r="AY194">
        <v>78.932836001647004</v>
      </c>
      <c r="AZ194">
        <v>79.652190762225402</v>
      </c>
      <c r="BA194">
        <v>88.223896141642697</v>
      </c>
      <c r="BB194">
        <v>94.327512292004698</v>
      </c>
      <c r="BC194">
        <v>100</v>
      </c>
      <c r="BD194">
        <v>104.44083401028971</v>
      </c>
      <c r="BE194">
        <v>109.1795288383428</v>
      </c>
      <c r="BF194">
        <v>114.5951800704035</v>
      </c>
      <c r="BG194">
        <v>120.5794746818305</v>
      </c>
      <c r="BH194">
        <v>127.8093690766315</v>
      </c>
      <c r="BI194">
        <v>136.33901976712701</v>
      </c>
      <c r="BJ194">
        <v>143.7313836988898</v>
      </c>
      <c r="BK194">
        <v>150.0188975766948</v>
      </c>
      <c r="BL194">
        <v>155.91264936476489</v>
      </c>
      <c r="BM194">
        <v>163.5082053442145</v>
      </c>
      <c r="BN194">
        <v>170.83924311781189</v>
      </c>
      <c r="BO194">
        <v>179.81383724410509</v>
      </c>
      <c r="BP194">
        <v>183.9472177643396</v>
      </c>
      <c r="BQ194">
        <v>185.05532301692091</v>
      </c>
    </row>
    <row r="195" spans="1:69" x14ac:dyDescent="0.2">
      <c r="A195" t="s">
        <v>534</v>
      </c>
      <c r="B195" t="s">
        <v>535</v>
      </c>
      <c r="C195" t="s">
        <v>748</v>
      </c>
      <c r="D195" t="s">
        <v>749</v>
      </c>
      <c r="O195">
        <v>2.104034403858341E-2</v>
      </c>
      <c r="P195">
        <v>2.1271787822797449E-2</v>
      </c>
      <c r="Q195">
        <v>2.125074747896926E-2</v>
      </c>
      <c r="R195">
        <v>2.1776756079933811E-2</v>
      </c>
      <c r="S195">
        <v>2.3312701194540021E-2</v>
      </c>
      <c r="T195">
        <v>2.3838709795504572E-2</v>
      </c>
      <c r="U195">
        <v>2.4890726997433769E-2</v>
      </c>
      <c r="V195">
        <v>2.6111066951671608E-2</v>
      </c>
      <c r="W195">
        <v>2.8226393894591799E-2</v>
      </c>
      <c r="X195">
        <v>3.0209512903579538E-2</v>
      </c>
      <c r="Y195">
        <v>3.3134613441836443E-2</v>
      </c>
      <c r="Z195">
        <v>3.9472331274726331E-2</v>
      </c>
      <c r="AA195">
        <v>8.0349371847485626E-2</v>
      </c>
      <c r="AB195">
        <v>0.10086639059463789</v>
      </c>
      <c r="AC195">
        <v>0.116400822831708</v>
      </c>
      <c r="AD195">
        <v>0.12981166512998729</v>
      </c>
      <c r="AE195">
        <v>0.15129545439402101</v>
      </c>
      <c r="AF195">
        <v>0.19120572444989939</v>
      </c>
      <c r="AG195">
        <v>0.30348331234208692</v>
      </c>
      <c r="AH195">
        <v>1.0456545841279159</v>
      </c>
      <c r="AI195">
        <v>6.9837052955845698</v>
      </c>
      <c r="AJ195">
        <v>12.34506087721873</v>
      </c>
      <c r="AK195">
        <v>18.035956432448302</v>
      </c>
      <c r="AL195">
        <v>24.70279741821917</v>
      </c>
      <c r="AM195">
        <v>32.852565644711767</v>
      </c>
      <c r="AN195">
        <v>42.035313921079677</v>
      </c>
      <c r="AO195">
        <v>50.356190406337127</v>
      </c>
      <c r="AP195">
        <v>57.86588895408542</v>
      </c>
      <c r="AQ195">
        <v>64.577091095789953</v>
      </c>
      <c r="AR195">
        <v>69.196983277101396</v>
      </c>
      <c r="AS195">
        <v>76.04760598503745</v>
      </c>
      <c r="AT195">
        <v>80.160515622707976</v>
      </c>
      <c r="AU195">
        <v>81.687799618600593</v>
      </c>
      <c r="AV195">
        <v>82.245483350447472</v>
      </c>
      <c r="AW195">
        <v>85.027557576646643</v>
      </c>
      <c r="AX195">
        <v>86.884388293970986</v>
      </c>
      <c r="AY195">
        <v>88.000586768373225</v>
      </c>
      <c r="AZ195">
        <v>90.164295144491788</v>
      </c>
      <c r="BA195">
        <v>93.919612732873716</v>
      </c>
      <c r="BB195">
        <v>97.484230599970687</v>
      </c>
      <c r="BC195">
        <v>100</v>
      </c>
      <c r="BD195">
        <v>104.2394014962594</v>
      </c>
      <c r="BE195">
        <v>107.9507114566525</v>
      </c>
      <c r="BF195">
        <v>109.0215637377146</v>
      </c>
      <c r="BG195">
        <v>109.080240575033</v>
      </c>
      <c r="BH195">
        <v>108.126741968608</v>
      </c>
      <c r="BI195">
        <v>107.40795071145681</v>
      </c>
      <c r="BJ195">
        <v>109.63767052955851</v>
      </c>
      <c r="BK195">
        <v>111.62534839372159</v>
      </c>
      <c r="BL195">
        <v>114.1117793750917</v>
      </c>
      <c r="BM195">
        <v>117.9624468241162</v>
      </c>
      <c r="BN195">
        <v>123.92548041660559</v>
      </c>
      <c r="BO195">
        <v>141.80724658940889</v>
      </c>
      <c r="BP195">
        <v>158.1560803872672</v>
      </c>
      <c r="BQ195">
        <v>164.14111779375099</v>
      </c>
    </row>
    <row r="196" spans="1:69" x14ac:dyDescent="0.2">
      <c r="A196" t="s">
        <v>536</v>
      </c>
      <c r="B196" t="s">
        <v>537</v>
      </c>
      <c r="C196" t="s">
        <v>748</v>
      </c>
      <c r="D196" t="s">
        <v>749</v>
      </c>
    </row>
    <row r="197" spans="1:69" x14ac:dyDescent="0.2">
      <c r="A197" t="s">
        <v>1014</v>
      </c>
      <c r="B197" t="s">
        <v>538</v>
      </c>
      <c r="C197" t="s">
        <v>748</v>
      </c>
      <c r="D197" t="s">
        <v>749</v>
      </c>
    </row>
    <row r="198" spans="1:69" x14ac:dyDescent="0.2">
      <c r="A198" t="s">
        <v>539</v>
      </c>
      <c r="B198" t="s">
        <v>540</v>
      </c>
      <c r="C198" t="s">
        <v>748</v>
      </c>
      <c r="D198" t="s">
        <v>749</v>
      </c>
    </row>
    <row r="199" spans="1:69" x14ac:dyDescent="0.2">
      <c r="A199" t="s">
        <v>541</v>
      </c>
      <c r="B199" t="s">
        <v>542</v>
      </c>
      <c r="C199" t="s">
        <v>748</v>
      </c>
      <c r="D199" t="s">
        <v>749</v>
      </c>
      <c r="E199">
        <v>1.182810075386074</v>
      </c>
      <c r="F199">
        <v>1.201131767613461</v>
      </c>
      <c r="G199">
        <v>1.2331066661458641</v>
      </c>
      <c r="H199">
        <v>1.258034937521527</v>
      </c>
      <c r="I199">
        <v>1.3013729639900999</v>
      </c>
      <c r="J199">
        <v>1.345944048122095</v>
      </c>
      <c r="K199">
        <v>1.4137697653195651</v>
      </c>
      <c r="L199">
        <v>1.4919014122016769</v>
      </c>
      <c r="M199">
        <v>1.582629333456431</v>
      </c>
      <c r="N199">
        <v>1.7216280444717471</v>
      </c>
      <c r="O199">
        <v>1.8314704012896941</v>
      </c>
      <c r="P199">
        <v>2.0502743087242599</v>
      </c>
      <c r="Q199">
        <v>2.2689023567469282</v>
      </c>
      <c r="R199">
        <v>2.563283555325139</v>
      </c>
      <c r="S199">
        <v>3.2062262754024089</v>
      </c>
      <c r="T199">
        <v>3.695871076675056</v>
      </c>
      <c r="U199">
        <v>4.4772486213545344</v>
      </c>
      <c r="V199">
        <v>5.8659455927731639</v>
      </c>
      <c r="W199">
        <v>7.1000685327945376</v>
      </c>
      <c r="X199">
        <v>8.6549285021855891</v>
      </c>
      <c r="Y199">
        <v>10.02824758448531</v>
      </c>
      <c r="Z199">
        <v>11.93766711526648</v>
      </c>
      <c r="AA199">
        <v>14.52566783965457</v>
      </c>
      <c r="AB199">
        <v>18.012229375357311</v>
      </c>
      <c r="AC199">
        <v>23.124935639538801</v>
      </c>
      <c r="AD199">
        <v>27.625374178405401</v>
      </c>
      <c r="AE199">
        <v>31.03195119612808</v>
      </c>
      <c r="AF199">
        <v>34.0218275175149</v>
      </c>
      <c r="AG199">
        <v>37.458587372211191</v>
      </c>
      <c r="AH199">
        <v>42.210697507607847</v>
      </c>
      <c r="AI199">
        <v>47.964256419179243</v>
      </c>
      <c r="AJ199">
        <v>53.647773394361849</v>
      </c>
      <c r="AK199">
        <v>58.776103715329668</v>
      </c>
      <c r="AL199">
        <v>62.763345252594803</v>
      </c>
      <c r="AM199">
        <v>66.165394844771427</v>
      </c>
      <c r="AN199">
        <v>68.959437818029414</v>
      </c>
      <c r="AO199">
        <v>71.075787328179715</v>
      </c>
      <c r="AP199">
        <v>72.736731092228084</v>
      </c>
      <c r="AQ199">
        <v>74.608066984592554</v>
      </c>
      <c r="AR199">
        <v>76.353966557416626</v>
      </c>
      <c r="AS199">
        <v>78.532368429462707</v>
      </c>
      <c r="AT199">
        <v>81.964156993363318</v>
      </c>
      <c r="AU199">
        <v>84.915150718884163</v>
      </c>
      <c r="AV199">
        <v>87.648561699045146</v>
      </c>
      <c r="AW199">
        <v>89.721767506933176</v>
      </c>
      <c r="AX199">
        <v>91.764879250897494</v>
      </c>
      <c r="AY199">
        <v>94.616624706605023</v>
      </c>
      <c r="AZ199">
        <v>96.938483827325754</v>
      </c>
      <c r="BA199">
        <v>99.447742856432626</v>
      </c>
      <c r="BB199">
        <v>98.616827109158876</v>
      </c>
      <c r="BC199">
        <v>100</v>
      </c>
      <c r="BD199">
        <v>103.6530110043072</v>
      </c>
      <c r="BE199">
        <v>106.5276599068948</v>
      </c>
      <c r="BF199">
        <v>106.8199895602893</v>
      </c>
      <c r="BG199">
        <v>106.52286616219899</v>
      </c>
      <c r="BH199">
        <v>107.0426323694947</v>
      </c>
      <c r="BI199">
        <v>107.69280618712649</v>
      </c>
      <c r="BJ199">
        <v>109.16670513498821</v>
      </c>
      <c r="BK199">
        <v>110.2515118050402</v>
      </c>
      <c r="BL199">
        <v>110.6243586147142</v>
      </c>
      <c r="BM199">
        <v>110.6105987919763</v>
      </c>
      <c r="BN199">
        <v>112.01054978925271</v>
      </c>
      <c r="BO199">
        <v>120.7839903130848</v>
      </c>
      <c r="BP199">
        <v>125.9913286484835</v>
      </c>
      <c r="BQ199">
        <v>129.035445303373</v>
      </c>
    </row>
    <row r="200" spans="1:69" x14ac:dyDescent="0.2">
      <c r="A200" t="s">
        <v>543</v>
      </c>
      <c r="B200" t="s">
        <v>544</v>
      </c>
      <c r="C200" t="s">
        <v>748</v>
      </c>
      <c r="D200" t="s">
        <v>749</v>
      </c>
      <c r="E200">
        <v>0.41092739322943828</v>
      </c>
      <c r="F200">
        <v>0.4868971634063094</v>
      </c>
      <c r="G200">
        <v>0.4938035061496614</v>
      </c>
      <c r="H200">
        <v>0.50416302026468929</v>
      </c>
      <c r="I200">
        <v>0.51106936300804129</v>
      </c>
      <c r="J200">
        <v>0.53079305351971739</v>
      </c>
      <c r="K200">
        <v>0.54604376886211736</v>
      </c>
      <c r="L200">
        <v>0.55349872747772344</v>
      </c>
      <c r="M200">
        <v>0.55741790572075334</v>
      </c>
      <c r="N200">
        <v>0.56994223619925355</v>
      </c>
      <c r="O200">
        <v>0.56504326339174138</v>
      </c>
      <c r="P200">
        <v>0.59303130802940951</v>
      </c>
      <c r="Q200">
        <v>0.64747380581401448</v>
      </c>
      <c r="R200">
        <v>0.73033034587025847</v>
      </c>
      <c r="S200">
        <v>0.91461692288095575</v>
      </c>
      <c r="T200">
        <v>0.97583278306476873</v>
      </c>
      <c r="U200">
        <v>1.0194975406783811</v>
      </c>
      <c r="V200">
        <v>1.1149210109745209</v>
      </c>
      <c r="W200">
        <v>1.2337743512098709</v>
      </c>
      <c r="X200">
        <v>1.581218022521131</v>
      </c>
      <c r="Y200">
        <v>1.9361592522098221</v>
      </c>
      <c r="Z200">
        <v>2.187370057717962</v>
      </c>
      <c r="AA200">
        <v>2.2993648360253509</v>
      </c>
      <c r="AB200">
        <v>2.6082558876023221</v>
      </c>
      <c r="AC200">
        <v>3.1380308053171722</v>
      </c>
      <c r="AD200">
        <v>3.9291508533163029</v>
      </c>
      <c r="AE200">
        <v>5.1763653847091726</v>
      </c>
      <c r="AF200">
        <v>6.3053448601722142</v>
      </c>
      <c r="AG200">
        <v>7.7299906938725451</v>
      </c>
      <c r="AH200">
        <v>9.7724186307268379</v>
      </c>
      <c r="AI200">
        <v>13.41361753025401</v>
      </c>
      <c r="AJ200">
        <v>16.66311360800572</v>
      </c>
      <c r="AK200">
        <v>19.19469776160291</v>
      </c>
      <c r="AL200">
        <v>22.68979528709162</v>
      </c>
      <c r="AM200">
        <v>27.356222794095519</v>
      </c>
      <c r="AN200">
        <v>31.028909058717119</v>
      </c>
      <c r="AO200">
        <v>34.069643905892327</v>
      </c>
      <c r="AP200">
        <v>36.437336324172733</v>
      </c>
      <c r="AQ200">
        <v>40.64703960048093</v>
      </c>
      <c r="AR200">
        <v>43.39163577894243</v>
      </c>
      <c r="AS200">
        <v>47.289141830338828</v>
      </c>
      <c r="AT200">
        <v>50.72614516722814</v>
      </c>
      <c r="AU200">
        <v>56.057585825027743</v>
      </c>
      <c r="AV200">
        <v>64.038390550018448</v>
      </c>
      <c r="AW200">
        <v>66.806939830195645</v>
      </c>
      <c r="AX200">
        <v>71.354743447766779</v>
      </c>
      <c r="AY200">
        <v>78.197199118504329</v>
      </c>
      <c r="AZ200">
        <v>84.55500219996047</v>
      </c>
      <c r="BA200">
        <v>93.141380583241045</v>
      </c>
      <c r="BB200">
        <v>95.555555555555586</v>
      </c>
      <c r="BC200">
        <v>100</v>
      </c>
      <c r="BD200">
        <v>108.2539682539683</v>
      </c>
      <c r="BE200">
        <v>112.23329641934301</v>
      </c>
      <c r="BF200">
        <v>115.2454780361757</v>
      </c>
      <c r="BG200">
        <v>121.0409745293467</v>
      </c>
      <c r="BH200">
        <v>124.8283499446291</v>
      </c>
      <c r="BI200">
        <v>129.92986341823561</v>
      </c>
      <c r="BJ200">
        <v>134.61055740125519</v>
      </c>
      <c r="BK200">
        <v>139.96214839424161</v>
      </c>
      <c r="BL200">
        <v>143.8210409745293</v>
      </c>
      <c r="BM200">
        <v>146.36310077519391</v>
      </c>
      <c r="BN200">
        <v>153.37094130675521</v>
      </c>
      <c r="BO200">
        <v>168.3484828349944</v>
      </c>
      <c r="BP200">
        <v>176.1464230343301</v>
      </c>
      <c r="BQ200">
        <v>182.90234772978971</v>
      </c>
    </row>
    <row r="201" spans="1:69" x14ac:dyDescent="0.2">
      <c r="A201" t="s">
        <v>545</v>
      </c>
      <c r="B201" t="s">
        <v>546</v>
      </c>
      <c r="C201" t="s">
        <v>748</v>
      </c>
      <c r="D201" t="s">
        <v>749</v>
      </c>
      <c r="AO201">
        <v>54.916496261452103</v>
      </c>
      <c r="AP201">
        <v>58.808431598195817</v>
      </c>
      <c r="AQ201">
        <v>62.089733345776907</v>
      </c>
      <c r="AR201">
        <v>65.532231432331571</v>
      </c>
      <c r="AS201">
        <v>67.365953627378587</v>
      </c>
      <c r="AT201">
        <v>68.189694240947034</v>
      </c>
      <c r="AU201">
        <v>72.082995648360026</v>
      </c>
      <c r="AV201">
        <v>75.256833169958668</v>
      </c>
      <c r="AW201">
        <v>77.517680127596762</v>
      </c>
      <c r="AX201">
        <v>80.701525592810967</v>
      </c>
      <c r="AY201">
        <v>83.802353605084946</v>
      </c>
      <c r="AZ201">
        <v>85.360862675071743</v>
      </c>
      <c r="BA201">
        <v>93.803050189891735</v>
      </c>
      <c r="BB201">
        <v>96.386325080214135</v>
      </c>
      <c r="BC201">
        <v>100</v>
      </c>
      <c r="BD201">
        <v>102.8772435849594</v>
      </c>
      <c r="BE201">
        <v>105.7362923898588</v>
      </c>
      <c r="BF201">
        <v>107.5596083140253</v>
      </c>
      <c r="BG201">
        <v>109.4236003001285</v>
      </c>
      <c r="BH201">
        <v>110.9901210998959</v>
      </c>
      <c r="BI201">
        <v>110.7469344137714</v>
      </c>
      <c r="BJ201">
        <v>110.9823502068846</v>
      </c>
      <c r="BK201">
        <v>110.7658150141619</v>
      </c>
      <c r="BL201">
        <v>112.5161179654373</v>
      </c>
      <c r="BM201">
        <v>111.6887509436508</v>
      </c>
      <c r="BN201">
        <v>113.07087804733899</v>
      </c>
      <c r="BO201">
        <v>117.3011127817275</v>
      </c>
      <c r="BP201">
        <v>124.1879804984498</v>
      </c>
      <c r="BQ201">
        <v>190.83860885596451</v>
      </c>
    </row>
    <row r="202" spans="1:69" x14ac:dyDescent="0.2">
      <c r="A202" t="s">
        <v>547</v>
      </c>
      <c r="B202" t="s">
        <v>548</v>
      </c>
      <c r="C202" t="s">
        <v>748</v>
      </c>
      <c r="D202" t="s">
        <v>749</v>
      </c>
    </row>
    <row r="203" spans="1:69" x14ac:dyDescent="0.2">
      <c r="A203" t="s">
        <v>549</v>
      </c>
      <c r="B203" t="s">
        <v>550</v>
      </c>
      <c r="C203" t="s">
        <v>748</v>
      </c>
      <c r="D203" t="s">
        <v>749</v>
      </c>
    </row>
    <row r="204" spans="1:69" x14ac:dyDescent="0.2">
      <c r="A204" t="s">
        <v>551</v>
      </c>
      <c r="B204" t="s">
        <v>552</v>
      </c>
      <c r="C204" t="s">
        <v>748</v>
      </c>
      <c r="D204" t="s">
        <v>749</v>
      </c>
    </row>
    <row r="205" spans="1:69" x14ac:dyDescent="0.2">
      <c r="A205" t="s">
        <v>553</v>
      </c>
      <c r="B205" t="s">
        <v>554</v>
      </c>
      <c r="C205" t="s">
        <v>748</v>
      </c>
      <c r="D205" t="s">
        <v>749</v>
      </c>
      <c r="X205">
        <v>31.152535305699502</v>
      </c>
      <c r="Y205">
        <v>33.270907706175613</v>
      </c>
      <c r="Z205">
        <v>36.105788418994301</v>
      </c>
      <c r="AA205">
        <v>38.163818358876902</v>
      </c>
      <c r="AB205">
        <v>39.210886222666709</v>
      </c>
      <c r="AC205">
        <v>39.644155683694599</v>
      </c>
      <c r="AD205">
        <v>40.402377240854598</v>
      </c>
      <c r="AE205">
        <v>40.708455856315602</v>
      </c>
      <c r="AF205">
        <v>41.801593768676398</v>
      </c>
      <c r="AG205">
        <v>43.725516494431297</v>
      </c>
      <c r="AH205">
        <v>45.168458538747601</v>
      </c>
      <c r="AI205">
        <v>46.523949550075002</v>
      </c>
      <c r="AJ205">
        <v>48.579048825313201</v>
      </c>
      <c r="AK205">
        <v>50.065716386123889</v>
      </c>
      <c r="AL205">
        <v>49.628461221179599</v>
      </c>
      <c r="AM205">
        <v>50.284343968596097</v>
      </c>
      <c r="AN205">
        <v>51.771011529406699</v>
      </c>
      <c r="AO205">
        <v>54.310138705848999</v>
      </c>
      <c r="AP205">
        <v>56.935756832340402</v>
      </c>
      <c r="AQ205">
        <v>58.6161524332949</v>
      </c>
      <c r="AR205">
        <v>59.894982909021302</v>
      </c>
      <c r="AS205">
        <v>60.883450909582692</v>
      </c>
      <c r="AT205">
        <v>61.779250035091607</v>
      </c>
      <c r="AU205">
        <v>61.927520235175798</v>
      </c>
      <c r="AV205">
        <v>63.329909210972403</v>
      </c>
      <c r="AW205">
        <v>67.635922938418204</v>
      </c>
      <c r="AX205">
        <v>73.597620566804594</v>
      </c>
      <c r="AY205">
        <v>82.308494821752504</v>
      </c>
      <c r="AZ205">
        <v>93.632631353184806</v>
      </c>
      <c r="BA205">
        <v>107.724478286189</v>
      </c>
      <c r="BB205">
        <v>102.48553741560301</v>
      </c>
      <c r="BC205">
        <v>100</v>
      </c>
      <c r="BD205">
        <v>101.138366235292</v>
      </c>
      <c r="BE205">
        <v>103.4800719155526</v>
      </c>
      <c r="BF205">
        <v>106.8141766203251</v>
      </c>
      <c r="BG205">
        <v>110.3921533723766</v>
      </c>
      <c r="BH205">
        <v>112.3947523007637</v>
      </c>
      <c r="BI205">
        <v>115.4031009131851</v>
      </c>
      <c r="BJ205">
        <v>115.8588034248892</v>
      </c>
      <c r="BK205">
        <v>116.15518806629051</v>
      </c>
      <c r="BL205">
        <v>115.3808498139808</v>
      </c>
      <c r="BM205">
        <v>112.4498127443596</v>
      </c>
      <c r="BN205">
        <v>115.0411800608865</v>
      </c>
      <c r="BO205">
        <v>120.787803986413</v>
      </c>
      <c r="BP205">
        <v>124.4448347162533</v>
      </c>
      <c r="BQ205">
        <v>126.0219777459746</v>
      </c>
    </row>
    <row r="206" spans="1:69" x14ac:dyDescent="0.2">
      <c r="A206" t="s">
        <v>555</v>
      </c>
      <c r="B206" t="s">
        <v>556</v>
      </c>
      <c r="C206" t="s">
        <v>748</v>
      </c>
      <c r="D206" t="s">
        <v>749</v>
      </c>
      <c r="AI206">
        <v>2.3388925898987119E-2</v>
      </c>
      <c r="AJ206">
        <v>7.7329050337585178E-2</v>
      </c>
      <c r="AK206">
        <v>0.24065232549637791</v>
      </c>
      <c r="AL206">
        <v>0.85471731237845616</v>
      </c>
      <c r="AM206">
        <v>2.0236235190756862</v>
      </c>
      <c r="AN206">
        <v>2.6760900231205449</v>
      </c>
      <c r="AO206">
        <v>3.715197082281807</v>
      </c>
      <c r="AP206">
        <v>9.4649653918893346</v>
      </c>
      <c r="AQ206">
        <v>15.05843649735572</v>
      </c>
      <c r="AR206">
        <v>21.955769792601551</v>
      </c>
      <c r="AS206">
        <v>31.982222053029311</v>
      </c>
      <c r="AT206">
        <v>43.008736699849642</v>
      </c>
      <c r="AU206">
        <v>52.702857034090258</v>
      </c>
      <c r="AV206">
        <v>60.75242210251821</v>
      </c>
      <c r="AW206">
        <v>67.966385594914058</v>
      </c>
      <c r="AX206">
        <v>74.093496012334157</v>
      </c>
      <c r="AY206">
        <v>78.952928412356997</v>
      </c>
      <c r="AZ206">
        <v>82.772141538344414</v>
      </c>
      <c r="BA206">
        <v>89.270418942840294</v>
      </c>
      <c r="BB206">
        <v>94.258332223004743</v>
      </c>
      <c r="BC206">
        <v>100</v>
      </c>
      <c r="BD206">
        <v>105.7892532881588</v>
      </c>
      <c r="BE206">
        <v>109.3172430858252</v>
      </c>
      <c r="BF206">
        <v>113.6732207777376</v>
      </c>
      <c r="BG206">
        <v>114.88760302263169</v>
      </c>
      <c r="BH206">
        <v>114.2049909333888</v>
      </c>
      <c r="BI206">
        <v>112.44075603860141</v>
      </c>
      <c r="BJ206">
        <v>113.9463616118164</v>
      </c>
      <c r="BK206">
        <v>119.2169328282924</v>
      </c>
      <c r="BL206">
        <v>123.780383348878</v>
      </c>
      <c r="BM206">
        <v>127.03713573291201</v>
      </c>
      <c r="BN206">
        <v>133.4554694786531</v>
      </c>
      <c r="BO206">
        <v>151.86630374783491</v>
      </c>
      <c r="BP206">
        <v>167.65612806212761</v>
      </c>
      <c r="BQ206">
        <v>177.24841540247829</v>
      </c>
    </row>
    <row r="207" spans="1:69" x14ac:dyDescent="0.2">
      <c r="A207" t="s">
        <v>557</v>
      </c>
      <c r="B207" t="s">
        <v>558</v>
      </c>
      <c r="C207" t="s">
        <v>748</v>
      </c>
      <c r="D207" t="s">
        <v>749</v>
      </c>
      <c r="AK207">
        <v>5.3595784106736967E-2</v>
      </c>
      <c r="AL207">
        <v>0.52215463296408993</v>
      </c>
      <c r="AM207">
        <v>2.1289426311842901</v>
      </c>
      <c r="AN207">
        <v>6.3317791444703522</v>
      </c>
      <c r="AO207">
        <v>9.3553310940778225</v>
      </c>
      <c r="AP207">
        <v>10.73630232106164</v>
      </c>
      <c r="AQ207">
        <v>13.70872060485466</v>
      </c>
      <c r="AR207">
        <v>25.46346790894221</v>
      </c>
      <c r="AS207">
        <v>30.759553654007469</v>
      </c>
      <c r="AT207">
        <v>37.365785210570259</v>
      </c>
      <c r="AU207">
        <v>43.265368445577238</v>
      </c>
      <c r="AV207">
        <v>49.176842513719308</v>
      </c>
      <c r="AW207">
        <v>54.531519924474694</v>
      </c>
      <c r="AX207">
        <v>61.449008975849893</v>
      </c>
      <c r="AY207">
        <v>67.390301376828361</v>
      </c>
      <c r="AZ207">
        <v>73.460347108994284</v>
      </c>
      <c r="BA207">
        <v>83.826166102897304</v>
      </c>
      <c r="BB207">
        <v>93.589675940172128</v>
      </c>
      <c r="BC207">
        <v>100</v>
      </c>
      <c r="BD207">
        <v>108.4404648593257</v>
      </c>
      <c r="BE207">
        <v>113.9435397676078</v>
      </c>
      <c r="BF207">
        <v>121.640047972666</v>
      </c>
      <c r="BG207">
        <v>131.1525061474583</v>
      </c>
      <c r="BH207">
        <v>151.52625580789589</v>
      </c>
      <c r="BI207">
        <v>162.19739729671019</v>
      </c>
      <c r="BJ207">
        <v>168.1716638638058</v>
      </c>
      <c r="BK207">
        <v>173.01217211646389</v>
      </c>
      <c r="BL207">
        <v>180.74932198751139</v>
      </c>
      <c r="BM207">
        <v>186.8626218856231</v>
      </c>
      <c r="BN207">
        <v>199.372063343799</v>
      </c>
      <c r="BO207">
        <v>226.7731212204481</v>
      </c>
      <c r="BP207">
        <v>240.07499599875021</v>
      </c>
      <c r="BQ207">
        <v>260.32499566125028</v>
      </c>
    </row>
    <row r="208" spans="1:69" x14ac:dyDescent="0.2">
      <c r="A208" t="s">
        <v>559</v>
      </c>
      <c r="B208" t="s">
        <v>560</v>
      </c>
      <c r="C208" t="s">
        <v>748</v>
      </c>
      <c r="D208" t="s">
        <v>749</v>
      </c>
      <c r="K208">
        <v>2.3006289989305539</v>
      </c>
      <c r="L208">
        <v>2.3340554657329902</v>
      </c>
      <c r="M208">
        <v>2.407856828467311</v>
      </c>
      <c r="N208">
        <v>2.4195334786158069</v>
      </c>
      <c r="O208">
        <v>2.4319913131175519</v>
      </c>
      <c r="P208">
        <v>2.4438735380802759</v>
      </c>
      <c r="Q208">
        <v>2.5194428443229948</v>
      </c>
      <c r="R208">
        <v>2.7556072050728089</v>
      </c>
      <c r="S208">
        <v>3.61227862232171</v>
      </c>
      <c r="T208">
        <v>4.704127641120059</v>
      </c>
      <c r="U208">
        <v>5.0412189133166052</v>
      </c>
      <c r="V208">
        <v>5.729604741650574</v>
      </c>
      <c r="W208">
        <v>6.4899538753480481</v>
      </c>
      <c r="X208">
        <v>7.5071457268893784</v>
      </c>
      <c r="Y208">
        <v>8.0513682232077688</v>
      </c>
      <c r="Z208">
        <v>8.5707349726769859</v>
      </c>
      <c r="AA208">
        <v>9.647659523910864</v>
      </c>
      <c r="AB208">
        <v>10.28372992307848</v>
      </c>
      <c r="AC208">
        <v>10.835922039838151</v>
      </c>
      <c r="AD208">
        <v>11.026561673185761</v>
      </c>
      <c r="AE208">
        <v>10.903387638604681</v>
      </c>
      <c r="AF208">
        <v>11.35402627519519</v>
      </c>
      <c r="AG208">
        <v>11.69222224725373</v>
      </c>
      <c r="AH208">
        <v>11.810346225361929</v>
      </c>
      <c r="AI208">
        <v>12.304699413637129</v>
      </c>
      <c r="AJ208">
        <v>14.72099364051037</v>
      </c>
      <c r="AK208">
        <v>16.128381264784132</v>
      </c>
      <c r="AL208">
        <v>18.120944187421639</v>
      </c>
      <c r="AN208">
        <v>36.048881527513458</v>
      </c>
      <c r="AO208">
        <v>38.720598143923269</v>
      </c>
      <c r="AP208">
        <v>43.373041613019879</v>
      </c>
      <c r="AQ208">
        <v>46.066536598139017</v>
      </c>
      <c r="AR208">
        <v>44.958207007953469</v>
      </c>
      <c r="AS208">
        <v>46.711365689054318</v>
      </c>
      <c r="AT208">
        <v>48.272858944086572</v>
      </c>
      <c r="AU208">
        <v>49.234736895415161</v>
      </c>
      <c r="AV208">
        <v>52.902577158877797</v>
      </c>
      <c r="AW208">
        <v>59.383518622258919</v>
      </c>
      <c r="AX208">
        <v>64.736401949639585</v>
      </c>
      <c r="AY208">
        <v>70.486824248099254</v>
      </c>
      <c r="AZ208">
        <v>76.887536846095756</v>
      </c>
      <c r="BA208">
        <v>88.757599224482703</v>
      </c>
      <c r="BB208">
        <v>100.24673598148441</v>
      </c>
      <c r="BC208">
        <v>100</v>
      </c>
      <c r="BD208">
        <v>103.0801706924026</v>
      </c>
      <c r="BE208">
        <v>113.6675538176801</v>
      </c>
      <c r="BF208">
        <v>120.4015251076509</v>
      </c>
      <c r="BG208">
        <v>123.2363676121232</v>
      </c>
      <c r="BH208">
        <v>126.3524026694799</v>
      </c>
      <c r="BI208">
        <v>135.4173574507727</v>
      </c>
      <c r="BJ208">
        <v>146.62928728969521</v>
      </c>
      <c r="BK208">
        <v>146.17296204954121</v>
      </c>
      <c r="BL208">
        <v>151.06665236898851</v>
      </c>
      <c r="BM208">
        <v>165.94732041763251</v>
      </c>
      <c r="BN208">
        <v>165.29789097528581</v>
      </c>
      <c r="BO208">
        <v>194.5377813062062</v>
      </c>
      <c r="BP208">
        <v>233.0359264773376</v>
      </c>
      <c r="BQ208">
        <v>237.1613437776644</v>
      </c>
    </row>
    <row r="209" spans="1:69" x14ac:dyDescent="0.2">
      <c r="A209" t="s">
        <v>561</v>
      </c>
      <c r="B209" t="s">
        <v>562</v>
      </c>
      <c r="C209" t="s">
        <v>748</v>
      </c>
      <c r="D209" t="s">
        <v>749</v>
      </c>
    </row>
    <row r="210" spans="1:69" x14ac:dyDescent="0.2">
      <c r="A210" t="s">
        <v>563</v>
      </c>
      <c r="B210" t="s">
        <v>564</v>
      </c>
      <c r="C210" t="s">
        <v>748</v>
      </c>
      <c r="D210" t="s">
        <v>749</v>
      </c>
      <c r="H210">
        <v>19.943712883974321</v>
      </c>
      <c r="I210">
        <v>20.502136844526131</v>
      </c>
      <c r="J210">
        <v>20.581911696261461</v>
      </c>
      <c r="K210">
        <v>20.901011102205651</v>
      </c>
      <c r="L210">
        <v>21.339772785852439</v>
      </c>
      <c r="M210">
        <v>21.678815904880089</v>
      </c>
      <c r="N210">
        <v>22.436676994471089</v>
      </c>
      <c r="O210">
        <v>22.47656442023904</v>
      </c>
      <c r="P210">
        <v>23.482390677988541</v>
      </c>
      <c r="Q210">
        <v>24.49945521794811</v>
      </c>
      <c r="R210">
        <v>28.545236813647399</v>
      </c>
      <c r="S210">
        <v>34.664481476945049</v>
      </c>
      <c r="T210">
        <v>46.650109453981351</v>
      </c>
      <c r="U210">
        <v>61.372259149350292</v>
      </c>
      <c r="V210">
        <v>68.368089825037345</v>
      </c>
      <c r="W210">
        <v>67.285411489607384</v>
      </c>
      <c r="X210">
        <v>68.013148230747873</v>
      </c>
      <c r="Y210">
        <v>70.848797672005205</v>
      </c>
      <c r="Z210">
        <v>72.831842899465698</v>
      </c>
      <c r="AA210">
        <v>73.575484859763435</v>
      </c>
      <c r="AB210">
        <v>73.716326140123357</v>
      </c>
      <c r="AC210">
        <v>72.567061292390406</v>
      </c>
      <c r="AD210">
        <v>70.347402713925391</v>
      </c>
      <c r="AE210">
        <v>68.093942228174825</v>
      </c>
      <c r="AF210">
        <v>67.040449451086289</v>
      </c>
      <c r="AG210">
        <v>67.648883782239295</v>
      </c>
      <c r="AH210">
        <v>68.347456532821809</v>
      </c>
      <c r="AI210">
        <v>69.767136638844832</v>
      </c>
      <c r="AJ210">
        <v>73.158594669899955</v>
      </c>
      <c r="AK210">
        <v>73.102258157755756</v>
      </c>
      <c r="AL210">
        <v>73.874068374125642</v>
      </c>
      <c r="AM210">
        <v>74.290958563989818</v>
      </c>
      <c r="AN210">
        <v>77.907762643619776</v>
      </c>
      <c r="AO210">
        <v>78.859842675322824</v>
      </c>
      <c r="AP210">
        <v>78.904911552563192</v>
      </c>
      <c r="AQ210">
        <v>78.611963850500715</v>
      </c>
      <c r="AR210">
        <v>77.563472933379202</v>
      </c>
      <c r="AS210">
        <v>76.69088511539195</v>
      </c>
      <c r="AT210">
        <v>75.831220134954734</v>
      </c>
      <c r="AU210">
        <v>76.018664668104748</v>
      </c>
      <c r="AV210">
        <v>76.484047404547965</v>
      </c>
      <c r="AW210">
        <v>76.878328709450457</v>
      </c>
      <c r="AX210">
        <v>77.246754009246743</v>
      </c>
      <c r="AY210">
        <v>78.953152680747834</v>
      </c>
      <c r="AZ210">
        <v>82.243780798736907</v>
      </c>
      <c r="BA210">
        <v>90.361446065991402</v>
      </c>
      <c r="BB210">
        <v>94.931225684046169</v>
      </c>
      <c r="BC210">
        <v>100</v>
      </c>
      <c r="BD210">
        <v>105.8262163739404</v>
      </c>
      <c r="BE210">
        <v>108.8594817824756</v>
      </c>
      <c r="BF210">
        <v>112.68158401552139</v>
      </c>
      <c r="BG210">
        <v>115.2077400368711</v>
      </c>
      <c r="BH210">
        <v>116.61637722349739</v>
      </c>
      <c r="BI210">
        <v>119.01106044076199</v>
      </c>
      <c r="BJ210">
        <v>118.0175016784616</v>
      </c>
      <c r="BK210">
        <v>120.92774610603141</v>
      </c>
      <c r="BL210">
        <v>119.48509448633951</v>
      </c>
      <c r="BM210">
        <v>123.51454960440471</v>
      </c>
      <c r="BN210">
        <v>127.2981583143935</v>
      </c>
      <c r="BO210">
        <v>130.4476085943439</v>
      </c>
      <c r="BP210">
        <v>133.48323556633861</v>
      </c>
      <c r="BQ210">
        <v>135.7363272961386</v>
      </c>
    </row>
    <row r="211" spans="1:69" x14ac:dyDescent="0.2">
      <c r="A211" t="s">
        <v>565</v>
      </c>
      <c r="B211" t="s">
        <v>566</v>
      </c>
      <c r="C211" t="s">
        <v>748</v>
      </c>
      <c r="D211" t="s">
        <v>749</v>
      </c>
      <c r="E211">
        <v>1.025751844429804E-3</v>
      </c>
      <c r="F211">
        <v>1.115612952331895E-3</v>
      </c>
      <c r="G211">
        <v>1.134164160668039E-3</v>
      </c>
      <c r="H211">
        <v>1.1873364138653671E-3</v>
      </c>
      <c r="I211">
        <v>1.234246157240057E-3</v>
      </c>
      <c r="J211">
        <v>1.204056133482083E-3</v>
      </c>
      <c r="K211">
        <v>1.2246751516665189E-3</v>
      </c>
      <c r="L211">
        <v>1.359555433938986E-3</v>
      </c>
      <c r="M211">
        <v>1.22313906435078E-3</v>
      </c>
      <c r="N211">
        <v>1.3773385986178481E-3</v>
      </c>
      <c r="O211">
        <v>1.4328149827852459E-3</v>
      </c>
      <c r="P211">
        <v>1.4514941476663019E-3</v>
      </c>
      <c r="Q211">
        <v>1.6482405609942511E-3</v>
      </c>
      <c r="R211">
        <v>1.9002415099572481E-3</v>
      </c>
      <c r="S211">
        <v>2.3973086281059092E-3</v>
      </c>
      <c r="T211">
        <v>2.9717768366666081E-3</v>
      </c>
      <c r="U211">
        <v>3.0215506592527171E-3</v>
      </c>
      <c r="V211">
        <v>3.5375206448592239E-3</v>
      </c>
      <c r="W211">
        <v>4.2178001706469452E-3</v>
      </c>
      <c r="X211">
        <v>5.5311579792273061E-3</v>
      </c>
      <c r="Y211">
        <v>6.9334375607544817E-3</v>
      </c>
      <c r="Z211">
        <v>8.6373800625317732E-3</v>
      </c>
      <c r="AA211">
        <v>1.085829921149708E-2</v>
      </c>
      <c r="AB211">
        <v>1.417961131915476E-2</v>
      </c>
      <c r="AC211">
        <v>1.9021429818370589E-2</v>
      </c>
      <c r="AD211">
        <v>2.765858617834021E-2</v>
      </c>
      <c r="AE211">
        <v>3.4422075818211773E-2</v>
      </c>
      <c r="AF211">
        <v>4.14983037810603E-2</v>
      </c>
      <c r="AG211">
        <v>6.8347940004398533E-2</v>
      </c>
      <c r="AH211">
        <v>0.11394990560894309</v>
      </c>
      <c r="AI211">
        <v>0.18819749677267461</v>
      </c>
      <c r="AJ211">
        <v>0.42076843816255882</v>
      </c>
      <c r="AK211">
        <v>0.91569507883492041</v>
      </c>
      <c r="AL211">
        <v>1.844030630142139</v>
      </c>
      <c r="AM211">
        <v>3.9720077575158479</v>
      </c>
      <c r="AN211">
        <v>6.6878757256483752</v>
      </c>
      <c r="AO211">
        <v>15.570964890542619</v>
      </c>
      <c r="AP211">
        <v>22.91556122070174</v>
      </c>
      <c r="AQ211">
        <v>28.557802872633552</v>
      </c>
      <c r="AR211">
        <v>33.460162515965671</v>
      </c>
      <c r="AS211">
        <v>35.842947341086941</v>
      </c>
      <c r="AT211">
        <v>36.536614367242549</v>
      </c>
      <c r="AU211">
        <v>44.656776123961862</v>
      </c>
      <c r="AV211">
        <v>47.554747282650929</v>
      </c>
      <c r="AW211">
        <v>52.147369012691541</v>
      </c>
      <c r="AX211">
        <v>56.582946395828792</v>
      </c>
      <c r="AY211">
        <v>60.656426208760926</v>
      </c>
      <c r="AZ211">
        <v>69.605843397219246</v>
      </c>
      <c r="BA211">
        <v>79.557476058782655</v>
      </c>
      <c r="BB211">
        <v>88.513069171542995</v>
      </c>
      <c r="BC211">
        <v>100</v>
      </c>
      <c r="BD211">
        <v>118.0966171221351</v>
      </c>
      <c r="BE211">
        <v>160.09066100941641</v>
      </c>
      <c r="BF211">
        <v>218.55952439824259</v>
      </c>
      <c r="BG211">
        <v>299.22250734346829</v>
      </c>
      <c r="BH211">
        <v>349.81974848905583</v>
      </c>
      <c r="BI211">
        <v>411.91364179751452</v>
      </c>
      <c r="BJ211">
        <v>545.17440303373826</v>
      </c>
      <c r="BK211">
        <v>890.22895212013691</v>
      </c>
      <c r="BL211">
        <v>1344.1927624348291</v>
      </c>
      <c r="BM211">
        <v>3538.6920569684962</v>
      </c>
      <c r="BN211">
        <v>16245.888968141569</v>
      </c>
      <c r="BO211">
        <v>38796.557297404826</v>
      </c>
    </row>
    <row r="212" spans="1:69" x14ac:dyDescent="0.2">
      <c r="A212" t="s">
        <v>567</v>
      </c>
      <c r="B212" t="s">
        <v>568</v>
      </c>
      <c r="C212" t="s">
        <v>748</v>
      </c>
      <c r="D212" t="s">
        <v>749</v>
      </c>
      <c r="L212">
        <v>10.953618251348329</v>
      </c>
      <c r="M212">
        <v>10.96000786194014</v>
      </c>
      <c r="N212">
        <v>11.400890996566121</v>
      </c>
      <c r="O212">
        <v>11.72128433041809</v>
      </c>
      <c r="P212">
        <v>12.175859487821681</v>
      </c>
      <c r="Q212">
        <v>12.92526953649981</v>
      </c>
      <c r="R212">
        <v>14.38392636698925</v>
      </c>
      <c r="S212">
        <v>16.771815145810571</v>
      </c>
      <c r="T212">
        <v>22.080668791585079</v>
      </c>
      <c r="U212">
        <v>22.31982279012762</v>
      </c>
      <c r="V212">
        <v>24.851021407691839</v>
      </c>
      <c r="W212">
        <v>25.700839623655739</v>
      </c>
      <c r="X212">
        <v>28.181834157659221</v>
      </c>
      <c r="Y212">
        <v>30.641834256580449</v>
      </c>
      <c r="Z212">
        <v>32.453745275630283</v>
      </c>
      <c r="AA212">
        <v>38.093033072032753</v>
      </c>
      <c r="AB212">
        <v>42.518294845550109</v>
      </c>
      <c r="AC212">
        <v>47.528662394021083</v>
      </c>
      <c r="AD212">
        <v>53.707415889348141</v>
      </c>
      <c r="AE212">
        <v>57.029100624115173</v>
      </c>
      <c r="AF212">
        <v>54.667683089437752</v>
      </c>
      <c r="AG212">
        <v>53.669078225523251</v>
      </c>
      <c r="AH212">
        <v>53.909145025531878</v>
      </c>
      <c r="AI212">
        <v>54.08440291755339</v>
      </c>
      <c r="AJ212">
        <v>53.13600213729088</v>
      </c>
      <c r="AK212">
        <v>53.077582839950438</v>
      </c>
      <c r="AL212">
        <v>52.766317521307883</v>
      </c>
      <c r="AM212">
        <v>69.806496314322203</v>
      </c>
      <c r="AN212">
        <v>75.296084661289555</v>
      </c>
      <c r="AO212">
        <v>77.369969716878217</v>
      </c>
      <c r="AP212">
        <v>78.726392777003497</v>
      </c>
      <c r="AQ212">
        <v>79.637084497534957</v>
      </c>
      <c r="AR212">
        <v>80.295882763451303</v>
      </c>
      <c r="AS212">
        <v>80.883634157552834</v>
      </c>
      <c r="AT212">
        <v>83.289518534341184</v>
      </c>
      <c r="AU212">
        <v>85.236246012342178</v>
      </c>
      <c r="AV212">
        <v>85.191925700815077</v>
      </c>
      <c r="AW212">
        <v>85.63047821322553</v>
      </c>
      <c r="AX212">
        <v>87.095901066348176</v>
      </c>
      <c r="AY212">
        <v>88.935615450722793</v>
      </c>
      <c r="AZ212">
        <v>94.141287640503634</v>
      </c>
      <c r="BA212">
        <v>101.0580385532063</v>
      </c>
      <c r="BB212">
        <v>98.786232140725446</v>
      </c>
      <c r="BC212">
        <v>100</v>
      </c>
      <c r="BD212">
        <v>103.4032282978697</v>
      </c>
      <c r="BE212">
        <v>104.86972257049599</v>
      </c>
      <c r="BF212">
        <v>105.6145550419627</v>
      </c>
      <c r="BG212">
        <v>104.46308699623989</v>
      </c>
      <c r="BH212">
        <v>104.6043335561025</v>
      </c>
      <c r="BI212">
        <v>105.4801698902303</v>
      </c>
      <c r="BJ212">
        <v>106.8705600706582</v>
      </c>
      <c r="BK212">
        <v>107.363218008605</v>
      </c>
      <c r="BL212">
        <v>109.2529303683523</v>
      </c>
      <c r="BM212">
        <v>112.0313928329951</v>
      </c>
      <c r="BN212">
        <v>114.47403881267169</v>
      </c>
      <c r="BO212">
        <v>125.57437914780689</v>
      </c>
      <c r="BP212">
        <v>133.03284175552221</v>
      </c>
      <c r="BQ212">
        <v>134.1030953559227</v>
      </c>
    </row>
    <row r="213" spans="1:69" x14ac:dyDescent="0.2">
      <c r="A213" t="s">
        <v>569</v>
      </c>
      <c r="B213" t="s">
        <v>570</v>
      </c>
      <c r="C213" t="s">
        <v>748</v>
      </c>
      <c r="D213" t="s">
        <v>749</v>
      </c>
      <c r="E213">
        <v>27.515806835526821</v>
      </c>
      <c r="F213">
        <v>27.625870062868952</v>
      </c>
      <c r="G213">
        <v>27.741782804391441</v>
      </c>
      <c r="H213">
        <v>28.353544495760438</v>
      </c>
      <c r="I213">
        <v>28.84295384885554</v>
      </c>
      <c r="J213">
        <v>28.894470622865558</v>
      </c>
      <c r="K213">
        <v>29.47403433047819</v>
      </c>
      <c r="L213">
        <v>30.459292633419611</v>
      </c>
      <c r="M213">
        <v>30.658920132708399</v>
      </c>
      <c r="N213">
        <v>30.57520537494219</v>
      </c>
      <c r="O213">
        <v>30.716876503469649</v>
      </c>
      <c r="P213">
        <v>31.25780263057478</v>
      </c>
      <c r="Q213">
        <v>31.908201902451271</v>
      </c>
      <c r="R213">
        <v>38.17392954141895</v>
      </c>
      <c r="S213">
        <v>46.712834833578441</v>
      </c>
      <c r="T213">
        <v>47.897720635808639</v>
      </c>
      <c r="U213">
        <v>47.015495880887272</v>
      </c>
      <c r="V213">
        <v>48.50304273042633</v>
      </c>
      <c r="W213">
        <v>50.86637473813564</v>
      </c>
      <c r="X213">
        <v>52.939924892038633</v>
      </c>
      <c r="Y213">
        <v>57.45408221466591</v>
      </c>
      <c r="Z213">
        <v>62.154987843079461</v>
      </c>
      <c r="AA213">
        <v>64.589155415052545</v>
      </c>
      <c r="AB213">
        <v>65.36190702520274</v>
      </c>
      <c r="AC213">
        <v>67.06196056753312</v>
      </c>
      <c r="AD213">
        <v>67.3839404050957</v>
      </c>
      <c r="AE213">
        <v>66.450198876164208</v>
      </c>
      <c r="AF213">
        <v>66.797937100731758</v>
      </c>
      <c r="AG213">
        <v>67.815393387429566</v>
      </c>
      <c r="AH213">
        <v>69.405973784988674</v>
      </c>
      <c r="AI213">
        <v>71.807943373205575</v>
      </c>
      <c r="AJ213">
        <v>74.267869332183608</v>
      </c>
      <c r="AK213">
        <v>75.948604084260239</v>
      </c>
      <c r="AL213">
        <v>77.687295207097904</v>
      </c>
      <c r="AM213">
        <v>80.095704392066224</v>
      </c>
      <c r="AN213">
        <v>81.473778096833826</v>
      </c>
      <c r="AO213">
        <v>82.600707528303275</v>
      </c>
      <c r="AP213">
        <v>84.255683893374453</v>
      </c>
      <c r="AQ213">
        <v>84.030298007081186</v>
      </c>
      <c r="AR213">
        <v>84.044339330166935</v>
      </c>
      <c r="AS213">
        <v>85.188707161661483</v>
      </c>
      <c r="AT213">
        <v>86.038207208353242</v>
      </c>
      <c r="AU213">
        <v>85.701215454293603</v>
      </c>
      <c r="AV213">
        <v>86.136496469953968</v>
      </c>
      <c r="AW213">
        <v>87.568711424707473</v>
      </c>
      <c r="AX213">
        <v>87.940971513284595</v>
      </c>
      <c r="AY213">
        <v>88.79018011700056</v>
      </c>
      <c r="AZ213">
        <v>90.663476817370736</v>
      </c>
      <c r="BA213">
        <v>96.679397952933456</v>
      </c>
      <c r="BB213">
        <v>97.248976910580666</v>
      </c>
      <c r="BC213">
        <v>100</v>
      </c>
      <c r="BD213">
        <v>105.25115624639371</v>
      </c>
      <c r="BE213">
        <v>110.0725483581745</v>
      </c>
      <c r="BF213">
        <v>112.6751014212288</v>
      </c>
      <c r="BG213">
        <v>113.8392262692079</v>
      </c>
      <c r="BH213">
        <v>113.24501327131181</v>
      </c>
      <c r="BI213">
        <v>112.64503013786189</v>
      </c>
      <c r="BJ213">
        <v>113.2947252083907</v>
      </c>
      <c r="BK213">
        <v>113.7918445791796</v>
      </c>
      <c r="BL213">
        <v>114.4379887970599</v>
      </c>
      <c r="BM213">
        <v>114.24102743921379</v>
      </c>
      <c r="BN213">
        <v>116.8869674830669</v>
      </c>
      <c r="BO213">
        <v>124.05325391259569</v>
      </c>
      <c r="BP213">
        <v>130.0496453585917</v>
      </c>
      <c r="BQ213">
        <v>133.15719624674861</v>
      </c>
    </row>
    <row r="214" spans="1:69" x14ac:dyDescent="0.2">
      <c r="A214" t="s">
        <v>571</v>
      </c>
      <c r="B214" t="s">
        <v>572</v>
      </c>
      <c r="C214" t="s">
        <v>748</v>
      </c>
      <c r="D214" t="s">
        <v>749</v>
      </c>
      <c r="P214">
        <v>2.4596371685447211</v>
      </c>
      <c r="Q214">
        <v>2.62879984944583</v>
      </c>
      <c r="R214">
        <v>2.7136758983908398</v>
      </c>
      <c r="S214">
        <v>3.2252898601226998</v>
      </c>
      <c r="T214">
        <v>3.5500586307671398</v>
      </c>
      <c r="U214">
        <v>3.7011249554806298</v>
      </c>
      <c r="V214">
        <v>4.0200427520980107</v>
      </c>
      <c r="W214">
        <v>4.2718199599538398</v>
      </c>
      <c r="X214">
        <v>4.6159154773567996</v>
      </c>
      <c r="Y214">
        <v>5.2201807762107801</v>
      </c>
      <c r="Z214">
        <v>6.07622328292058</v>
      </c>
      <c r="AA214">
        <v>6.8651252008688397</v>
      </c>
      <c r="AB214">
        <v>7.2931464542237396</v>
      </c>
      <c r="AC214">
        <v>8.0988335193623797</v>
      </c>
      <c r="AD214">
        <v>8.8737478146519493</v>
      </c>
      <c r="AE214">
        <v>10.0780821255623</v>
      </c>
      <c r="AF214">
        <v>11.185901840127899</v>
      </c>
      <c r="AG214">
        <v>13.0581451329892</v>
      </c>
      <c r="AH214">
        <v>15.008019731606</v>
      </c>
      <c r="AI214">
        <v>16.319359355855099</v>
      </c>
      <c r="AJ214">
        <v>18.775444280706399</v>
      </c>
      <c r="AK214">
        <v>20.794022405041101</v>
      </c>
      <c r="AL214">
        <v>22.700556104853401</v>
      </c>
      <c r="AM214">
        <v>25.709749220601701</v>
      </c>
      <c r="AN214">
        <v>28.185397457671289</v>
      </c>
      <c r="AO214">
        <v>31.504046603053311</v>
      </c>
      <c r="AP214">
        <v>34.050834157280001</v>
      </c>
      <c r="AQ214">
        <v>38.272968636904501</v>
      </c>
      <c r="AR214">
        <v>41.342601716509499</v>
      </c>
      <c r="AS214">
        <v>44.604351857546298</v>
      </c>
      <c r="AT214">
        <v>47.693576705096497</v>
      </c>
      <c r="AU214">
        <v>52.906310169788192</v>
      </c>
      <c r="AV214">
        <v>57.281378174954199</v>
      </c>
      <c r="AW214">
        <v>61.282964765045101</v>
      </c>
      <c r="AX214">
        <v>65.775412643520497</v>
      </c>
      <c r="AY214">
        <v>73.155405405405403</v>
      </c>
      <c r="AZ214">
        <v>78.763513513513502</v>
      </c>
      <c r="BA214">
        <v>92.405405405405403</v>
      </c>
      <c r="BB214">
        <v>98.959459459459509</v>
      </c>
      <c r="BC214">
        <v>100</v>
      </c>
      <c r="BD214">
        <v>107.34270706018</v>
      </c>
      <c r="BE214">
        <v>113.688814368881</v>
      </c>
      <c r="BF214">
        <v>119.818192049045</v>
      </c>
      <c r="BG214">
        <v>126.007882882883</v>
      </c>
      <c r="BH214">
        <v>125.284006297329</v>
      </c>
      <c r="BI214">
        <v>125.9260688216165</v>
      </c>
      <c r="BJ214">
        <v>126.541452847665</v>
      </c>
      <c r="BK214">
        <v>130.92165341247909</v>
      </c>
      <c r="BL214">
        <v>133.0620331855913</v>
      </c>
      <c r="BM214">
        <v>137.0053929646254</v>
      </c>
      <c r="BN214">
        <v>136.847236823755</v>
      </c>
      <c r="BO214">
        <v>144.39864427569279</v>
      </c>
      <c r="BP214">
        <v>152.89774483296091</v>
      </c>
      <c r="BQ214">
        <v>159.50573993911439</v>
      </c>
    </row>
    <row r="215" spans="1:69" x14ac:dyDescent="0.2">
      <c r="A215" t="s">
        <v>573</v>
      </c>
      <c r="B215" t="s">
        <v>574</v>
      </c>
      <c r="C215" t="s">
        <v>748</v>
      </c>
      <c r="D215" t="s">
        <v>749</v>
      </c>
      <c r="AY215">
        <v>71.853756914268288</v>
      </c>
      <c r="AZ215">
        <v>80.224701237446624</v>
      </c>
      <c r="BA215">
        <v>86.812051193725324</v>
      </c>
      <c r="BB215">
        <v>93.29605977900836</v>
      </c>
      <c r="BC215">
        <v>100</v>
      </c>
      <c r="BD215">
        <v>106.7913829195262</v>
      </c>
      <c r="BE215">
        <v>113.82654548345209</v>
      </c>
      <c r="BF215">
        <v>120.114470441718</v>
      </c>
      <c r="BG215">
        <v>125.6869551392458</v>
      </c>
      <c r="BH215">
        <v>134.0947030922917</v>
      </c>
      <c r="BI215">
        <v>148.69233419009501</v>
      </c>
      <c r="BJ215">
        <v>175.78632184212611</v>
      </c>
      <c r="BK215">
        <v>203.96406900023831</v>
      </c>
      <c r="BL215">
        <v>234.16094756087861</v>
      </c>
      <c r="BM215">
        <v>265.64826836959099</v>
      </c>
      <c r="BN215">
        <v>297.19123453191639</v>
      </c>
      <c r="BO215">
        <v>378.05188266779709</v>
      </c>
      <c r="BP215">
        <v>558.16666223119501</v>
      </c>
      <c r="BQ215">
        <v>717.99070888569815</v>
      </c>
    </row>
    <row r="216" spans="1:69" x14ac:dyDescent="0.2">
      <c r="A216" t="s">
        <v>575</v>
      </c>
      <c r="B216" t="s">
        <v>576</v>
      </c>
      <c r="C216" t="s">
        <v>748</v>
      </c>
      <c r="D216" t="s">
        <v>749</v>
      </c>
      <c r="E216">
        <v>1.9277699340962759</v>
      </c>
      <c r="F216">
        <v>1.8760580768495001</v>
      </c>
      <c r="G216">
        <v>1.8778619788509909</v>
      </c>
      <c r="H216">
        <v>1.907325711466844</v>
      </c>
      <c r="I216">
        <v>1.9408482235728839</v>
      </c>
      <c r="J216">
        <v>1.949717408394374</v>
      </c>
      <c r="K216">
        <v>1.9265673327604571</v>
      </c>
      <c r="L216">
        <v>1.954828464049486</v>
      </c>
      <c r="M216">
        <v>2.0044357689634422</v>
      </c>
      <c r="N216">
        <v>2.0005273146456859</v>
      </c>
      <c r="O216">
        <v>2.0568992520438139</v>
      </c>
      <c r="P216">
        <v>2.0660690871951268</v>
      </c>
      <c r="Q216">
        <v>2.0977876973102179</v>
      </c>
      <c r="R216">
        <v>2.231877745758478</v>
      </c>
      <c r="S216">
        <v>2.6090435882878551</v>
      </c>
      <c r="T216">
        <v>3.1070708646209688</v>
      </c>
      <c r="U216">
        <v>3.3256436565929879</v>
      </c>
      <c r="V216">
        <v>3.7187439667653792</v>
      </c>
      <c r="W216">
        <v>4.2124118132724391</v>
      </c>
      <c r="X216">
        <v>4.8045094597326718</v>
      </c>
      <c r="Y216">
        <v>5.6389070924802986</v>
      </c>
      <c r="Z216">
        <v>6.4733047252279281</v>
      </c>
      <c r="AA216">
        <v>7.2325513129068968</v>
      </c>
      <c r="AB216">
        <v>8.1955161747180956</v>
      </c>
      <c r="AC216">
        <v>9.1385881128124975</v>
      </c>
      <c r="AD216">
        <v>11.179086341413271</v>
      </c>
      <c r="AE216">
        <v>14.74912936966156</v>
      </c>
      <c r="AF216">
        <v>18.416426691531711</v>
      </c>
      <c r="AG216">
        <v>22.05572656522434</v>
      </c>
      <c r="AH216">
        <v>25.945051018760591</v>
      </c>
      <c r="AI216">
        <v>32.171646651427373</v>
      </c>
      <c r="AJ216">
        <v>36.805224322376453</v>
      </c>
      <c r="AK216">
        <v>40.932739350949703</v>
      </c>
      <c r="AL216">
        <v>48.508033847672323</v>
      </c>
      <c r="AM216">
        <v>53.643000521786568</v>
      </c>
      <c r="AN216">
        <v>59.023209183648092</v>
      </c>
      <c r="AO216">
        <v>64.800944149223113</v>
      </c>
      <c r="AP216">
        <v>67.710594851311626</v>
      </c>
      <c r="AQ216">
        <v>69.435224176549255</v>
      </c>
      <c r="AR216">
        <v>69.792695548520456</v>
      </c>
      <c r="AS216">
        <v>71.377888366086552</v>
      </c>
      <c r="AT216">
        <v>74.055144888722538</v>
      </c>
      <c r="AU216">
        <v>75.436662157142365</v>
      </c>
      <c r="AV216">
        <v>77.036214289861803</v>
      </c>
      <c r="AW216">
        <v>80.465823351180759</v>
      </c>
      <c r="AX216">
        <v>84.240433852889524</v>
      </c>
      <c r="AY216">
        <v>87.641324283901938</v>
      </c>
      <c r="AZ216">
        <v>91.653619239067567</v>
      </c>
      <c r="BA216">
        <v>97.801673384908639</v>
      </c>
      <c r="BB216">
        <v>98.834410445792699</v>
      </c>
      <c r="BC216">
        <v>100</v>
      </c>
      <c r="BD216">
        <v>105.1289237668161</v>
      </c>
      <c r="BE216">
        <v>106.9473753627011</v>
      </c>
      <c r="BF216">
        <v>107.7576826694804</v>
      </c>
      <c r="BG216">
        <v>108.98756924294391</v>
      </c>
      <c r="BH216">
        <v>108.1904510683198</v>
      </c>
      <c r="BI216">
        <v>108.8439745002155</v>
      </c>
      <c r="BJ216">
        <v>109.94586086591551</v>
      </c>
      <c r="BK216">
        <v>111.14463357709251</v>
      </c>
      <c r="BL216">
        <v>111.2283523109361</v>
      </c>
      <c r="BM216">
        <v>110.8150386404193</v>
      </c>
      <c r="BN216">
        <v>114.6569138642009</v>
      </c>
      <c r="BO216">
        <v>122.9106249897134</v>
      </c>
      <c r="BP216">
        <v>127.8830320206541</v>
      </c>
      <c r="BQ216">
        <v>128.97487470324461</v>
      </c>
    </row>
    <row r="217" spans="1:69" x14ac:dyDescent="0.2">
      <c r="A217" t="s">
        <v>577</v>
      </c>
      <c r="B217" t="s">
        <v>578</v>
      </c>
      <c r="C217" t="s">
        <v>748</v>
      </c>
      <c r="D217" t="s">
        <v>749</v>
      </c>
      <c r="AV217">
        <v>84.733515890103604</v>
      </c>
      <c r="AW217">
        <v>85.945915814851503</v>
      </c>
      <c r="AX217">
        <v>87.3945246904551</v>
      </c>
      <c r="AY217">
        <v>89.225666645763496</v>
      </c>
      <c r="AZ217">
        <v>91.455367656793001</v>
      </c>
      <c r="BA217">
        <v>95.381731780904303</v>
      </c>
      <c r="BB217">
        <v>97.479741075969798</v>
      </c>
      <c r="BC217">
        <v>100</v>
      </c>
      <c r="BD217">
        <v>102.8997958430012</v>
      </c>
      <c r="BE217">
        <v>105.8091149480549</v>
      </c>
      <c r="BF217">
        <v>107.50670896130779</v>
      </c>
      <c r="BG217">
        <v>108.703218890836</v>
      </c>
      <c r="BH217">
        <v>108.8615843419247</v>
      </c>
      <c r="BI217">
        <v>109.5627349617816</v>
      </c>
      <c r="BJ217">
        <v>110.6738469572942</v>
      </c>
      <c r="BK217">
        <v>111.96135480152179</v>
      </c>
      <c r="BL217">
        <v>112.49054234766611</v>
      </c>
      <c r="BM217">
        <v>112.3405149505633</v>
      </c>
      <c r="BN217">
        <v>114.155391827031</v>
      </c>
      <c r="BO217">
        <v>120.23468380902609</v>
      </c>
      <c r="BP217">
        <v>127.3668953415972</v>
      </c>
      <c r="BQ217">
        <v>128.94900243831739</v>
      </c>
    </row>
    <row r="218" spans="1:69" x14ac:dyDescent="0.2">
      <c r="A218" t="s">
        <v>1015</v>
      </c>
      <c r="B218" t="s">
        <v>579</v>
      </c>
      <c r="C218" t="s">
        <v>748</v>
      </c>
      <c r="D218" t="s">
        <v>749</v>
      </c>
    </row>
    <row r="219" spans="1:69" x14ac:dyDescent="0.2">
      <c r="A219" t="s">
        <v>580</v>
      </c>
      <c r="B219" t="s">
        <v>581</v>
      </c>
      <c r="C219" t="s">
        <v>748</v>
      </c>
      <c r="D219" t="s">
        <v>749</v>
      </c>
      <c r="AM219">
        <v>1.4134371271464661</v>
      </c>
      <c r="AN219">
        <v>2.5817915382825238</v>
      </c>
      <c r="AO219">
        <v>5.050008159389507</v>
      </c>
      <c r="AP219">
        <v>6.2270573010270436</v>
      </c>
      <c r="AQ219">
        <v>8.1051190893462195</v>
      </c>
      <c r="AR219">
        <v>11.546058685305971</v>
      </c>
      <c r="AS219">
        <v>19.75768822329535</v>
      </c>
      <c r="AT219">
        <v>38.528524534672997</v>
      </c>
      <c r="AU219">
        <v>46.038054584667982</v>
      </c>
      <c r="AV219">
        <v>50.584855216284467</v>
      </c>
      <c r="AW219">
        <v>56.162524832982349</v>
      </c>
      <c r="AX219">
        <v>65.215912967646034</v>
      </c>
      <c r="AY219">
        <v>72.861841602382896</v>
      </c>
      <c r="AZ219">
        <v>77.518956627236904</v>
      </c>
      <c r="BA219">
        <v>87.139824082499203</v>
      </c>
      <c r="BB219">
        <v>94.212920837124656</v>
      </c>
      <c r="BC219">
        <v>100</v>
      </c>
      <c r="BD219">
        <v>111.1373976342129</v>
      </c>
      <c r="BE219">
        <v>119.2841977555354</v>
      </c>
      <c r="BF219">
        <v>128.46223839854409</v>
      </c>
      <c r="BG219">
        <v>131.1373976342129</v>
      </c>
      <c r="BH219">
        <v>132.96329996966941</v>
      </c>
      <c r="BI219">
        <v>134.45556566575681</v>
      </c>
      <c r="BJ219">
        <v>138.6654534425235</v>
      </c>
      <c r="BK219">
        <v>141.3830755232029</v>
      </c>
      <c r="BL219">
        <v>143.9975735517136</v>
      </c>
      <c r="BM219">
        <v>146.2663026994237</v>
      </c>
      <c r="BN219">
        <v>152.24143160448889</v>
      </c>
      <c r="BO219">
        <v>170.4822565969063</v>
      </c>
      <c r="BP219">
        <v>191.57415832575069</v>
      </c>
      <c r="BQ219">
        <v>200.52168638155911</v>
      </c>
    </row>
    <row r="220" spans="1:69" x14ac:dyDescent="0.2">
      <c r="A220" t="s">
        <v>582</v>
      </c>
      <c r="B220" t="s">
        <v>583</v>
      </c>
      <c r="C220" t="s">
        <v>748</v>
      </c>
      <c r="D220" t="s">
        <v>749</v>
      </c>
    </row>
    <row r="221" spans="1:69" x14ac:dyDescent="0.2">
      <c r="A221" t="s">
        <v>584</v>
      </c>
      <c r="B221" t="s">
        <v>585</v>
      </c>
      <c r="C221" t="s">
        <v>748</v>
      </c>
      <c r="D221" t="s">
        <v>749</v>
      </c>
      <c r="BA221">
        <v>94.131423570451261</v>
      </c>
      <c r="BB221">
        <v>98.84390019240314</v>
      </c>
      <c r="BC221">
        <v>100</v>
      </c>
      <c r="BD221">
        <v>146.85217571935971</v>
      </c>
      <c r="BE221">
        <v>213.70794720901759</v>
      </c>
      <c r="BF221">
        <v>213.58380217151711</v>
      </c>
      <c r="BG221">
        <v>217.15983376989891</v>
      </c>
      <c r="BH221">
        <v>331.74710919474018</v>
      </c>
      <c r="BI221">
        <v>1592.384749454438</v>
      </c>
      <c r="BJ221">
        <v>4583.7054616258029</v>
      </c>
      <c r="BK221">
        <v>8411.1696295008533</v>
      </c>
      <c r="BL221">
        <v>15749.188755248169</v>
      </c>
      <c r="BM221">
        <v>20422.89337125728</v>
      </c>
      <c r="BN221">
        <v>22570.7110312611</v>
      </c>
      <c r="BO221">
        <v>21061.335145680681</v>
      </c>
      <c r="BP221">
        <v>21563.18555530778</v>
      </c>
      <c r="BQ221">
        <v>41280.739693049552</v>
      </c>
    </row>
    <row r="222" spans="1:69" x14ac:dyDescent="0.2">
      <c r="A222" t="s">
        <v>586</v>
      </c>
      <c r="B222" t="s">
        <v>587</v>
      </c>
      <c r="C222" t="s">
        <v>748</v>
      </c>
      <c r="D222" t="s">
        <v>749</v>
      </c>
    </row>
    <row r="223" spans="1:69" x14ac:dyDescent="0.2">
      <c r="A223" t="s">
        <v>588</v>
      </c>
      <c r="B223" t="s">
        <v>589</v>
      </c>
      <c r="C223" t="s">
        <v>748</v>
      </c>
      <c r="D223" t="s">
        <v>749</v>
      </c>
    </row>
    <row r="224" spans="1:69" x14ac:dyDescent="0.2">
      <c r="A224" t="s">
        <v>590</v>
      </c>
      <c r="B224" t="s">
        <v>591</v>
      </c>
      <c r="C224" t="s">
        <v>748</v>
      </c>
      <c r="D224" t="s">
        <v>749</v>
      </c>
      <c r="AO224">
        <v>8.6445974175603801</v>
      </c>
      <c r="AP224">
        <v>11.7408482831257</v>
      </c>
      <c r="AQ224">
        <v>17.669170744764511</v>
      </c>
      <c r="AR224">
        <v>19.917603998766499</v>
      </c>
      <c r="AS224">
        <v>22.349333441953402</v>
      </c>
      <c r="AT224">
        <v>24.410397258121801</v>
      </c>
      <c r="AU224">
        <v>26.882859187794299</v>
      </c>
      <c r="AV224">
        <v>29.515341600088501</v>
      </c>
      <c r="AW224">
        <v>33.436716263318203</v>
      </c>
      <c r="AX224">
        <v>39.171850360482601</v>
      </c>
      <c r="AY224">
        <v>48.211552896952789</v>
      </c>
      <c r="AZ224">
        <v>57.154079358521599</v>
      </c>
      <c r="BA224">
        <v>75.437728756553696</v>
      </c>
      <c r="BB224">
        <v>88.230063356473195</v>
      </c>
      <c r="BC224">
        <v>100</v>
      </c>
      <c r="BD224">
        <v>114.3271667616801</v>
      </c>
      <c r="BE224">
        <v>126.48921684145751</v>
      </c>
      <c r="BF224">
        <v>136.74222115324011</v>
      </c>
      <c r="BG224">
        <v>146.31212473443401</v>
      </c>
      <c r="BH224">
        <v>153.98748080963119</v>
      </c>
      <c r="BI224">
        <v>162.34980123077179</v>
      </c>
      <c r="BJ224">
        <v>171.58798579976161</v>
      </c>
      <c r="BK224">
        <v>185.08955168232379</v>
      </c>
      <c r="BL224">
        <v>199.37891900827171</v>
      </c>
      <c r="BM224">
        <v>218.9565888598766</v>
      </c>
      <c r="BN224">
        <v>236.77477330146661</v>
      </c>
      <c r="BO224">
        <v>279.40757502006647</v>
      </c>
      <c r="BP224">
        <v>338.80659067641238</v>
      </c>
      <c r="BQ224">
        <v>387.43186645136097</v>
      </c>
    </row>
    <row r="225" spans="1:69" x14ac:dyDescent="0.2">
      <c r="A225" t="s">
        <v>592</v>
      </c>
      <c r="B225" t="s">
        <v>593</v>
      </c>
      <c r="C225" t="s">
        <v>748</v>
      </c>
      <c r="D225" t="s">
        <v>749</v>
      </c>
      <c r="E225">
        <v>8.1536844364352521E-3</v>
      </c>
      <c r="F225">
        <v>8.2930636575709003E-3</v>
      </c>
      <c r="G225">
        <v>8.4672876839904532E-3</v>
      </c>
      <c r="H225">
        <v>8.6415117104100062E-3</v>
      </c>
      <c r="I225">
        <v>9.0073821658910782E-3</v>
      </c>
      <c r="J225">
        <v>9.1816061923106328E-3</v>
      </c>
      <c r="K225">
        <v>9.6171662583595264E-3</v>
      </c>
      <c r="L225">
        <v>1.0645088014234919E-2</v>
      </c>
      <c r="M225">
        <v>1.066251041687687E-2</v>
      </c>
      <c r="N225">
        <v>1.186465619917185E-2</v>
      </c>
      <c r="O225">
        <v>1.217171855452299E-2</v>
      </c>
      <c r="P225">
        <v>1.2197954895022369E-2</v>
      </c>
      <c r="Q225">
        <v>1.25924717187017E-2</v>
      </c>
      <c r="R225">
        <v>1.422203997796743E-2</v>
      </c>
      <c r="S225">
        <v>1.662217927463706E-2</v>
      </c>
      <c r="T225">
        <v>1.8026309348983371E-2</v>
      </c>
      <c r="U225">
        <v>1.9841475424335078E-2</v>
      </c>
      <c r="V225">
        <v>2.1772275741113841E-2</v>
      </c>
      <c r="W225">
        <v>2.3693358894748488E-2</v>
      </c>
      <c r="X225">
        <v>2.7210000236672732E-2</v>
      </c>
      <c r="Y225">
        <v>3.1049251395027691E-2</v>
      </c>
      <c r="Z225">
        <v>3.377971320112301E-2</v>
      </c>
      <c r="AA225">
        <v>3.6237663163557178E-2</v>
      </c>
      <c r="AB225">
        <v>3.7836399313036201E-2</v>
      </c>
      <c r="AC225">
        <v>3.9232087422140141E-2</v>
      </c>
      <c r="AD225">
        <v>4.3495027596118438E-2</v>
      </c>
      <c r="AE225">
        <v>5.1623361254498637E-2</v>
      </c>
      <c r="AF225">
        <v>7.9186598398456487E-2</v>
      </c>
      <c r="AG225">
        <v>8.4977742244730967E-2</v>
      </c>
      <c r="AH225">
        <v>8.5631770669517743E-2</v>
      </c>
      <c r="AI225">
        <v>0.1042480699502155</v>
      </c>
      <c r="AJ225">
        <v>0.13131864842778959</v>
      </c>
      <c r="AK225">
        <v>0.1886604837035869</v>
      </c>
      <c r="AL225">
        <v>0.45941008410909479</v>
      </c>
      <c r="AM225">
        <v>2.1522354894761229</v>
      </c>
      <c r="AN225">
        <v>7.2220159060796849</v>
      </c>
      <c r="AO225">
        <v>7.1713254971370173</v>
      </c>
      <c r="AP225">
        <v>7.6837247077406063</v>
      </c>
      <c r="AQ225">
        <v>9.1417398393035754</v>
      </c>
      <c r="AR225">
        <v>18.171318887354481</v>
      </c>
      <c r="AS225">
        <v>28.965388773927529</v>
      </c>
      <c r="AT225">
        <v>40.142057073899608</v>
      </c>
      <c r="AU225">
        <v>46.375074409884128</v>
      </c>
      <c r="AV225">
        <v>57.042376698283327</v>
      </c>
      <c r="AW225">
        <v>62.738813891405719</v>
      </c>
      <c r="AX225">
        <v>68.948704761827614</v>
      </c>
      <c r="AY225">
        <v>76.727017975808195</v>
      </c>
      <c r="AZ225">
        <v>81.657710483795825</v>
      </c>
      <c r="BA225">
        <v>93.634563441765906</v>
      </c>
      <c r="BB225">
        <v>93.509433351016213</v>
      </c>
      <c r="BC225">
        <v>100</v>
      </c>
      <c r="BD225">
        <v>117.71177964145581</v>
      </c>
      <c r="BE225">
        <v>123.605447410941</v>
      </c>
      <c r="BF225">
        <v>125.982919135185</v>
      </c>
      <c r="BG225">
        <v>130.24544125567431</v>
      </c>
      <c r="BH225">
        <v>139.2244364084018</v>
      </c>
      <c r="BI225">
        <v>216.3720212688697</v>
      </c>
      <c r="BJ225">
        <v>263.96725149282889</v>
      </c>
      <c r="BL225">
        <v>294.6822343185143</v>
      </c>
      <c r="BM225">
        <v>397.49623026941578</v>
      </c>
      <c r="BN225">
        <v>632.49466055257335</v>
      </c>
      <c r="BO225">
        <v>964.21298274674393</v>
      </c>
      <c r="BP225">
        <v>1461.624580684477</v>
      </c>
      <c r="BQ225">
        <v>1698.840636219973</v>
      </c>
    </row>
    <row r="226" spans="1:69" x14ac:dyDescent="0.2">
      <c r="A226" t="s">
        <v>594</v>
      </c>
      <c r="B226" t="s">
        <v>595</v>
      </c>
      <c r="C226" t="s">
        <v>748</v>
      </c>
      <c r="D226" t="s">
        <v>749</v>
      </c>
      <c r="AJ226">
        <v>26.118656799157389</v>
      </c>
      <c r="AK226">
        <v>28.7027074671545</v>
      </c>
      <c r="AL226">
        <v>35.386714895504198</v>
      </c>
      <c r="AM226">
        <v>40.134026830755602</v>
      </c>
      <c r="AN226">
        <v>44.08365485891678</v>
      </c>
      <c r="AO226">
        <v>46.629850878651823</v>
      </c>
      <c r="AP226">
        <v>49.493851654748063</v>
      </c>
      <c r="AQ226">
        <v>52.792939187316357</v>
      </c>
      <c r="AR226">
        <v>58.373385997006487</v>
      </c>
      <c r="AS226">
        <v>65.399078662897054</v>
      </c>
      <c r="AT226">
        <v>70.192582737402304</v>
      </c>
      <c r="AU226">
        <v>72.38760463440326</v>
      </c>
      <c r="AV226">
        <v>78.579743888242149</v>
      </c>
      <c r="AW226">
        <v>84.511336548589185</v>
      </c>
      <c r="AX226">
        <v>86.800820444592247</v>
      </c>
      <c r="AY226">
        <v>90.692388713343291</v>
      </c>
      <c r="AZ226">
        <v>93.192527301956829</v>
      </c>
      <c r="BA226">
        <v>97.477687233216898</v>
      </c>
      <c r="BB226">
        <v>99.052053883252967</v>
      </c>
      <c r="BC226">
        <v>100</v>
      </c>
      <c r="BD226">
        <v>103.9192859914629</v>
      </c>
      <c r="BE226">
        <v>107.6667221021121</v>
      </c>
      <c r="BF226">
        <v>109.17456621763949</v>
      </c>
      <c r="BG226">
        <v>109.0914130495038</v>
      </c>
      <c r="BH226">
        <v>108.7366261987915</v>
      </c>
      <c r="BI226">
        <v>108.17118465546881</v>
      </c>
      <c r="BJ226">
        <v>109.5903320583181</v>
      </c>
      <c r="BK226">
        <v>112.3454736958812</v>
      </c>
      <c r="BL226">
        <v>115.3389877487665</v>
      </c>
      <c r="BM226">
        <v>117.57303619934579</v>
      </c>
      <c r="BN226">
        <v>121.276123953656</v>
      </c>
      <c r="BO226">
        <v>136.7681135317923</v>
      </c>
      <c r="BP226">
        <v>151.17245967071349</v>
      </c>
      <c r="BQ226">
        <v>155.34120516658351</v>
      </c>
    </row>
    <row r="227" spans="1:69" x14ac:dyDescent="0.2">
      <c r="A227" t="s">
        <v>596</v>
      </c>
      <c r="B227" t="s">
        <v>597</v>
      </c>
      <c r="C227" t="s">
        <v>748</v>
      </c>
      <c r="D227" t="s">
        <v>749</v>
      </c>
      <c r="Y227">
        <v>4.2387712002825249E-4</v>
      </c>
      <c r="Z227">
        <v>6.0454606453891314E-4</v>
      </c>
      <c r="AA227">
        <v>7.8659026177548225E-4</v>
      </c>
      <c r="AB227">
        <v>1.102905672537853E-3</v>
      </c>
      <c r="AC227">
        <v>1.694856840153622E-3</v>
      </c>
      <c r="AD227">
        <v>3.0406813225621319E-3</v>
      </c>
      <c r="AE227">
        <v>5.9562843773451656E-3</v>
      </c>
      <c r="AF227">
        <v>1.3822911225886201E-2</v>
      </c>
      <c r="AG227">
        <v>4.1296460512956358E-2</v>
      </c>
      <c r="AH227">
        <v>0.57048726702864949</v>
      </c>
      <c r="AI227">
        <v>3.7200535028473052</v>
      </c>
      <c r="AJ227">
        <v>7.9919001456760679</v>
      </c>
      <c r="AK227">
        <v>24.769594314218882</v>
      </c>
      <c r="AL227">
        <v>32.636945216969067</v>
      </c>
      <c r="AM227">
        <v>39.488033373063168</v>
      </c>
      <c r="AN227">
        <v>44.80459541782546</v>
      </c>
      <c r="AO227">
        <v>49.224322606277319</v>
      </c>
      <c r="AP227">
        <v>53.339318412572311</v>
      </c>
      <c r="AQ227">
        <v>57.548413013728862</v>
      </c>
      <c r="AR227">
        <v>61.090855957268339</v>
      </c>
      <c r="AS227">
        <v>66.535116761576859</v>
      </c>
      <c r="AT227">
        <v>72.110537235686252</v>
      </c>
      <c r="AU227">
        <v>77.50496622963847</v>
      </c>
      <c r="AV227">
        <v>81.801968834150031</v>
      </c>
      <c r="AW227">
        <v>84.741093894848376</v>
      </c>
      <c r="AX227">
        <v>86.818522932944859</v>
      </c>
      <c r="AY227">
        <v>88.952456628261189</v>
      </c>
      <c r="AZ227">
        <v>92.205888844744621</v>
      </c>
      <c r="BA227">
        <v>97.413146161656286</v>
      </c>
      <c r="BB227">
        <v>98.230697920805227</v>
      </c>
      <c r="BC227">
        <v>100</v>
      </c>
      <c r="BD227">
        <v>101.8028517194191</v>
      </c>
      <c r="BE227">
        <v>104.44709310025161</v>
      </c>
      <c r="BF227">
        <v>106.2949719683928</v>
      </c>
      <c r="BG227">
        <v>106.50686443296691</v>
      </c>
      <c r="BH227">
        <v>105.94711517238331</v>
      </c>
      <c r="BI227">
        <v>105.8888447446254</v>
      </c>
      <c r="BJ227">
        <v>107.40211009579311</v>
      </c>
      <c r="BK227">
        <v>109.2694124398535</v>
      </c>
      <c r="BL227">
        <v>111.0510749128152</v>
      </c>
      <c r="BM227">
        <v>110.9901558292501</v>
      </c>
      <c r="BN227">
        <v>113.1179093276829</v>
      </c>
      <c r="BO227">
        <v>123.1104048028959</v>
      </c>
      <c r="BP227">
        <v>132.27828543680741</v>
      </c>
      <c r="BQ227">
        <v>134.87838255418711</v>
      </c>
    </row>
    <row r="228" spans="1:69" x14ac:dyDescent="0.2">
      <c r="A228" t="s">
        <v>598</v>
      </c>
      <c r="B228" t="s">
        <v>599</v>
      </c>
      <c r="C228" t="s">
        <v>748</v>
      </c>
      <c r="D228" t="s">
        <v>749</v>
      </c>
      <c r="E228">
        <v>9.2109133888204724</v>
      </c>
      <c r="F228">
        <v>9.4096824229199942</v>
      </c>
      <c r="G228">
        <v>9.8581664448834196</v>
      </c>
      <c r="H228">
        <v>10.14126738794436</v>
      </c>
      <c r="I228">
        <v>10.484819281091671</v>
      </c>
      <c r="J228">
        <v>11.01039929249767</v>
      </c>
      <c r="K228">
        <v>11.71559425512512</v>
      </c>
      <c r="L228">
        <v>12.218113492411151</v>
      </c>
      <c r="M228">
        <v>12.455526810977309</v>
      </c>
      <c r="N228">
        <v>12.790828918331419</v>
      </c>
      <c r="O228">
        <v>13.688279375260009</v>
      </c>
      <c r="P228">
        <v>14.70060170759325</v>
      </c>
      <c r="Q228">
        <v>15.583724140211091</v>
      </c>
      <c r="R228">
        <v>16.630638322492128</v>
      </c>
      <c r="S228">
        <v>18.279021508842401</v>
      </c>
      <c r="T228">
        <v>20.06668677868787</v>
      </c>
      <c r="U228">
        <v>22.123366587045101</v>
      </c>
      <c r="V228">
        <v>24.654679075508248</v>
      </c>
      <c r="W228">
        <v>27.11897968685858</v>
      </c>
      <c r="X228">
        <v>29.074200133896468</v>
      </c>
      <c r="Y228">
        <v>33.059203729264638</v>
      </c>
      <c r="Z228">
        <v>37.0606694272482</v>
      </c>
      <c r="AA228">
        <v>40.243878920122228</v>
      </c>
      <c r="AB228">
        <v>43.814726958649132</v>
      </c>
      <c r="AC228">
        <v>47.339289797695102</v>
      </c>
      <c r="AD228">
        <v>50.82941424427014</v>
      </c>
      <c r="AE228">
        <v>52.982502541553373</v>
      </c>
      <c r="AF228">
        <v>55.201712552380798</v>
      </c>
      <c r="AG228">
        <v>58.417156380607587</v>
      </c>
      <c r="AH228">
        <v>62.181134924111582</v>
      </c>
      <c r="AI228">
        <v>68.627175473252379</v>
      </c>
      <c r="AJ228">
        <v>75.108756443423218</v>
      </c>
      <c r="AK228">
        <v>76.892114159138444</v>
      </c>
      <c r="AL228">
        <v>80.527706375510704</v>
      </c>
      <c r="AM228">
        <v>82.265605413164309</v>
      </c>
      <c r="AN228">
        <v>84.285348254800027</v>
      </c>
      <c r="AO228">
        <v>84.734700399760911</v>
      </c>
      <c r="AP228">
        <v>85.292602357790145</v>
      </c>
      <c r="AQ228">
        <v>85.06475795320236</v>
      </c>
      <c r="AR228">
        <v>85.457906641650666</v>
      </c>
      <c r="AS228">
        <v>86.22629605446221</v>
      </c>
      <c r="AT228">
        <v>88.300864816911684</v>
      </c>
      <c r="AU228">
        <v>90.20682320982344</v>
      </c>
      <c r="AV228">
        <v>91.943895726057747</v>
      </c>
      <c r="AW228">
        <v>92.287453129347895</v>
      </c>
      <c r="AX228">
        <v>92.705672967515</v>
      </c>
      <c r="AY228">
        <v>93.966669146230885</v>
      </c>
      <c r="AZ228">
        <v>96.045370515776881</v>
      </c>
      <c r="BA228">
        <v>99.346497064471379</v>
      </c>
      <c r="BB228">
        <v>98.855267834265931</v>
      </c>
      <c r="BC228">
        <v>100</v>
      </c>
      <c r="BD228">
        <v>102.96115073822141</v>
      </c>
      <c r="BE228">
        <v>103.8758344422495</v>
      </c>
      <c r="BF228">
        <v>103.8298247499084</v>
      </c>
      <c r="BG228">
        <v>103.6433064162858</v>
      </c>
      <c r="BH228">
        <v>103.5948171596867</v>
      </c>
      <c r="BI228">
        <v>104.6144690839663</v>
      </c>
      <c r="BJ228">
        <v>106.4917747343422</v>
      </c>
      <c r="BK228">
        <v>108.57212914672679</v>
      </c>
      <c r="BL228">
        <v>110.5092198464323</v>
      </c>
      <c r="BM228">
        <v>111.0588565902685</v>
      </c>
      <c r="BN228">
        <v>113.46127884904141</v>
      </c>
      <c r="BO228">
        <v>122.95718343540879</v>
      </c>
      <c r="BP228">
        <v>133.4683318318194</v>
      </c>
      <c r="BQ228">
        <v>137.25324891794571</v>
      </c>
    </row>
    <row r="229" spans="1:69" x14ac:dyDescent="0.2">
      <c r="A229" t="s">
        <v>600</v>
      </c>
      <c r="B229" t="s">
        <v>601</v>
      </c>
      <c r="C229" t="s">
        <v>748</v>
      </c>
      <c r="D229" t="s">
        <v>749</v>
      </c>
      <c r="J229">
        <v>1.5581335887571961</v>
      </c>
      <c r="K229">
        <v>1.607643610879206</v>
      </c>
      <c r="L229">
        <v>1.636967728669066</v>
      </c>
      <c r="M229">
        <v>1.6934337043027961</v>
      </c>
      <c r="N229">
        <v>1.7477174200273859</v>
      </c>
      <c r="O229">
        <v>1.780042145207666</v>
      </c>
      <c r="P229">
        <v>1.821368692601486</v>
      </c>
      <c r="Q229">
        <v>1.864468326180206</v>
      </c>
      <c r="R229">
        <v>2.079693711608595</v>
      </c>
      <c r="S229">
        <v>2.4808203646619238</v>
      </c>
      <c r="T229">
        <v>2.7796535835897642</v>
      </c>
      <c r="U229">
        <v>2.9611903313704628</v>
      </c>
      <c r="V229">
        <v>3.5772695873597908</v>
      </c>
      <c r="W229">
        <v>3.8819676298420611</v>
      </c>
      <c r="X229">
        <v>4.5206878325909896</v>
      </c>
      <c r="Y229">
        <v>5.3653320353011082</v>
      </c>
      <c r="Z229">
        <v>6.4413921180193361</v>
      </c>
      <c r="AA229">
        <v>7.1375405044938329</v>
      </c>
      <c r="AB229">
        <v>7.9631772427267018</v>
      </c>
      <c r="AC229">
        <v>8.9935906098955698</v>
      </c>
      <c r="AD229">
        <v>10.833916090568181</v>
      </c>
      <c r="AE229">
        <v>12.32217930537297</v>
      </c>
      <c r="AF229">
        <v>13.97047082284487</v>
      </c>
      <c r="AG229">
        <v>16.81968719535536</v>
      </c>
      <c r="AH229">
        <v>18.088928505374259</v>
      </c>
      <c r="AI229">
        <v>20.457183467362359</v>
      </c>
      <c r="AJ229">
        <v>22.284890953789439</v>
      </c>
      <c r="AK229">
        <v>23.969248833437948</v>
      </c>
      <c r="AL229">
        <v>26.851173219716038</v>
      </c>
      <c r="AM229">
        <v>30.548398494547339</v>
      </c>
      <c r="AN229">
        <v>34.302366322061808</v>
      </c>
      <c r="AO229">
        <v>36.506366526282918</v>
      </c>
      <c r="AP229">
        <v>39.107564599286107</v>
      </c>
      <c r="AQ229">
        <v>42.279174649262501</v>
      </c>
      <c r="AR229">
        <v>44.853494670994699</v>
      </c>
      <c r="AS229">
        <v>50.329449649937182</v>
      </c>
      <c r="AT229">
        <v>53.320080821355567</v>
      </c>
      <c r="AU229">
        <v>59.729002824415574</v>
      </c>
      <c r="AV229">
        <v>64.083247130315456</v>
      </c>
      <c r="AW229">
        <v>66.291129719719947</v>
      </c>
      <c r="AX229">
        <v>69.455870934371646</v>
      </c>
      <c r="AY229">
        <v>73.140254473595647</v>
      </c>
      <c r="AZ229">
        <v>79.047125992087544</v>
      </c>
      <c r="BA229">
        <v>89.05248449302276</v>
      </c>
      <c r="BB229">
        <v>95.685322129667071</v>
      </c>
      <c r="BC229">
        <v>100</v>
      </c>
      <c r="BD229">
        <v>106.10742714590251</v>
      </c>
      <c r="BE229">
        <v>115.5930563908985</v>
      </c>
      <c r="BF229">
        <v>122.0908960766682</v>
      </c>
      <c r="BG229">
        <v>129.02730580635441</v>
      </c>
      <c r="BH229">
        <v>135.4157637525025</v>
      </c>
      <c r="BI229">
        <v>146.04221057346729</v>
      </c>
      <c r="BJ229">
        <v>155.12804457407799</v>
      </c>
      <c r="BK229">
        <v>162.59755559494431</v>
      </c>
      <c r="BL229">
        <v>166.821866435163</v>
      </c>
    </row>
    <row r="230" spans="1:69" x14ac:dyDescent="0.2">
      <c r="A230" t="s">
        <v>602</v>
      </c>
      <c r="B230" t="s">
        <v>603</v>
      </c>
      <c r="C230" t="s">
        <v>748</v>
      </c>
      <c r="D230" t="s">
        <v>749</v>
      </c>
      <c r="AX230">
        <v>89.283817196304696</v>
      </c>
      <c r="AY230">
        <v>89.552205424349694</v>
      </c>
      <c r="AZ230">
        <v>93.521568908118354</v>
      </c>
      <c r="BA230">
        <v>93.130715131616512</v>
      </c>
      <c r="BB230">
        <v>98.679104969990831</v>
      </c>
      <c r="BC230">
        <v>100</v>
      </c>
      <c r="BD230">
        <v>104.58475435650401</v>
      </c>
      <c r="BE230">
        <v>108.78402490034679</v>
      </c>
      <c r="BF230">
        <v>111.5347898456247</v>
      </c>
      <c r="BG230">
        <v>113.6391776936284</v>
      </c>
      <c r="BH230">
        <v>114.01421785026029</v>
      </c>
      <c r="BI230">
        <v>114.14155195667389</v>
      </c>
      <c r="BJ230">
        <v>116.6435463148526</v>
      </c>
    </row>
    <row r="231" spans="1:69" x14ac:dyDescent="0.2">
      <c r="A231" t="s">
        <v>604</v>
      </c>
      <c r="B231" t="s">
        <v>605</v>
      </c>
      <c r="C231" t="s">
        <v>748</v>
      </c>
      <c r="D231" t="s">
        <v>749</v>
      </c>
      <c r="O231">
        <v>6.1268710989519199</v>
      </c>
      <c r="P231">
        <v>7.02135095444405</v>
      </c>
      <c r="Q231">
        <v>8.4916917058448806</v>
      </c>
      <c r="R231">
        <v>10.0405589430465</v>
      </c>
      <c r="S231">
        <v>12.4929320685729</v>
      </c>
      <c r="T231">
        <v>14.818038130850701</v>
      </c>
      <c r="U231">
        <v>17.021292749725799</v>
      </c>
      <c r="V231">
        <v>19.5675366169081</v>
      </c>
      <c r="W231">
        <v>21.873228616370898</v>
      </c>
      <c r="X231">
        <v>24.603044562077599</v>
      </c>
      <c r="Y231">
        <v>27.942056721712301</v>
      </c>
      <c r="Z231">
        <v>30.8974294935249</v>
      </c>
      <c r="AA231">
        <v>30.615445130481</v>
      </c>
      <c r="AB231">
        <v>32.4684852304838</v>
      </c>
      <c r="AC231">
        <v>33.797840084833602</v>
      </c>
      <c r="AD231">
        <v>34.079824447877499</v>
      </c>
      <c r="AE231">
        <v>34.160391408747209</v>
      </c>
      <c r="AF231">
        <v>35.046627978313708</v>
      </c>
      <c r="AG231">
        <v>35.691163665271198</v>
      </c>
      <c r="AH231">
        <v>36.255132391358998</v>
      </c>
      <c r="AI231">
        <v>37.665054206578603</v>
      </c>
      <c r="AJ231">
        <v>38.413366541808607</v>
      </c>
      <c r="AK231">
        <v>39.660553767191999</v>
      </c>
      <c r="AL231">
        <v>40.209316146360699</v>
      </c>
      <c r="AM231">
        <v>40.907740992575398</v>
      </c>
      <c r="AN231">
        <v>40.807966014544697</v>
      </c>
      <c r="AO231">
        <v>40.358978613406713</v>
      </c>
      <c r="AP231">
        <v>40.608416058483407</v>
      </c>
      <c r="AQ231">
        <v>41.656053327805402</v>
      </c>
      <c r="AR231">
        <v>44.3000902456182</v>
      </c>
      <c r="AS231">
        <v>47.077160467471899</v>
      </c>
      <c r="AT231">
        <v>49.887489015335902</v>
      </c>
      <c r="AU231">
        <v>49.974792121112699</v>
      </c>
      <c r="AV231">
        <v>51.625236549369902</v>
      </c>
      <c r="AW231">
        <v>53.616578819232203</v>
      </c>
      <c r="AX231">
        <v>54.102981837131708</v>
      </c>
      <c r="AY231">
        <v>53.9117464625729</v>
      </c>
      <c r="AZ231">
        <v>56.78017499195952</v>
      </c>
      <c r="BA231">
        <v>77.768829432973277</v>
      </c>
      <c r="BB231">
        <v>102.4638863162248</v>
      </c>
      <c r="BC231">
        <v>100</v>
      </c>
      <c r="BD231">
        <v>102.5592677223095</v>
      </c>
      <c r="BE231">
        <v>109.8516117658713</v>
      </c>
      <c r="BF231">
        <v>114.6180056232961</v>
      </c>
      <c r="BG231">
        <v>116.2064215409452</v>
      </c>
      <c r="BH231">
        <v>120.90342014867269</v>
      </c>
      <c r="BI231">
        <v>119.6756677800571</v>
      </c>
      <c r="BJ231">
        <v>123.09455717778469</v>
      </c>
      <c r="BK231">
        <v>127.65264817398329</v>
      </c>
      <c r="BL231">
        <v>129.9594515303161</v>
      </c>
      <c r="BM231">
        <v>131.52242790004181</v>
      </c>
      <c r="BN231">
        <v>144.37098457508549</v>
      </c>
      <c r="BO231">
        <v>148.16221907785899</v>
      </c>
      <c r="BP231">
        <v>146.6282943135185</v>
      </c>
      <c r="BQ231">
        <v>147.0853729049129</v>
      </c>
    </row>
    <row r="232" spans="1:69" x14ac:dyDescent="0.2">
      <c r="A232" t="s">
        <v>606</v>
      </c>
      <c r="B232" t="s">
        <v>607</v>
      </c>
      <c r="C232" t="s">
        <v>748</v>
      </c>
      <c r="D232" t="s">
        <v>749</v>
      </c>
      <c r="E232">
        <v>1.4534473315582199</v>
      </c>
      <c r="F232">
        <v>1.48191877880353</v>
      </c>
      <c r="G232">
        <v>1.4249219026957101</v>
      </c>
      <c r="H232">
        <v>1.45223290583071</v>
      </c>
      <c r="I232">
        <v>1.53060361047898</v>
      </c>
      <c r="J232">
        <v>1.47123186453332</v>
      </c>
      <c r="K232">
        <v>1.5270413057222401</v>
      </c>
      <c r="L232">
        <v>1.6255984039920099</v>
      </c>
      <c r="M232">
        <v>1.6719083658296201</v>
      </c>
      <c r="N232">
        <v>1.63866018810006</v>
      </c>
      <c r="O232">
        <v>1.7146560229104899</v>
      </c>
      <c r="P232">
        <v>1.8108382513424499</v>
      </c>
      <c r="Q232">
        <v>1.84883616874768</v>
      </c>
      <c r="R232">
        <v>2.2252530380431299</v>
      </c>
      <c r="S232">
        <v>2.5707965994468398</v>
      </c>
      <c r="T232">
        <v>2.8655376108483899</v>
      </c>
      <c r="U232">
        <v>3.1930276235167798</v>
      </c>
      <c r="V232">
        <v>3.5750993049632198</v>
      </c>
      <c r="W232">
        <v>3.7470315616141301</v>
      </c>
      <c r="X232">
        <v>3.9175992765455798</v>
      </c>
      <c r="Y232">
        <v>4.6735553891217796</v>
      </c>
      <c r="Z232">
        <v>5.5332166723762999</v>
      </c>
      <c r="AA232">
        <v>6.32465086965823</v>
      </c>
      <c r="AB232">
        <v>6.7121807179824904</v>
      </c>
      <c r="AC232">
        <v>7.3316826586135182</v>
      </c>
      <c r="AD232">
        <v>8.5966128325451727</v>
      </c>
      <c r="AE232">
        <v>11.696851619139199</v>
      </c>
      <c r="AF232">
        <v>18.654649846622998</v>
      </c>
      <c r="AG232">
        <v>25.102109471031898</v>
      </c>
      <c r="AH232">
        <v>27.9635534567219</v>
      </c>
      <c r="AI232">
        <v>33.387606791542098</v>
      </c>
      <c r="AJ232">
        <v>36.392491402780898</v>
      </c>
      <c r="AK232">
        <v>40.399004217765899</v>
      </c>
      <c r="AL232">
        <v>45.741021304412698</v>
      </c>
      <c r="AM232">
        <v>52.752418730636499</v>
      </c>
      <c r="AN232">
        <v>56.962039486936597</v>
      </c>
      <c r="AO232">
        <v>61.661345142846201</v>
      </c>
      <c r="AP232">
        <v>62.824346779418498</v>
      </c>
      <c r="AQ232">
        <v>62.323532677545302</v>
      </c>
      <c r="AR232">
        <v>60.015253689488098</v>
      </c>
      <c r="AS232">
        <v>57.706974701430902</v>
      </c>
      <c r="AT232">
        <v>59.438183942473799</v>
      </c>
      <c r="AU232">
        <v>59.360613972655898</v>
      </c>
      <c r="AV232">
        <v>62.8016475245647</v>
      </c>
      <c r="AW232">
        <v>65.585733340258301</v>
      </c>
      <c r="AX232">
        <v>70.334369586372617</v>
      </c>
      <c r="AY232">
        <v>77.384764539745234</v>
      </c>
      <c r="AZ232">
        <v>80.408736338650328</v>
      </c>
      <c r="BA232">
        <v>93.069353382047893</v>
      </c>
      <c r="BB232">
        <v>95.787813442775317</v>
      </c>
      <c r="BC232">
        <v>100</v>
      </c>
      <c r="BD232">
        <v>104.75316388885631</v>
      </c>
      <c r="BE232">
        <v>143.199979473582</v>
      </c>
      <c r="BF232">
        <v>200.5255630277112</v>
      </c>
      <c r="BG232">
        <v>222.43722026069869</v>
      </c>
      <c r="BH232">
        <v>307.98911754135668</v>
      </c>
      <c r="BI232">
        <v>454.91582355895088</v>
      </c>
      <c r="BJ232">
        <v>537.14308524847365</v>
      </c>
      <c r="BK232">
        <v>542.19751489932423</v>
      </c>
      <c r="BL232">
        <v>614.94722063984875</v>
      </c>
    </row>
    <row r="233" spans="1:69" x14ac:dyDescent="0.2">
      <c r="A233" t="s">
        <v>608</v>
      </c>
      <c r="B233" t="s">
        <v>609</v>
      </c>
      <c r="C233" t="s">
        <v>748</v>
      </c>
      <c r="D233" t="s">
        <v>749</v>
      </c>
    </row>
    <row r="234" spans="1:69" x14ac:dyDescent="0.2">
      <c r="A234" t="s">
        <v>610</v>
      </c>
      <c r="B234" t="s">
        <v>611</v>
      </c>
      <c r="C234" t="s">
        <v>748</v>
      </c>
      <c r="D234" t="s">
        <v>749</v>
      </c>
      <c r="AB234">
        <v>38.131979133221598</v>
      </c>
      <c r="AC234">
        <v>45.854046592099913</v>
      </c>
      <c r="AD234">
        <v>48.217363697877602</v>
      </c>
      <c r="AE234">
        <v>41.921828612486799</v>
      </c>
      <c r="AF234">
        <v>39.4170652677156</v>
      </c>
      <c r="AG234">
        <v>45.517848502202099</v>
      </c>
      <c r="AH234">
        <v>43.838633801922299</v>
      </c>
      <c r="AI234">
        <v>43.514980943208108</v>
      </c>
      <c r="AJ234">
        <v>44.904794923445898</v>
      </c>
      <c r="AK234">
        <v>43.506894884213203</v>
      </c>
      <c r="AL234">
        <v>39.840162721322407</v>
      </c>
      <c r="AM234">
        <v>56.4634296756252</v>
      </c>
      <c r="AN234">
        <v>61.675188304159903</v>
      </c>
      <c r="AO234">
        <v>68.663529205784116</v>
      </c>
      <c r="AP234">
        <v>72.489637594790906</v>
      </c>
      <c r="AQ234">
        <v>75.576863324514704</v>
      </c>
      <c r="AR234">
        <v>69.511774978298604</v>
      </c>
      <c r="AS234">
        <v>72.168932700922596</v>
      </c>
      <c r="AT234">
        <v>81.140459509169503</v>
      </c>
      <c r="AU234">
        <v>85.353125263669497</v>
      </c>
      <c r="AV234">
        <v>83.857252497697104</v>
      </c>
      <c r="AW234">
        <v>79.366360955215299</v>
      </c>
      <c r="AX234">
        <v>85.628657057228494</v>
      </c>
      <c r="AY234">
        <v>92.510023387623804</v>
      </c>
      <c r="AZ234">
        <v>84.2074896660977</v>
      </c>
      <c r="BA234">
        <v>92.878314517434504</v>
      </c>
      <c r="BB234">
        <v>102.121957167557</v>
      </c>
      <c r="BC234">
        <v>100</v>
      </c>
      <c r="BD234">
        <v>102.02924053678259</v>
      </c>
      <c r="BE234">
        <v>109.6983945574559</v>
      </c>
      <c r="BF234">
        <v>109.942661688985</v>
      </c>
      <c r="BG234">
        <v>111.7918677271776</v>
      </c>
      <c r="BH234">
        <v>116.6851393627306</v>
      </c>
      <c r="BI234">
        <v>115.7604790314921</v>
      </c>
      <c r="BJ234">
        <v>113.98112513683461</v>
      </c>
      <c r="BK234">
        <v>118.85338737194409</v>
      </c>
      <c r="BL234">
        <v>117.6982047387632</v>
      </c>
      <c r="BM234">
        <v>122.95242252194051</v>
      </c>
      <c r="BN234">
        <v>122.0021916462595</v>
      </c>
      <c r="BO234">
        <v>129.06371129102621</v>
      </c>
      <c r="BP234">
        <v>143.0495155974489</v>
      </c>
      <c r="BQ234">
        <v>155.7802177130414</v>
      </c>
    </row>
    <row r="235" spans="1:69" x14ac:dyDescent="0.2">
      <c r="A235" t="s">
        <v>612</v>
      </c>
      <c r="B235" t="s">
        <v>613</v>
      </c>
      <c r="C235" t="s">
        <v>748</v>
      </c>
      <c r="D235" t="s">
        <v>749</v>
      </c>
    </row>
    <row r="236" spans="1:69" x14ac:dyDescent="0.2">
      <c r="A236" t="s">
        <v>614</v>
      </c>
      <c r="B236" t="s">
        <v>615</v>
      </c>
      <c r="C236" t="s">
        <v>748</v>
      </c>
      <c r="D236" t="s">
        <v>749</v>
      </c>
    </row>
    <row r="237" spans="1:69" x14ac:dyDescent="0.2">
      <c r="A237" t="s">
        <v>616</v>
      </c>
      <c r="B237" t="s">
        <v>617</v>
      </c>
      <c r="C237" t="s">
        <v>748</v>
      </c>
      <c r="D237" t="s">
        <v>749</v>
      </c>
      <c r="K237">
        <v>9.5750431790968271</v>
      </c>
      <c r="L237">
        <v>9.353013192242658</v>
      </c>
      <c r="M237">
        <v>9.3807669406803758</v>
      </c>
      <c r="N237">
        <v>9.9450931570329395</v>
      </c>
      <c r="O237">
        <v>10.390695005425769</v>
      </c>
      <c r="P237">
        <v>11.06526527767428</v>
      </c>
      <c r="Q237">
        <v>11.92023491423611</v>
      </c>
      <c r="R237">
        <v>12.351188951040861</v>
      </c>
      <c r="S237">
        <v>13.93608508021784</v>
      </c>
      <c r="T237">
        <v>16.446280527031369</v>
      </c>
      <c r="U237">
        <v>18.360747771554269</v>
      </c>
      <c r="V237">
        <v>22.48402336016748</v>
      </c>
      <c r="W237">
        <v>22.5835765660444</v>
      </c>
      <c r="X237">
        <v>24.286209135048399</v>
      </c>
      <c r="Y237">
        <v>27.275078215598679</v>
      </c>
      <c r="Z237">
        <v>32.65276965634564</v>
      </c>
      <c r="AA237">
        <v>36.286916251700873</v>
      </c>
      <c r="AB237">
        <v>39.68172603018732</v>
      </c>
      <c r="AC237">
        <v>38.28229888730165</v>
      </c>
      <c r="AD237">
        <v>37.5876993504071</v>
      </c>
      <c r="AE237">
        <v>39.138047335078959</v>
      </c>
      <c r="AF237">
        <v>39.159185344545989</v>
      </c>
      <c r="AG237">
        <v>39.100089834208063</v>
      </c>
      <c r="AH237">
        <v>38.771882461408467</v>
      </c>
      <c r="AI237">
        <v>39.165549476428417</v>
      </c>
      <c r="AJ237">
        <v>39.317152189487743</v>
      </c>
      <c r="AK237">
        <v>39.865149402659171</v>
      </c>
      <c r="AL237">
        <v>39.46375451321056</v>
      </c>
      <c r="AM237">
        <v>54.91885289250699</v>
      </c>
      <c r="AN237">
        <v>63.94394447862458</v>
      </c>
      <c r="AO237">
        <v>66.941316876060085</v>
      </c>
      <c r="AP237">
        <v>72.464527839431213</v>
      </c>
      <c r="AQ237">
        <v>73.171302192123875</v>
      </c>
      <c r="AR237">
        <v>73.132365089853835</v>
      </c>
      <c r="AS237">
        <v>74.494532876779687</v>
      </c>
      <c r="AT237">
        <v>77.414414133607536</v>
      </c>
      <c r="AU237">
        <v>79.783154757272868</v>
      </c>
      <c r="AV237">
        <v>79.041170712689535</v>
      </c>
      <c r="AW237">
        <v>79.351864703998956</v>
      </c>
      <c r="AX237">
        <v>84.734245291725642</v>
      </c>
      <c r="AY237">
        <v>86.622952803310554</v>
      </c>
      <c r="AZ237">
        <v>87.442122915133282</v>
      </c>
      <c r="BA237">
        <v>95.04506522775371</v>
      </c>
      <c r="BB237">
        <v>98.574664397059777</v>
      </c>
      <c r="BC237">
        <v>100</v>
      </c>
      <c r="BD237">
        <v>103.5635147290396</v>
      </c>
      <c r="BE237">
        <v>106.23253472051699</v>
      </c>
      <c r="BF237">
        <v>108.1716978417555</v>
      </c>
      <c r="BG237">
        <v>108.3781706524916</v>
      </c>
      <c r="BH237">
        <v>111.17975059929471</v>
      </c>
      <c r="BI237">
        <v>112.6089090028948</v>
      </c>
      <c r="BJ237">
        <v>111.50321353386801</v>
      </c>
      <c r="BK237">
        <v>112.5376906481026</v>
      </c>
      <c r="BL237">
        <v>113.2969292954413</v>
      </c>
      <c r="BM237">
        <v>115.2221666046128</v>
      </c>
      <c r="BN237">
        <v>120.04561430150549</v>
      </c>
      <c r="BO237">
        <v>129.61033699397279</v>
      </c>
      <c r="BP237">
        <v>136.72501866421189</v>
      </c>
      <c r="BQ237">
        <v>140.6389374064903</v>
      </c>
    </row>
    <row r="238" spans="1:69" x14ac:dyDescent="0.2">
      <c r="A238" t="s">
        <v>618</v>
      </c>
      <c r="B238" t="s">
        <v>619</v>
      </c>
      <c r="C238" t="s">
        <v>748</v>
      </c>
      <c r="D238" t="s">
        <v>749</v>
      </c>
      <c r="E238">
        <v>10.211210223879901</v>
      </c>
      <c r="F238">
        <v>10.9655113098776</v>
      </c>
      <c r="G238">
        <v>11.370807415786899</v>
      </c>
      <c r="H238">
        <v>11.370807415786899</v>
      </c>
      <c r="I238">
        <v>11.280741614473699</v>
      </c>
      <c r="J238">
        <v>11.2995053230525</v>
      </c>
      <c r="K238">
        <v>11.7554634421535</v>
      </c>
      <c r="L238">
        <v>12.262083574530701</v>
      </c>
      <c r="M238">
        <v>12.481618965240809</v>
      </c>
      <c r="N238">
        <v>12.787467415524</v>
      </c>
      <c r="O238">
        <v>12.7762091903975</v>
      </c>
      <c r="P238">
        <v>12.83812942877211</v>
      </c>
      <c r="Q238">
        <v>13.45920818367019</v>
      </c>
      <c r="R238">
        <v>15.5466707661794</v>
      </c>
      <c r="S238">
        <v>19.326619865031901</v>
      </c>
      <c r="T238">
        <v>20.3567474675699</v>
      </c>
      <c r="U238">
        <v>21.201411121048501</v>
      </c>
      <c r="V238">
        <v>22.812986962195708</v>
      </c>
      <c r="W238">
        <v>24.620708547241911</v>
      </c>
      <c r="X238">
        <v>27.057510175486001</v>
      </c>
      <c r="Y238">
        <v>32.3887868343636</v>
      </c>
      <c r="Z238">
        <v>36.490176666986997</v>
      </c>
      <c r="AA238">
        <v>38.409224214711109</v>
      </c>
      <c r="AB238">
        <v>39.840558021006792</v>
      </c>
      <c r="AC238">
        <v>40.185138381945002</v>
      </c>
      <c r="AD238">
        <v>41.162332943539397</v>
      </c>
      <c r="AE238">
        <v>41.9204097372536</v>
      </c>
      <c r="AF238">
        <v>42.954360348221698</v>
      </c>
      <c r="AG238">
        <v>44.613571632714198</v>
      </c>
      <c r="AH238">
        <v>47.002835882383501</v>
      </c>
      <c r="AI238">
        <v>49.759079707943798</v>
      </c>
      <c r="AJ238">
        <v>52.600249813843497</v>
      </c>
      <c r="AK238">
        <v>54.777450818907901</v>
      </c>
      <c r="AL238">
        <v>56.591784989794903</v>
      </c>
      <c r="AM238">
        <v>59.4483962375744</v>
      </c>
      <c r="AN238">
        <v>62.907212018669703</v>
      </c>
      <c r="AO238">
        <v>66.559042073263498</v>
      </c>
      <c r="AP238">
        <v>70.303518979136697</v>
      </c>
      <c r="AQ238">
        <v>75.924094623416494</v>
      </c>
      <c r="AR238">
        <v>76.140270609734898</v>
      </c>
      <c r="AS238">
        <v>77.352400247306306</v>
      </c>
      <c r="AT238">
        <v>78.6108533105172</v>
      </c>
      <c r="AU238">
        <v>79.159013847253306</v>
      </c>
      <c r="AV238">
        <v>80.587319471143104</v>
      </c>
      <c r="AW238">
        <v>82.810843901847207</v>
      </c>
      <c r="AX238">
        <v>86.570761949600296</v>
      </c>
      <c r="AY238">
        <v>90.585458838371494</v>
      </c>
      <c r="AZ238">
        <v>92.615968995577006</v>
      </c>
      <c r="BA238">
        <v>97.680663532180404</v>
      </c>
      <c r="BB238">
        <v>96.854562441607001</v>
      </c>
      <c r="BC238">
        <v>100</v>
      </c>
      <c r="BD238">
        <v>103.80879058139629</v>
      </c>
      <c r="BE238">
        <v>106.93852129306831</v>
      </c>
      <c r="BF238">
        <v>109.275006271572</v>
      </c>
      <c r="BG238">
        <v>111.34592261312611</v>
      </c>
      <c r="BH238">
        <v>110.34333613031021</v>
      </c>
      <c r="BI238">
        <v>110.5509467911176</v>
      </c>
      <c r="BJ238">
        <v>111.2868091511221</v>
      </c>
      <c r="BK238">
        <v>112.47078677806221</v>
      </c>
      <c r="BL238">
        <v>113.265649996346</v>
      </c>
      <c r="BM238">
        <v>112.3074937878315</v>
      </c>
      <c r="BN238">
        <v>113.6893200400587</v>
      </c>
      <c r="BO238">
        <v>111.85814855343639</v>
      </c>
      <c r="BP238">
        <v>121.34154026791811</v>
      </c>
      <c r="BQ238">
        <v>122.99882958702401</v>
      </c>
    </row>
    <row r="239" spans="1:69" x14ac:dyDescent="0.2">
      <c r="A239" t="s">
        <v>620</v>
      </c>
      <c r="B239" t="s">
        <v>621</v>
      </c>
      <c r="C239" t="s">
        <v>748</v>
      </c>
      <c r="D239" t="s">
        <v>749</v>
      </c>
      <c r="AS239">
        <v>28.348768352565251</v>
      </c>
      <c r="AT239">
        <v>39.289093695300643</v>
      </c>
      <c r="AU239">
        <v>44.102001694977673</v>
      </c>
      <c r="AV239">
        <v>51.292167662524839</v>
      </c>
      <c r="AW239">
        <v>54.955436369308131</v>
      </c>
      <c r="AX239">
        <v>58.852838789187032</v>
      </c>
      <c r="AY239">
        <v>64.744517140063763</v>
      </c>
      <c r="AZ239">
        <v>73.257854439301369</v>
      </c>
      <c r="BA239">
        <v>88.254119583824419</v>
      </c>
      <c r="BB239">
        <v>93.944952444676247</v>
      </c>
      <c r="BC239">
        <v>100</v>
      </c>
      <c r="BD239">
        <v>112.4315490430406</v>
      </c>
      <c r="BE239">
        <v>118.9876193157086</v>
      </c>
      <c r="BF239">
        <v>124.94847836680199</v>
      </c>
      <c r="BG239">
        <v>132.5758678300995</v>
      </c>
      <c r="BH239">
        <v>140.15199467524789</v>
      </c>
      <c r="BI239">
        <v>148.5675344708801</v>
      </c>
    </row>
    <row r="240" spans="1:69" x14ac:dyDescent="0.2">
      <c r="A240" t="s">
        <v>622</v>
      </c>
      <c r="B240" t="s">
        <v>623</v>
      </c>
      <c r="C240" t="s">
        <v>748</v>
      </c>
      <c r="D240" t="s">
        <v>749</v>
      </c>
    </row>
    <row r="241" spans="1:69" x14ac:dyDescent="0.2">
      <c r="A241" t="s">
        <v>624</v>
      </c>
      <c r="B241" t="s">
        <v>625</v>
      </c>
      <c r="C241" t="s">
        <v>748</v>
      </c>
      <c r="D241" t="s">
        <v>749</v>
      </c>
    </row>
    <row r="242" spans="1:69" x14ac:dyDescent="0.2">
      <c r="A242" t="s">
        <v>626</v>
      </c>
      <c r="B242" t="s">
        <v>627</v>
      </c>
      <c r="C242" t="s">
        <v>748</v>
      </c>
      <c r="D242" t="s">
        <v>749</v>
      </c>
      <c r="AU242">
        <v>66.519331132176106</v>
      </c>
      <c r="AV242">
        <v>71.285546916604702</v>
      </c>
      <c r="AW242">
        <v>73.593426435258692</v>
      </c>
      <c r="AX242">
        <v>74.411545425498105</v>
      </c>
      <c r="AY242">
        <v>77.340504846096707</v>
      </c>
      <c r="AZ242">
        <v>85.307274470124796</v>
      </c>
      <c r="BA242">
        <v>93.039727340505095</v>
      </c>
      <c r="BB242">
        <v>93.662796889977997</v>
      </c>
      <c r="BC242">
        <v>100</v>
      </c>
      <c r="BD242">
        <v>113.49984023857699</v>
      </c>
      <c r="BE242">
        <v>126.8931728618596</v>
      </c>
      <c r="BF242">
        <v>140.95916498029601</v>
      </c>
      <c r="BG242">
        <v>141.98291617850671</v>
      </c>
      <c r="BH242">
        <v>142.7677920971349</v>
      </c>
      <c r="BI242">
        <v>140.856789860475</v>
      </c>
      <c r="BJ242">
        <v>141.64166577910319</v>
      </c>
      <c r="BK242">
        <v>145.37600865209211</v>
      </c>
      <c r="BL242">
        <v>146.7698923435203</v>
      </c>
      <c r="BM242">
        <v>147.4971360086133</v>
      </c>
      <c r="BN242">
        <v>152.95146349681099</v>
      </c>
      <c r="BO242">
        <v>163.66618682918121</v>
      </c>
      <c r="BP242">
        <v>177.44745428269371</v>
      </c>
      <c r="BQ242">
        <v>181.10791406366189</v>
      </c>
    </row>
    <row r="243" spans="1:69" x14ac:dyDescent="0.2">
      <c r="A243" t="s">
        <v>1016</v>
      </c>
      <c r="B243" t="s">
        <v>628</v>
      </c>
      <c r="C243" t="s">
        <v>748</v>
      </c>
      <c r="D243" t="s">
        <v>749</v>
      </c>
    </row>
    <row r="244" spans="1:69" x14ac:dyDescent="0.2">
      <c r="A244" t="s">
        <v>629</v>
      </c>
      <c r="B244" t="s">
        <v>630</v>
      </c>
      <c r="C244" t="s">
        <v>748</v>
      </c>
      <c r="D244" t="s">
        <v>749</v>
      </c>
      <c r="T244">
        <v>6.877294957849716</v>
      </c>
      <c r="U244">
        <v>7.3662414583073756</v>
      </c>
      <c r="V244">
        <v>8.6581283512303564</v>
      </c>
      <c r="W244">
        <v>9.4879561972048325</v>
      </c>
      <c r="X244">
        <v>10.006000078857349</v>
      </c>
      <c r="Y244">
        <v>12.24668259150082</v>
      </c>
      <c r="Z244">
        <v>14.071346217314151</v>
      </c>
      <c r="AA244">
        <v>15.59638048107691</v>
      </c>
      <c r="AB244">
        <v>17.126939564053711</v>
      </c>
      <c r="AC244">
        <v>17.145171467460688</v>
      </c>
      <c r="AD244">
        <v>20.019559463980482</v>
      </c>
      <c r="AE244">
        <v>24.358573733108081</v>
      </c>
      <c r="AF244">
        <v>25.50001352355422</v>
      </c>
      <c r="AG244">
        <v>28.03064083215143</v>
      </c>
      <c r="AH244">
        <v>29.17250925188425</v>
      </c>
      <c r="AI244">
        <v>32.005120180595021</v>
      </c>
      <c r="AJ244">
        <v>35.396206494572517</v>
      </c>
      <c r="AK244">
        <v>38.205596367963587</v>
      </c>
      <c r="AL244">
        <v>38.572715647608383</v>
      </c>
      <c r="AM244">
        <v>38.963438768039019</v>
      </c>
      <c r="AN244">
        <v>39.532307430116553</v>
      </c>
      <c r="AO244">
        <v>40.716410822951858</v>
      </c>
      <c r="AP244">
        <v>41.581525157748359</v>
      </c>
      <c r="AQ244">
        <v>42.943089554823302</v>
      </c>
      <c r="AR244">
        <v>44.860221381708818</v>
      </c>
      <c r="AS244">
        <v>47.698812681566892</v>
      </c>
      <c r="AT244">
        <v>51.65317933042251</v>
      </c>
      <c r="AU244">
        <v>57.003963578184639</v>
      </c>
      <c r="AV244">
        <v>63.638439400167421</v>
      </c>
      <c r="AW244">
        <v>70.621743325388437</v>
      </c>
      <c r="AX244">
        <v>76.741606236233267</v>
      </c>
      <c r="AY244">
        <v>81.460536673511257</v>
      </c>
      <c r="AZ244">
        <v>86.219663858259395</v>
      </c>
      <c r="BA244">
        <v>95.227021375129098</v>
      </c>
      <c r="BB244">
        <v>96.585777386358288</v>
      </c>
      <c r="BC244">
        <v>100</v>
      </c>
      <c r="BD244">
        <v>106.27075302995689</v>
      </c>
      <c r="BE244">
        <v>107.49025087460009</v>
      </c>
      <c r="BF244">
        <v>108.3239767790698</v>
      </c>
      <c r="BG244">
        <v>111.04385787447841</v>
      </c>
      <c r="BH244">
        <v>109.8734574783371</v>
      </c>
      <c r="BI244">
        <v>112.7061656834906</v>
      </c>
      <c r="BJ244">
        <v>121.17835897741401</v>
      </c>
      <c r="BK244">
        <v>127.2761714470398</v>
      </c>
      <c r="BL244">
        <v>128.77744906120989</v>
      </c>
      <c r="BM244">
        <v>128.3270657769589</v>
      </c>
      <c r="BN244">
        <v>135.56536855956489</v>
      </c>
      <c r="BO244">
        <v>150.43874035137921</v>
      </c>
      <c r="BP244">
        <v>159.99330002441931</v>
      </c>
      <c r="BQ244">
        <v>165.08692050106799</v>
      </c>
    </row>
    <row r="245" spans="1:69" x14ac:dyDescent="0.2">
      <c r="A245" t="s">
        <v>631</v>
      </c>
      <c r="B245" t="s">
        <v>632</v>
      </c>
      <c r="C245" t="s">
        <v>748</v>
      </c>
      <c r="D245" t="s">
        <v>749</v>
      </c>
    </row>
    <row r="246" spans="1:69" x14ac:dyDescent="0.2">
      <c r="A246" t="s">
        <v>633</v>
      </c>
      <c r="B246" t="s">
        <v>634</v>
      </c>
      <c r="C246" t="s">
        <v>748</v>
      </c>
      <c r="D246" t="s">
        <v>749</v>
      </c>
    </row>
    <row r="247" spans="1:69" x14ac:dyDescent="0.2">
      <c r="A247" t="s">
        <v>635</v>
      </c>
      <c r="B247" t="s">
        <v>636</v>
      </c>
      <c r="C247" t="s">
        <v>748</v>
      </c>
      <c r="D247" t="s">
        <v>749</v>
      </c>
      <c r="E247">
        <v>2.2969923160350119</v>
      </c>
      <c r="F247">
        <v>2.3319699433473748</v>
      </c>
      <c r="G247">
        <v>2.4015408284297801</v>
      </c>
      <c r="H247">
        <v>2.491867668161913</v>
      </c>
      <c r="I247">
        <v>2.5133923618828531</v>
      </c>
      <c r="J247">
        <v>2.5581714122229182</v>
      </c>
      <c r="K247">
        <v>2.6629121093696329</v>
      </c>
      <c r="L247">
        <v>2.7197987999183559</v>
      </c>
      <c r="M247">
        <v>2.9436940516110259</v>
      </c>
      <c r="N247">
        <v>3.0153789691070401</v>
      </c>
      <c r="O247">
        <v>3.091484136205358</v>
      </c>
      <c r="P247">
        <v>3.2006450829485851</v>
      </c>
      <c r="Q247">
        <v>3.4983392845585981</v>
      </c>
      <c r="R247">
        <v>4.0164694120763844</v>
      </c>
      <c r="S247">
        <v>4.9010958872134678</v>
      </c>
      <c r="T247">
        <v>5.7332559213848624</v>
      </c>
      <c r="U247">
        <v>6.3462822673188413</v>
      </c>
      <c r="V247">
        <v>7.0916444594211701</v>
      </c>
      <c r="W247">
        <v>7.8190050841918843</v>
      </c>
      <c r="X247">
        <v>8.9701323338473244</v>
      </c>
      <c r="Y247">
        <v>10.537241746851191</v>
      </c>
      <c r="Z247">
        <v>12.047427284876759</v>
      </c>
      <c r="AA247">
        <v>13.44911689022263</v>
      </c>
      <c r="AB247">
        <v>15.49002037822423</v>
      </c>
      <c r="AC247">
        <v>17.555580580603038</v>
      </c>
      <c r="AD247">
        <v>18.893767711180161</v>
      </c>
      <c r="AE247">
        <v>20.347393095154729</v>
      </c>
      <c r="AF247">
        <v>22.535116109308809</v>
      </c>
      <c r="AG247">
        <v>24.283501305037738</v>
      </c>
      <c r="AH247">
        <v>27.05962318312784</v>
      </c>
      <c r="AI247">
        <v>30.053615103950161</v>
      </c>
      <c r="AJ247">
        <v>31.19057406122446</v>
      </c>
      <c r="AK247">
        <v>33.199201552409043</v>
      </c>
      <c r="AL247">
        <v>36.79641336445173</v>
      </c>
      <c r="AM247">
        <v>40.039904612009252</v>
      </c>
      <c r="AN247">
        <v>42.114854709034809</v>
      </c>
      <c r="AO247">
        <v>43.548686282930611</v>
      </c>
      <c r="AP247">
        <v>45.127795945811627</v>
      </c>
      <c r="AQ247">
        <v>47.66068784507253</v>
      </c>
      <c r="AR247">
        <v>49.299803675143011</v>
      </c>
      <c r="AS247">
        <v>51.052615400940837</v>
      </c>
      <c r="AT247">
        <v>53.879221697497719</v>
      </c>
      <c r="AU247">
        <v>56.115240980137173</v>
      </c>
      <c r="AV247">
        <v>58.253852432949259</v>
      </c>
      <c r="AW247">
        <v>60.421798322795681</v>
      </c>
      <c r="AX247">
        <v>64.575515751922026</v>
      </c>
      <c r="AY247">
        <v>69.954400181599723</v>
      </c>
      <c r="AZ247">
        <v>75.476872198150517</v>
      </c>
      <c r="BA247">
        <v>84.556999977428561</v>
      </c>
      <c r="BB247">
        <v>90.457461213963015</v>
      </c>
      <c r="BC247">
        <v>100</v>
      </c>
      <c r="BD247">
        <v>105.10713289264559</v>
      </c>
      <c r="BE247">
        <v>114.8403491391622</v>
      </c>
      <c r="BF247">
        <v>120.81183760126819</v>
      </c>
      <c r="BG247">
        <v>127.6792876203383</v>
      </c>
      <c r="BH247">
        <v>133.63069497930229</v>
      </c>
      <c r="BI247">
        <v>137.73404919935211</v>
      </c>
      <c r="BJ247">
        <v>140.32397877651289</v>
      </c>
      <c r="BK247">
        <v>141.75327574751859</v>
      </c>
      <c r="BL247">
        <v>143.1715781264399</v>
      </c>
      <c r="BM247">
        <v>144.0291563090432</v>
      </c>
      <c r="BN247">
        <v>146.99504425935061</v>
      </c>
      <c r="BO247">
        <v>155.56248340585131</v>
      </c>
      <c r="BP247">
        <v>162.76394122130361</v>
      </c>
      <c r="BQ247">
        <v>163.62151940390709</v>
      </c>
    </row>
    <row r="248" spans="1:69" x14ac:dyDescent="0.2">
      <c r="A248" t="s">
        <v>637</v>
      </c>
      <c r="B248" t="s">
        <v>638</v>
      </c>
      <c r="C248" t="s">
        <v>748</v>
      </c>
      <c r="D248" t="s">
        <v>749</v>
      </c>
      <c r="AB248">
        <v>28.851957865237662</v>
      </c>
      <c r="AC248">
        <v>31.419782115243841</v>
      </c>
      <c r="AD248">
        <v>33.699086786597618</v>
      </c>
      <c r="AE248">
        <v>35.776427752894691</v>
      </c>
      <c r="AF248">
        <v>38.719327455148928</v>
      </c>
      <c r="AG248">
        <v>41.505945718966409</v>
      </c>
      <c r="AH248">
        <v>44.718873676735377</v>
      </c>
      <c r="AI248">
        <v>47.64585501774372</v>
      </c>
      <c r="AJ248">
        <v>51.549820632684451</v>
      </c>
      <c r="AK248">
        <v>54.552260108671319</v>
      </c>
      <c r="AL248">
        <v>56.720688619106262</v>
      </c>
      <c r="AM248">
        <v>59.405409632025481</v>
      </c>
      <c r="AN248">
        <v>63.114772688337197</v>
      </c>
      <c r="AO248">
        <v>65.465889315036236</v>
      </c>
      <c r="AP248">
        <v>67.856720749618006</v>
      </c>
      <c r="AQ248">
        <v>69.977491490592854</v>
      </c>
      <c r="AR248">
        <v>71.859973384267164</v>
      </c>
      <c r="AS248">
        <v>73.988687086818814</v>
      </c>
      <c r="AT248">
        <v>75.456129380707424</v>
      </c>
      <c r="AU248">
        <v>77.509315447366561</v>
      </c>
      <c r="AV248">
        <v>79.611827305417037</v>
      </c>
      <c r="AW248">
        <v>82.503551825726845</v>
      </c>
      <c r="AX248">
        <v>84.16829728518023</v>
      </c>
      <c r="AY248">
        <v>86.882938133536413</v>
      </c>
      <c r="AZ248">
        <v>89.46070653568583</v>
      </c>
      <c r="BA248">
        <v>93.347799351855514</v>
      </c>
      <c r="BB248">
        <v>96.768905936780556</v>
      </c>
      <c r="BC248">
        <v>100</v>
      </c>
      <c r="BD248">
        <v>103.2400284200953</v>
      </c>
      <c r="BE248">
        <v>108.0012978088872</v>
      </c>
      <c r="BF248">
        <v>113.7429009417898</v>
      </c>
      <c r="BG248">
        <v>119.0041368284317</v>
      </c>
      <c r="BH248">
        <v>124.284792209994</v>
      </c>
      <c r="BI248">
        <v>128.79558368024661</v>
      </c>
      <c r="BJ248">
        <v>135.63314595813429</v>
      </c>
      <c r="BK248">
        <v>145.54466255642899</v>
      </c>
      <c r="BL248">
        <v>155.325373517033</v>
      </c>
      <c r="BM248">
        <v>164.07663984922709</v>
      </c>
      <c r="BN248">
        <v>173.43942752904661</v>
      </c>
      <c r="BO248">
        <v>187.8461063593883</v>
      </c>
      <c r="BP248">
        <v>205.37026206099759</v>
      </c>
      <c r="BQ248">
        <v>220.17050940000439</v>
      </c>
    </row>
    <row r="249" spans="1:69" x14ac:dyDescent="0.2">
      <c r="A249" t="s">
        <v>639</v>
      </c>
      <c r="B249" t="s">
        <v>640</v>
      </c>
      <c r="C249" t="s">
        <v>748</v>
      </c>
      <c r="D249" t="s">
        <v>749</v>
      </c>
      <c r="E249">
        <v>5.3952385089686099E-5</v>
      </c>
      <c r="F249">
        <v>5.5664217115097169E-5</v>
      </c>
      <c r="G249">
        <v>5.7828620142002978E-5</v>
      </c>
      <c r="H249">
        <v>6.1508085762331842E-5</v>
      </c>
      <c r="I249">
        <v>6.2196753550074782E-5</v>
      </c>
      <c r="J249">
        <v>6.5030147608370696E-5</v>
      </c>
      <c r="K249">
        <v>7.0539499252615808E-5</v>
      </c>
      <c r="L249">
        <v>8.0397318759342268E-5</v>
      </c>
      <c r="M249">
        <v>8.5258333333333296E-5</v>
      </c>
      <c r="N249">
        <v>8.9456619020926754E-5</v>
      </c>
      <c r="O249">
        <v>9.6545118647234715E-5</v>
      </c>
      <c r="P249">
        <v>1.148997057174888E-4</v>
      </c>
      <c r="Q249">
        <v>1.32613167974589E-4</v>
      </c>
      <c r="R249">
        <v>1.5109701046337831E-4</v>
      </c>
      <c r="S249">
        <v>1.8720641816143501E-4</v>
      </c>
      <c r="T249">
        <v>2.2694538957399111E-4</v>
      </c>
      <c r="U249">
        <v>2.6656027186098663E-4</v>
      </c>
      <c r="V249">
        <v>3.3582685911808679E-4</v>
      </c>
      <c r="W249">
        <v>5.4369375934230208E-4</v>
      </c>
      <c r="X249">
        <v>8.8917367339312451E-4</v>
      </c>
      <c r="Y249">
        <v>1.7273164237668159E-3</v>
      </c>
      <c r="Z249">
        <v>2.3770427410313901E-3</v>
      </c>
      <c r="AA249">
        <v>3.0696539144245139E-3</v>
      </c>
      <c r="AB249">
        <v>4.0332265975336328E-3</v>
      </c>
      <c r="AC249">
        <v>5.9849986453662223E-3</v>
      </c>
      <c r="AD249">
        <v>8.6759575859491813E-3</v>
      </c>
      <c r="AE249">
        <v>1.167871309790732E-2</v>
      </c>
      <c r="AF249">
        <v>1.6216575579222708E-2</v>
      </c>
      <c r="AG249">
        <v>2.7375143404334841E-2</v>
      </c>
      <c r="AH249">
        <v>4.4696095384902851E-2</v>
      </c>
      <c r="AI249">
        <v>7.1649570254110603E-2</v>
      </c>
      <c r="AJ249">
        <v>0.1189229306801196</v>
      </c>
      <c r="AK249">
        <v>0.20225948710762329</v>
      </c>
      <c r="AL249">
        <v>0.3359405549327355</v>
      </c>
      <c r="AM249">
        <v>0.68940036434977581</v>
      </c>
      <c r="AN249">
        <v>1.3037478979820629</v>
      </c>
      <c r="AO249">
        <v>2.3521196281763821</v>
      </c>
      <c r="AP249">
        <v>4.3671654988789239</v>
      </c>
      <c r="AQ249">
        <v>8.0635930493273555</v>
      </c>
      <c r="AR249">
        <v>13.2942432735426</v>
      </c>
      <c r="AS249">
        <v>20.594826233183859</v>
      </c>
      <c r="AT249">
        <v>31.798450579222731</v>
      </c>
      <c r="AU249">
        <v>46.096344357249642</v>
      </c>
      <c r="AV249">
        <v>56.054278774289969</v>
      </c>
      <c r="AW249">
        <v>60.873972346786267</v>
      </c>
      <c r="AX249">
        <v>65.852952167414074</v>
      </c>
      <c r="AY249">
        <v>72.17301943198801</v>
      </c>
      <c r="AZ249">
        <v>78.492619581464865</v>
      </c>
      <c r="BA249">
        <v>86.690489536621811</v>
      </c>
      <c r="BB249">
        <v>92.109491778774284</v>
      </c>
      <c r="BC249">
        <v>100</v>
      </c>
      <c r="BD249">
        <v>106.471879671151</v>
      </c>
      <c r="BE249">
        <v>115.9389013452915</v>
      </c>
      <c r="BF249">
        <v>124.62630792227201</v>
      </c>
      <c r="BG249">
        <v>135.66143497757849</v>
      </c>
      <c r="BH249">
        <v>146.06782511210761</v>
      </c>
      <c r="BI249">
        <v>157.42479446935721</v>
      </c>
      <c r="BJ249">
        <v>174.96870328849039</v>
      </c>
      <c r="BK249">
        <v>203.54540358744401</v>
      </c>
      <c r="BL249">
        <v>234.4371263079222</v>
      </c>
      <c r="BM249">
        <v>263.22356128550069</v>
      </c>
      <c r="BN249">
        <v>314.80614723467858</v>
      </c>
      <c r="BO249">
        <v>542.43880792227219</v>
      </c>
      <c r="BP249">
        <v>834.593142750374</v>
      </c>
      <c r="BQ249">
        <v>1322.8839686098661</v>
      </c>
    </row>
    <row r="250" spans="1:69" x14ac:dyDescent="0.2">
      <c r="A250" t="s">
        <v>641</v>
      </c>
      <c r="B250" t="s">
        <v>642</v>
      </c>
      <c r="C250" t="s">
        <v>748</v>
      </c>
      <c r="D250" t="s">
        <v>749</v>
      </c>
      <c r="BC250">
        <v>100</v>
      </c>
      <c r="BD250">
        <v>100.50058074315299</v>
      </c>
    </row>
    <row r="251" spans="1:69" x14ac:dyDescent="0.2">
      <c r="A251" t="s">
        <v>643</v>
      </c>
      <c r="B251" t="s">
        <v>644</v>
      </c>
      <c r="C251" t="s">
        <v>748</v>
      </c>
      <c r="D251" t="s">
        <v>749</v>
      </c>
      <c r="J251">
        <v>9.8098250502111906E-2</v>
      </c>
      <c r="K251">
        <v>0.107689331599363</v>
      </c>
      <c r="L251">
        <v>0.120813968886352</v>
      </c>
      <c r="M251">
        <v>0.13965960191792401</v>
      </c>
      <c r="N251">
        <v>0.16258565102710301</v>
      </c>
      <c r="O251">
        <v>0.16826458062316299</v>
      </c>
      <c r="P251">
        <v>0.176299214347959</v>
      </c>
      <c r="Q251">
        <v>0.18976038079745899</v>
      </c>
      <c r="R251">
        <v>0.20948940287562301</v>
      </c>
      <c r="S251">
        <v>0.25054596054746009</v>
      </c>
      <c r="T251">
        <v>0.315832617829994</v>
      </c>
      <c r="U251">
        <v>0.337496682584914</v>
      </c>
      <c r="V251">
        <v>0.37666026372515099</v>
      </c>
      <c r="W251">
        <v>0.40142567606508001</v>
      </c>
      <c r="X251">
        <v>0.45340479245915088</v>
      </c>
      <c r="Y251">
        <v>0.59032079832324291</v>
      </c>
      <c r="Z251">
        <v>0.74173822434075409</v>
      </c>
      <c r="AA251">
        <v>0.95634040959815803</v>
      </c>
      <c r="AB251">
        <v>1.2150871777641501</v>
      </c>
      <c r="AC251">
        <v>1.65429187828086</v>
      </c>
      <c r="AD251">
        <v>2.204875018781101</v>
      </c>
      <c r="AE251">
        <v>2.9199645294633001</v>
      </c>
      <c r="AF251">
        <v>3.7944754967671699</v>
      </c>
      <c r="AG251">
        <v>4.9778478803256601</v>
      </c>
      <c r="AH251">
        <v>6.2646135062767092</v>
      </c>
      <c r="AI251">
        <v>8.5090222821474999</v>
      </c>
      <c r="AJ251">
        <v>10.950741719633299</v>
      </c>
      <c r="AK251">
        <v>13.343133491715401</v>
      </c>
      <c r="AL251">
        <v>16.715912613697</v>
      </c>
      <c r="AM251">
        <v>22.413257967830599</v>
      </c>
      <c r="AN251">
        <v>28.5607182687734</v>
      </c>
      <c r="AO251">
        <v>34.55197429593769</v>
      </c>
      <c r="AP251">
        <v>40.111613250818898</v>
      </c>
      <c r="AQ251">
        <v>45.245801091593002</v>
      </c>
      <c r="AR251">
        <v>48.815890875189687</v>
      </c>
      <c r="AS251">
        <v>51.707725259484697</v>
      </c>
      <c r="AT251">
        <v>54.3693638718957</v>
      </c>
      <c r="AU251">
        <v>57.260636205245909</v>
      </c>
      <c r="AV251">
        <v>60.2974919615774</v>
      </c>
      <c r="AW251">
        <v>63.1530614538705</v>
      </c>
      <c r="AX251">
        <v>66.332546598433595</v>
      </c>
      <c r="AY251">
        <v>71.142301390982311</v>
      </c>
      <c r="AZ251">
        <v>76.140413998175006</v>
      </c>
      <c r="BA251">
        <v>83.966425561010794</v>
      </c>
      <c r="BB251">
        <v>94.161820290532205</v>
      </c>
      <c r="BC251">
        <v>100</v>
      </c>
      <c r="BD251">
        <v>112.6909694699162</v>
      </c>
      <c r="BE251">
        <v>130.72275725598661</v>
      </c>
      <c r="BF251">
        <v>141.0115842216963</v>
      </c>
      <c r="BG251">
        <v>149.65787072662479</v>
      </c>
      <c r="BH251">
        <v>158.02100625720769</v>
      </c>
      <c r="BI251">
        <v>166.1982240248887</v>
      </c>
      <c r="BJ251">
        <v>175.03783564472019</v>
      </c>
      <c r="BK251">
        <v>181.15446015060201</v>
      </c>
      <c r="BL251">
        <v>187.4301589333854</v>
      </c>
      <c r="BM251">
        <v>193.59715588678469</v>
      </c>
      <c r="BN251">
        <v>200.74267123526349</v>
      </c>
      <c r="BO251">
        <v>209.47552353976229</v>
      </c>
      <c r="BP251">
        <v>217.43398657654279</v>
      </c>
      <c r="BQ251">
        <v>224.0808277911253</v>
      </c>
    </row>
    <row r="252" spans="1:69" x14ac:dyDescent="0.2">
      <c r="A252" t="s">
        <v>645</v>
      </c>
      <c r="B252" t="s">
        <v>646</v>
      </c>
      <c r="C252" t="s">
        <v>748</v>
      </c>
      <c r="D252" t="s">
        <v>749</v>
      </c>
      <c r="AL252">
        <v>36.0940476153757</v>
      </c>
      <c r="AM252">
        <v>39.716720505221403</v>
      </c>
      <c r="AN252">
        <v>42.318221377066202</v>
      </c>
      <c r="AO252">
        <v>45.361598307744288</v>
      </c>
      <c r="AP252">
        <v>49.067196999515801</v>
      </c>
      <c r="AQ252">
        <v>49.100957278134103</v>
      </c>
      <c r="AR252">
        <v>51.937700756181698</v>
      </c>
      <c r="AS252">
        <v>53.699438776651597</v>
      </c>
      <c r="AT252">
        <v>54.701000563468497</v>
      </c>
      <c r="AU252">
        <v>54.543730530827801</v>
      </c>
      <c r="AV252">
        <v>59.278386250326001</v>
      </c>
      <c r="AW252">
        <v>61.484305392365009</v>
      </c>
      <c r="AX252">
        <v>66.678946148044886</v>
      </c>
      <c r="AY252">
        <v>71.553627951572011</v>
      </c>
      <c r="AZ252">
        <v>75.945955154676795</v>
      </c>
      <c r="BA252">
        <v>85.0980925051349</v>
      </c>
      <c r="BB252">
        <v>96.175529218411199</v>
      </c>
      <c r="BC252">
        <v>100</v>
      </c>
      <c r="BD252">
        <v>116.5643496174515</v>
      </c>
      <c r="BE252">
        <v>131.34358747639519</v>
      </c>
      <c r="BF252">
        <v>137.78626463097379</v>
      </c>
      <c r="BG252">
        <v>142.02416598955989</v>
      </c>
      <c r="BH252">
        <v>149.9628710012847</v>
      </c>
      <c r="BI252">
        <v>158.5203148506103</v>
      </c>
      <c r="BJ252">
        <v>166.77877473558831</v>
      </c>
      <c r="BK252">
        <v>171.14172734522739</v>
      </c>
      <c r="BL252">
        <v>176.04936704056271</v>
      </c>
      <c r="BM252">
        <v>181.88245102600371</v>
      </c>
      <c r="BN252">
        <v>185.89218070076569</v>
      </c>
      <c r="BO252">
        <v>199.26858953079281</v>
      </c>
      <c r="BP252">
        <v>209.93134822221381</v>
      </c>
      <c r="BQ252">
        <v>216.90816607111839</v>
      </c>
    </row>
    <row r="253" spans="1:69" x14ac:dyDescent="0.2">
      <c r="A253" t="s">
        <v>647</v>
      </c>
      <c r="B253" t="s">
        <v>648</v>
      </c>
      <c r="C253" t="s">
        <v>748</v>
      </c>
      <c r="D253" t="s">
        <v>749</v>
      </c>
      <c r="AK253">
        <v>4.1943485214219339E-3</v>
      </c>
      <c r="AL253">
        <v>0.20279315844411189</v>
      </c>
      <c r="AM253">
        <v>2.0100609405514089</v>
      </c>
      <c r="AN253">
        <v>9.5828886445887314</v>
      </c>
      <c r="AO253">
        <v>17.280392002245581</v>
      </c>
      <c r="AP253">
        <v>20.034990068655389</v>
      </c>
      <c r="AQ253">
        <v>22.154123254253239</v>
      </c>
      <c r="AR253">
        <v>27.179491864774569</v>
      </c>
      <c r="AS253">
        <v>34.84495038442369</v>
      </c>
      <c r="AT253">
        <v>39.011991286422472</v>
      </c>
      <c r="AU253">
        <v>39.307476241018797</v>
      </c>
      <c r="AV253">
        <v>41.34347686911623</v>
      </c>
      <c r="AW253">
        <v>45.084262712127661</v>
      </c>
      <c r="AX253">
        <v>51.202006226219297</v>
      </c>
      <c r="AY253">
        <v>55.837080594949811</v>
      </c>
      <c r="AZ253">
        <v>63.005880318228947</v>
      </c>
      <c r="BA253">
        <v>78.900034590107197</v>
      </c>
      <c r="BB253">
        <v>91.430300933932855</v>
      </c>
      <c r="BC253">
        <v>100</v>
      </c>
      <c r="BD253">
        <v>107.9557246627465</v>
      </c>
      <c r="BE253">
        <v>108.5696990660671</v>
      </c>
      <c r="BF253">
        <v>108.3102732618471</v>
      </c>
      <c r="BG253">
        <v>121.3853337945347</v>
      </c>
      <c r="BH253">
        <v>180.49982704946379</v>
      </c>
      <c r="BI253">
        <v>205.61224489795919</v>
      </c>
      <c r="BJ253">
        <v>235.29920442753371</v>
      </c>
      <c r="BK253">
        <v>261.06883431338622</v>
      </c>
      <c r="BL253">
        <v>281.6585956416464</v>
      </c>
      <c r="BM253">
        <v>289.35489450017297</v>
      </c>
      <c r="BN253">
        <v>316.44759598754752</v>
      </c>
      <c r="BO253">
        <v>380.31822898650972</v>
      </c>
      <c r="BP253">
        <v>429.18540297474919</v>
      </c>
      <c r="BQ253">
        <v>457.09097198201289</v>
      </c>
    </row>
    <row r="254" spans="1:69" x14ac:dyDescent="0.2">
      <c r="A254" t="s">
        <v>649</v>
      </c>
      <c r="B254" t="s">
        <v>650</v>
      </c>
      <c r="C254" t="s">
        <v>748</v>
      </c>
      <c r="D254" t="s">
        <v>749</v>
      </c>
    </row>
    <row r="255" spans="1:69" x14ac:dyDescent="0.2">
      <c r="A255" t="s">
        <v>651</v>
      </c>
      <c r="B255" t="s">
        <v>652</v>
      </c>
      <c r="C255" t="s">
        <v>748</v>
      </c>
      <c r="D255" t="s">
        <v>749</v>
      </c>
      <c r="E255">
        <v>3.7501663138529349E-6</v>
      </c>
      <c r="F255">
        <v>4.6032265452089574E-6</v>
      </c>
      <c r="G255">
        <v>5.1053199997224821E-6</v>
      </c>
      <c r="H255">
        <v>6.1904402310711541E-6</v>
      </c>
      <c r="I255">
        <v>8.8132935863277427E-6</v>
      </c>
      <c r="J255">
        <v>1.3797788957983741E-5</v>
      </c>
      <c r="K255">
        <v>2.393401632941365E-5</v>
      </c>
      <c r="L255">
        <v>4.5301180559747213E-5</v>
      </c>
      <c r="M255">
        <v>1.020803172181137E-4</v>
      </c>
      <c r="N255">
        <v>1.2348315706083081E-4</v>
      </c>
      <c r="O255">
        <v>1.4361849963210279E-4</v>
      </c>
      <c r="P255">
        <v>1.7801956653469231E-4</v>
      </c>
      <c r="Q255">
        <v>3.1417769631736722E-4</v>
      </c>
      <c r="R255">
        <v>6.1892146998652174E-4</v>
      </c>
      <c r="S255">
        <v>1.096811865575528E-3</v>
      </c>
      <c r="T255">
        <v>1.9896757765787958E-3</v>
      </c>
      <c r="U255">
        <v>2.9969103310487858E-3</v>
      </c>
      <c r="V255">
        <v>4.7409975125455601E-3</v>
      </c>
      <c r="W255">
        <v>6.8530333776896163E-3</v>
      </c>
      <c r="X255">
        <v>1.143389462102903E-2</v>
      </c>
      <c r="Y255">
        <v>1.869165418238608E-2</v>
      </c>
      <c r="Z255">
        <v>2.5055290626746239E-2</v>
      </c>
      <c r="AA255">
        <v>2.9813917023551711E-2</v>
      </c>
      <c r="AB255">
        <v>4.4481582970332501E-2</v>
      </c>
      <c r="AC255">
        <v>6.9081866014376325E-2</v>
      </c>
      <c r="AD255">
        <v>0.1189745612052097</v>
      </c>
      <c r="AE255">
        <v>0.20984808822207909</v>
      </c>
      <c r="AF255">
        <v>0.34324151408362469</v>
      </c>
      <c r="AG255">
        <v>0.55671012707378575</v>
      </c>
      <c r="AH255">
        <v>1.0045691543102471</v>
      </c>
      <c r="AI255">
        <v>2.1349696923051078</v>
      </c>
      <c r="AJ255">
        <v>4.3120342234120193</v>
      </c>
      <c r="AK255">
        <v>7.2640180908448464</v>
      </c>
      <c r="AL255">
        <v>11.19390944115988</v>
      </c>
      <c r="AM255">
        <v>16.20162148723551</v>
      </c>
      <c r="AN255">
        <v>23.046534345685089</v>
      </c>
      <c r="AO255">
        <v>29.578394310654151</v>
      </c>
      <c r="AP255">
        <v>35.44047987852062</v>
      </c>
      <c r="AQ255">
        <v>39.271975074815899</v>
      </c>
      <c r="AR255">
        <v>41.494253631163168</v>
      </c>
      <c r="AS255">
        <v>43.470967146066592</v>
      </c>
      <c r="AT255">
        <v>45.366014688757708</v>
      </c>
      <c r="AU255">
        <v>51.704768656932892</v>
      </c>
      <c r="AV255">
        <v>61.725013309943961</v>
      </c>
      <c r="AW255">
        <v>67.377546261612864</v>
      </c>
      <c r="AX255">
        <v>70.543804059261774</v>
      </c>
      <c r="AY255">
        <v>75.056949558962103</v>
      </c>
      <c r="AZ255">
        <v>81.147555022694206</v>
      </c>
      <c r="BA255">
        <v>87.53960777596987</v>
      </c>
      <c r="BB255">
        <v>93.721846364648471</v>
      </c>
      <c r="BC255">
        <v>100</v>
      </c>
      <c r="BD255">
        <v>108.0928320630299</v>
      </c>
      <c r="BE255">
        <v>116.84593645628161</v>
      </c>
      <c r="BF255">
        <v>126.86563329622339</v>
      </c>
      <c r="BG255">
        <v>138.12794382118699</v>
      </c>
      <c r="BH255">
        <v>150.09848419970879</v>
      </c>
      <c r="BI255">
        <v>164.56709771345379</v>
      </c>
      <c r="BJ255">
        <v>174.80003425537379</v>
      </c>
      <c r="BK255">
        <v>188.09625760041109</v>
      </c>
      <c r="BL255">
        <v>202.92198338614369</v>
      </c>
      <c r="BM255">
        <v>222.71987668065429</v>
      </c>
      <c r="BN255">
        <v>239.97602123833181</v>
      </c>
      <c r="BO255">
        <v>261.82434971460128</v>
      </c>
      <c r="BP255">
        <v>277.19109204665767</v>
      </c>
      <c r="BQ255">
        <v>290.63248632971909</v>
      </c>
    </row>
    <row r="256" spans="1:69" x14ac:dyDescent="0.2">
      <c r="A256" t="s">
        <v>653</v>
      </c>
      <c r="B256" t="s">
        <v>654</v>
      </c>
      <c r="C256" t="s">
        <v>748</v>
      </c>
      <c r="D256" t="s">
        <v>749</v>
      </c>
      <c r="E256">
        <v>13.563060780397651</v>
      </c>
      <c r="F256">
        <v>13.708283747333439</v>
      </c>
      <c r="G256">
        <v>13.87261499939236</v>
      </c>
      <c r="H256">
        <v>14.04458956550052</v>
      </c>
      <c r="I256">
        <v>14.224207445657949</v>
      </c>
      <c r="J256">
        <v>14.44968521011088</v>
      </c>
      <c r="K256">
        <v>14.885354110918239</v>
      </c>
      <c r="L256">
        <v>15.298093069577851</v>
      </c>
      <c r="M256">
        <v>15.951596420788899</v>
      </c>
      <c r="N256">
        <v>16.822934222403621</v>
      </c>
      <c r="O256">
        <v>17.805100077732501</v>
      </c>
      <c r="P256">
        <v>18.569431482657698</v>
      </c>
      <c r="Q256">
        <v>19.177074949573239</v>
      </c>
      <c r="R256">
        <v>20.361788627207289</v>
      </c>
      <c r="S256">
        <v>22.612744614712</v>
      </c>
      <c r="T256">
        <v>24.68026106503466</v>
      </c>
      <c r="U256">
        <v>26.098095821170901</v>
      </c>
      <c r="V256">
        <v>27.794911540104849</v>
      </c>
      <c r="W256">
        <v>29.91593118877228</v>
      </c>
      <c r="X256">
        <v>33.28281102746778</v>
      </c>
      <c r="Y256">
        <v>37.792366316526447</v>
      </c>
      <c r="Z256">
        <v>41.698099795694219</v>
      </c>
      <c r="AA256">
        <v>44.254788345168997</v>
      </c>
      <c r="AB256">
        <v>45.676444758329879</v>
      </c>
      <c r="AC256">
        <v>47.640776468987653</v>
      </c>
      <c r="AD256">
        <v>49.329948873872318</v>
      </c>
      <c r="AE256">
        <v>50.266254844905703</v>
      </c>
      <c r="AF256">
        <v>52.10829353077542</v>
      </c>
      <c r="AG256">
        <v>54.233134836467499</v>
      </c>
      <c r="AH256">
        <v>56.850969898336281</v>
      </c>
      <c r="AI256">
        <v>59.919760489110978</v>
      </c>
      <c r="AJ256">
        <v>62.457340753462603</v>
      </c>
      <c r="AK256">
        <v>64.349060980652482</v>
      </c>
      <c r="AL256">
        <v>66.248424521891621</v>
      </c>
      <c r="AM256">
        <v>67.975813497022514</v>
      </c>
      <c r="AN256">
        <v>69.882820352310915</v>
      </c>
      <c r="AO256">
        <v>71.931228517510476</v>
      </c>
      <c r="AP256">
        <v>73.612757608345873</v>
      </c>
      <c r="AQ256">
        <v>74.755433058709045</v>
      </c>
      <c r="AR256">
        <v>76.391102265248975</v>
      </c>
      <c r="AS256">
        <v>78.970720756871501</v>
      </c>
      <c r="AT256">
        <v>81.202568459253101</v>
      </c>
      <c r="AU256">
        <v>82.490466876552048</v>
      </c>
      <c r="AV256">
        <v>84.363078818618803</v>
      </c>
      <c r="AW256">
        <v>86.621678120172746</v>
      </c>
      <c r="AX256">
        <v>89.560532372110174</v>
      </c>
      <c r="AY256">
        <v>92.449705082727405</v>
      </c>
      <c r="AZ256">
        <v>95.086992378851548</v>
      </c>
      <c r="BA256">
        <v>98.737477385344548</v>
      </c>
      <c r="BB256">
        <v>98.386419971062395</v>
      </c>
      <c r="BC256">
        <v>100</v>
      </c>
      <c r="BD256">
        <v>103.156841568622</v>
      </c>
      <c r="BE256">
        <v>105.29150453286741</v>
      </c>
      <c r="BF256">
        <v>106.83384887486601</v>
      </c>
      <c r="BG256">
        <v>108.56693211896361</v>
      </c>
      <c r="BH256">
        <v>108.6957219606935</v>
      </c>
      <c r="BI256">
        <v>110.06700893426979</v>
      </c>
      <c r="BJ256">
        <v>112.4115573023076</v>
      </c>
      <c r="BK256">
        <v>115.1573032247906</v>
      </c>
      <c r="BL256">
        <v>117.2441954762282</v>
      </c>
      <c r="BM256">
        <v>118.69050157719779</v>
      </c>
      <c r="BN256">
        <v>124.2664138258379</v>
      </c>
      <c r="BO256">
        <v>134.21120616846019</v>
      </c>
      <c r="BP256">
        <v>139.73579356325951</v>
      </c>
      <c r="BQ256">
        <v>143.85733601460791</v>
      </c>
    </row>
    <row r="257" spans="1:69" x14ac:dyDescent="0.2">
      <c r="A257" t="s">
        <v>655</v>
      </c>
      <c r="B257" t="s">
        <v>656</v>
      </c>
      <c r="C257" t="s">
        <v>748</v>
      </c>
      <c r="D257" t="s">
        <v>749</v>
      </c>
      <c r="BC257">
        <v>100</v>
      </c>
      <c r="BD257">
        <v>113.77974464766019</v>
      </c>
      <c r="BE257">
        <v>128.80868659527661</v>
      </c>
      <c r="BF257">
        <v>144.06148138318761</v>
      </c>
      <c r="BG257">
        <v>157.43484348625469</v>
      </c>
      <c r="BH257">
        <v>171.21335516369339</v>
      </c>
      <c r="BI257">
        <v>185.1345190791653</v>
      </c>
      <c r="BJ257">
        <v>210.8233083069656</v>
      </c>
      <c r="BK257">
        <v>247.7683636017147</v>
      </c>
      <c r="BL257">
        <v>283.75854188117188</v>
      </c>
      <c r="BM257">
        <v>320.27182415399511</v>
      </c>
      <c r="BN257">
        <v>355.01888221076172</v>
      </c>
      <c r="BO257">
        <v>395.656628724737</v>
      </c>
      <c r="BP257">
        <v>435.05053987405199</v>
      </c>
      <c r="BQ257">
        <v>476.93831375094601</v>
      </c>
    </row>
    <row r="258" spans="1:69" x14ac:dyDescent="0.2">
      <c r="A258" t="s">
        <v>657</v>
      </c>
      <c r="B258" t="s">
        <v>658</v>
      </c>
      <c r="C258" t="s">
        <v>748</v>
      </c>
      <c r="D258" t="s">
        <v>749</v>
      </c>
      <c r="S258">
        <v>19.623981849996341</v>
      </c>
      <c r="T258">
        <v>20.95796259813401</v>
      </c>
      <c r="U258">
        <v>23.323903352837831</v>
      </c>
      <c r="V258">
        <v>25.699889143296229</v>
      </c>
      <c r="W258">
        <v>27.866268521030641</v>
      </c>
      <c r="X258">
        <v>32.215769002723619</v>
      </c>
      <c r="Y258">
        <v>37.759289401128562</v>
      </c>
      <c r="Z258">
        <v>42.568182851320778</v>
      </c>
      <c r="AA258">
        <v>45.645120347323498</v>
      </c>
      <c r="AB258">
        <v>48.136608114338209</v>
      </c>
      <c r="AC258">
        <v>49.437237910187633</v>
      </c>
      <c r="AD258">
        <v>50.495039125230427</v>
      </c>
      <c r="AE258">
        <v>51.013960475924513</v>
      </c>
      <c r="AF258">
        <v>52.700454865680193</v>
      </c>
      <c r="AG258">
        <v>52.820205946609569</v>
      </c>
      <c r="AH258">
        <v>54.317094458227118</v>
      </c>
      <c r="AI258">
        <v>58.448506750291429</v>
      </c>
      <c r="AJ258">
        <v>61.65850100298244</v>
      </c>
      <c r="AK258">
        <v>63.794061946223351</v>
      </c>
      <c r="AL258">
        <v>66.531704713025988</v>
      </c>
      <c r="AM258">
        <v>67.20297605001366</v>
      </c>
      <c r="AN258">
        <v>68.371214372857963</v>
      </c>
      <c r="AO258">
        <v>71.384949909581195</v>
      </c>
      <c r="AP258">
        <v>71.701624990261465</v>
      </c>
      <c r="AQ258">
        <v>73.237765245072367</v>
      </c>
      <c r="AR258">
        <v>73.980066940174197</v>
      </c>
      <c r="AS258">
        <v>74.104116448233057</v>
      </c>
      <c r="AT258">
        <v>74.771689669633361</v>
      </c>
      <c r="AU258">
        <v>76.159081355192669</v>
      </c>
      <c r="AV258">
        <v>76.315955132392943</v>
      </c>
      <c r="AW258">
        <v>78.574937524076987</v>
      </c>
      <c r="AX258">
        <v>81.508477157722254</v>
      </c>
      <c r="AY258">
        <v>83.742359745054273</v>
      </c>
      <c r="AZ258">
        <v>89.802080010746764</v>
      </c>
      <c r="BA258">
        <v>98.841774548135746</v>
      </c>
      <c r="BB258">
        <v>99.258431300379684</v>
      </c>
      <c r="BC258">
        <v>100</v>
      </c>
      <c r="BD258">
        <v>103.1860311155246</v>
      </c>
      <c r="BE258">
        <v>105.86726249586241</v>
      </c>
      <c r="BF258">
        <v>106.7196292618339</v>
      </c>
      <c r="BG258">
        <v>106.9265143992056</v>
      </c>
      <c r="BH258">
        <v>105.07282356835481</v>
      </c>
      <c r="BI258">
        <v>104.9155908639523</v>
      </c>
      <c r="BJ258">
        <v>107.1747765640516</v>
      </c>
      <c r="BK258">
        <v>109.6656736180072</v>
      </c>
      <c r="BL258">
        <v>110.6669976828865</v>
      </c>
      <c r="BM258">
        <v>109.9718636213175</v>
      </c>
      <c r="BN258">
        <v>111.7014233697451</v>
      </c>
      <c r="BO258">
        <v>118.0238331678252</v>
      </c>
      <c r="BP258">
        <v>123.4111221449851</v>
      </c>
      <c r="BQ258">
        <v>127.88811651770941</v>
      </c>
    </row>
    <row r="259" spans="1:69" x14ac:dyDescent="0.2">
      <c r="A259" t="s">
        <v>659</v>
      </c>
      <c r="B259" t="s">
        <v>660</v>
      </c>
      <c r="C259" t="s">
        <v>748</v>
      </c>
      <c r="D259" t="s">
        <v>749</v>
      </c>
      <c r="BA259">
        <v>61.386661968108527</v>
      </c>
      <c r="BB259">
        <v>78.01074795172228</v>
      </c>
      <c r="BC259">
        <v>100</v>
      </c>
      <c r="BD259">
        <v>126.0902123160959</v>
      </c>
      <c r="BE259">
        <v>152.65615364285111</v>
      </c>
      <c r="BF259">
        <v>214.69474055149379</v>
      </c>
      <c r="BG259">
        <v>348.16756232931078</v>
      </c>
      <c r="BH259">
        <v>772.02008633600531</v>
      </c>
      <c r="BI259">
        <v>2740.273984670961</v>
      </c>
    </row>
    <row r="260" spans="1:69" x14ac:dyDescent="0.2">
      <c r="A260" t="s">
        <v>661</v>
      </c>
      <c r="B260" t="s">
        <v>662</v>
      </c>
      <c r="C260" t="s">
        <v>748</v>
      </c>
      <c r="D260" t="s">
        <v>749</v>
      </c>
    </row>
    <row r="261" spans="1:69" x14ac:dyDescent="0.2">
      <c r="A261" t="s">
        <v>663</v>
      </c>
      <c r="B261" t="s">
        <v>664</v>
      </c>
      <c r="C261" t="s">
        <v>748</v>
      </c>
      <c r="D261" t="s">
        <v>749</v>
      </c>
    </row>
    <row r="262" spans="1:69" x14ac:dyDescent="0.2">
      <c r="A262" t="s">
        <v>665</v>
      </c>
      <c r="B262" t="s">
        <v>666</v>
      </c>
      <c r="C262" t="s">
        <v>748</v>
      </c>
      <c r="D262" t="s">
        <v>749</v>
      </c>
      <c r="AN262">
        <v>40.165720382289948</v>
      </c>
      <c r="AO262">
        <v>42.445125013984878</v>
      </c>
      <c r="AP262">
        <v>43.807412363617708</v>
      </c>
      <c r="AQ262">
        <v>46.990545703914123</v>
      </c>
      <c r="AR262">
        <v>48.925194568994222</v>
      </c>
      <c r="AS262">
        <v>48.088408727696631</v>
      </c>
      <c r="AT262">
        <v>47.880885839054841</v>
      </c>
      <c r="AU262">
        <v>49.715120403179391</v>
      </c>
      <c r="AV262">
        <v>51.323229636975391</v>
      </c>
      <c r="AW262">
        <v>55.303319144004533</v>
      </c>
      <c r="AX262">
        <v>59.884962675395272</v>
      </c>
      <c r="AY262">
        <v>64.327239477576725</v>
      </c>
      <c r="AZ262">
        <v>69.694993103108885</v>
      </c>
      <c r="BA262">
        <v>85.805303234615295</v>
      </c>
      <c r="BB262">
        <v>91.568830608469369</v>
      </c>
      <c r="BC262">
        <v>100</v>
      </c>
      <c r="BD262">
        <v>118.6777322770707</v>
      </c>
      <c r="BE262">
        <v>129.47112002426121</v>
      </c>
      <c r="BF262">
        <v>138.00672987428479</v>
      </c>
      <c r="BG262">
        <v>143.64368992326459</v>
      </c>
      <c r="BH262">
        <v>144.55037019428809</v>
      </c>
      <c r="BI262">
        <v>148.4073328012785</v>
      </c>
      <c r="BJ262">
        <v>153.63165215668499</v>
      </c>
      <c r="BK262">
        <v>159.06964122458339</v>
      </c>
      <c r="BL262">
        <v>163.51694791291831</v>
      </c>
      <c r="BM262">
        <v>168.7837214833385</v>
      </c>
      <c r="BN262">
        <v>171.88042266406259</v>
      </c>
      <c r="BO262">
        <v>177.30584109585169</v>
      </c>
      <c r="BP262">
        <v>183.07341008213729</v>
      </c>
      <c r="BQ262">
        <v>189.70266804140209</v>
      </c>
    </row>
    <row r="263" spans="1:69" x14ac:dyDescent="0.2">
      <c r="A263" t="s">
        <v>667</v>
      </c>
      <c r="B263" t="s">
        <v>668</v>
      </c>
      <c r="C263" t="s">
        <v>748</v>
      </c>
      <c r="D263" t="s">
        <v>749</v>
      </c>
      <c r="U263">
        <v>19.574098899955199</v>
      </c>
      <c r="V263">
        <v>20.696968938941371</v>
      </c>
      <c r="W263">
        <v>22.024429705370071</v>
      </c>
      <c r="X263">
        <v>22.94270901691392</v>
      </c>
      <c r="Y263">
        <v>25.521503767467021</v>
      </c>
      <c r="Z263">
        <v>32.372914174840759</v>
      </c>
      <c r="AA263">
        <v>34.533011622721091</v>
      </c>
      <c r="AB263">
        <v>35.103962490002253</v>
      </c>
      <c r="AC263">
        <v>37.040437514864102</v>
      </c>
      <c r="AD263">
        <v>37.435345198066912</v>
      </c>
      <c r="AE263">
        <v>39.219566658320481</v>
      </c>
      <c r="AF263">
        <v>45.510147874006101</v>
      </c>
      <c r="AG263">
        <v>49.496941670789219</v>
      </c>
      <c r="AH263">
        <v>53.331988990878308</v>
      </c>
      <c r="AI263">
        <v>55.870293691944362</v>
      </c>
      <c r="AJ263">
        <v>59.484618864114587</v>
      </c>
      <c r="AK263">
        <v>61.898767356976407</v>
      </c>
      <c r="AL263">
        <v>64.105988836164386</v>
      </c>
      <c r="AM263">
        <v>65.582068200371253</v>
      </c>
      <c r="AN263">
        <v>67.044352430333234</v>
      </c>
      <c r="AO263">
        <v>67.652005171393711</v>
      </c>
      <c r="AP263">
        <v>69.567031991705306</v>
      </c>
      <c r="AQ263">
        <v>71.850333200538401</v>
      </c>
      <c r="AR263">
        <v>73.286603315772126</v>
      </c>
      <c r="AS263">
        <v>75.146388977805543</v>
      </c>
      <c r="AT263">
        <v>77.834792014012251</v>
      </c>
      <c r="AU263">
        <v>79.36313072637634</v>
      </c>
      <c r="AV263">
        <v>81.756914251765878</v>
      </c>
      <c r="AW263">
        <v>82.91697857560851</v>
      </c>
      <c r="AX263">
        <v>83.911319424616465</v>
      </c>
      <c r="AY263">
        <v>85.623795331241297</v>
      </c>
      <c r="AZ263">
        <v>88.993505986212725</v>
      </c>
      <c r="BA263">
        <v>93.302316331913914</v>
      </c>
      <c r="BB263">
        <v>97.311578191892252</v>
      </c>
      <c r="BC263">
        <v>100</v>
      </c>
      <c r="BD263">
        <v>100.8737931047811</v>
      </c>
      <c r="BE263">
        <v>102.2329702535595</v>
      </c>
      <c r="BF263">
        <v>103.7244815270714</v>
      </c>
      <c r="BG263">
        <v>104.55309890124479</v>
      </c>
      <c r="BH263">
        <v>107.1494333403211</v>
      </c>
      <c r="BI263">
        <v>108.0517055921987</v>
      </c>
      <c r="BJ263">
        <v>111.384588808318</v>
      </c>
      <c r="BK263">
        <v>113.9809232473943</v>
      </c>
      <c r="BL263">
        <v>117.1296692692529</v>
      </c>
      <c r="BM263">
        <v>123.37192015469179</v>
      </c>
      <c r="BN263">
        <v>126.26287410458529</v>
      </c>
      <c r="BO263">
        <v>134.6963576017269</v>
      </c>
      <c r="BP263">
        <v>149.75878009225491</v>
      </c>
    </row>
    <row r="264" spans="1:69" x14ac:dyDescent="0.2">
      <c r="A264" t="s">
        <v>669</v>
      </c>
      <c r="B264" t="s">
        <v>670</v>
      </c>
      <c r="C264" t="s">
        <v>748</v>
      </c>
      <c r="D264" t="s">
        <v>749</v>
      </c>
    </row>
    <row r="265" spans="1:69" x14ac:dyDescent="0.2">
      <c r="A265" t="s">
        <v>671</v>
      </c>
      <c r="B265" t="s">
        <v>672</v>
      </c>
      <c r="C265" t="s">
        <v>748</v>
      </c>
      <c r="D265" t="s">
        <v>749</v>
      </c>
      <c r="F265">
        <v>3.6283948844660601</v>
      </c>
      <c r="G265">
        <v>3.7247239521952502</v>
      </c>
      <c r="H265">
        <v>3.7504117035897</v>
      </c>
      <c r="I265">
        <v>3.9494917768966911</v>
      </c>
      <c r="J265">
        <v>4.0329769689286508</v>
      </c>
      <c r="K265">
        <v>4.1485718502036724</v>
      </c>
      <c r="L265">
        <v>4.1271653907083108</v>
      </c>
      <c r="M265">
        <v>4.1978067070430418</v>
      </c>
      <c r="N265">
        <v>4.3711990289555818</v>
      </c>
      <c r="O265">
        <v>4.4910752021296618</v>
      </c>
      <c r="P265">
        <v>4.705139797083433</v>
      </c>
      <c r="Q265">
        <v>5.0583463787571237</v>
      </c>
      <c r="R265">
        <v>5.6534225383328058</v>
      </c>
      <c r="S265">
        <v>7.0660815954786189</v>
      </c>
      <c r="T265">
        <v>7.6870306315906314</v>
      </c>
      <c r="U265">
        <v>8.0639785400525135</v>
      </c>
      <c r="V265">
        <v>9.2421895316302258</v>
      </c>
      <c r="W265">
        <v>9.4324546850057853</v>
      </c>
      <c r="X265">
        <v>10.48130129407293</v>
      </c>
      <c r="Y265">
        <v>13.945082391648841</v>
      </c>
      <c r="Z265">
        <v>16.804748066547042</v>
      </c>
      <c r="AA265">
        <v>19.87938251443806</v>
      </c>
      <c r="AB265">
        <v>23.151555834545071</v>
      </c>
      <c r="AC265">
        <v>25.897346159651779</v>
      </c>
      <c r="AD265">
        <v>28.251544720181979</v>
      </c>
      <c r="AE265">
        <v>29.871363473185479</v>
      </c>
      <c r="AF265">
        <v>31.235543685518991</v>
      </c>
      <c r="AG265">
        <v>33.8930225147584</v>
      </c>
      <c r="AH265">
        <v>36.083380010655198</v>
      </c>
      <c r="AI265">
        <v>41.581932621044508</v>
      </c>
      <c r="AJ265">
        <v>40.825474939437612</v>
      </c>
      <c r="AK265">
        <v>44.512479891416831</v>
      </c>
      <c r="AL265">
        <v>45.275909533222823</v>
      </c>
      <c r="AM265">
        <v>50.745412309449037</v>
      </c>
      <c r="AN265">
        <v>49.272004720697232</v>
      </c>
      <c r="AO265">
        <v>51.920187603004337</v>
      </c>
      <c r="AP265">
        <v>55.482859264765551</v>
      </c>
      <c r="AQ265">
        <v>56.713932192218657</v>
      </c>
      <c r="AR265">
        <v>56.864292244426863</v>
      </c>
      <c r="AS265">
        <v>57.414046185312458</v>
      </c>
      <c r="AT265">
        <v>59.617760700486372</v>
      </c>
      <c r="AU265">
        <v>64.417177914110368</v>
      </c>
      <c r="AV265">
        <v>64.491792405902771</v>
      </c>
      <c r="AW265">
        <v>75.012435748632015</v>
      </c>
      <c r="AX265">
        <v>76.405239595423623</v>
      </c>
      <c r="AY265">
        <v>79.23229978444698</v>
      </c>
      <c r="AZ265">
        <v>83.651135798375009</v>
      </c>
      <c r="BA265">
        <v>93.326148234123664</v>
      </c>
      <c r="BB265">
        <v>99.228983584811743</v>
      </c>
      <c r="BC265">
        <v>100</v>
      </c>
      <c r="BD265">
        <v>105.2354159147843</v>
      </c>
      <c r="BE265">
        <v>107.3917094081915</v>
      </c>
      <c r="BF265">
        <v>108.04689089272669</v>
      </c>
      <c r="BG265">
        <v>107.6073387575322</v>
      </c>
      <c r="BH265">
        <v>108.386921789764</v>
      </c>
      <c r="BI265">
        <v>109.80106621915679</v>
      </c>
      <c r="BJ265">
        <v>111.72247153567351</v>
      </c>
      <c r="BK265">
        <v>116.4119763455187</v>
      </c>
      <c r="BL265">
        <v>117.5555221196926</v>
      </c>
      <c r="BM265">
        <v>115.7111788652735</v>
      </c>
      <c r="BN265">
        <v>119.33664699663809</v>
      </c>
      <c r="BO265">
        <v>132.41818969607041</v>
      </c>
      <c r="BP265">
        <v>142.9078910466624</v>
      </c>
      <c r="BQ265">
        <v>146.0125011071747</v>
      </c>
    </row>
    <row r="266" spans="1:69" x14ac:dyDescent="0.2">
      <c r="A266" t="s">
        <v>673</v>
      </c>
      <c r="B266" t="s">
        <v>674</v>
      </c>
      <c r="C266" t="s">
        <v>748</v>
      </c>
      <c r="D266" t="s">
        <v>749</v>
      </c>
      <c r="AU266">
        <v>89.359626036936675</v>
      </c>
      <c r="AV266">
        <v>88.390241533577424</v>
      </c>
      <c r="AW266">
        <v>87.449126796608056</v>
      </c>
      <c r="AX266">
        <v>86.237790996548455</v>
      </c>
      <c r="AY266">
        <v>86.773885584196265</v>
      </c>
      <c r="AZ266">
        <v>90.555922743629324</v>
      </c>
      <c r="BA266">
        <v>99.023279723874609</v>
      </c>
      <c r="BB266">
        <v>96.636557244620732</v>
      </c>
      <c r="BC266">
        <v>100</v>
      </c>
      <c r="BD266">
        <v>107.3364177131527</v>
      </c>
      <c r="BE266">
        <v>109.9948593669677</v>
      </c>
      <c r="BF266">
        <v>111.9388252272156</v>
      </c>
      <c r="BG266">
        <v>112.418995558574</v>
      </c>
      <c r="BH266">
        <v>111.8153849283962</v>
      </c>
      <c r="BI266">
        <v>112.1208303792264</v>
      </c>
      <c r="BJ266">
        <v>113.78945104101599</v>
      </c>
      <c r="BK266">
        <v>114.9885617005188</v>
      </c>
      <c r="BL266">
        <v>118.0656464428955</v>
      </c>
      <c r="BM266">
        <v>118.2996855216097</v>
      </c>
      <c r="BN266">
        <v>122.26709189180561</v>
      </c>
      <c r="BO266">
        <v>136.426245250384</v>
      </c>
      <c r="BP266">
        <v>143.17160136581251</v>
      </c>
      <c r="BQ266">
        <v>145.49019378623831</v>
      </c>
    </row>
    <row r="267" spans="1:69" x14ac:dyDescent="0.2">
      <c r="A267" t="s">
        <v>675</v>
      </c>
      <c r="B267" t="s">
        <v>676</v>
      </c>
      <c r="C267" t="s">
        <v>748</v>
      </c>
      <c r="D267" t="s">
        <v>749</v>
      </c>
      <c r="AI267">
        <v>3.84468633427295</v>
      </c>
      <c r="AJ267">
        <v>5.2287734146112097</v>
      </c>
      <c r="AK267">
        <v>6.7666479483203901</v>
      </c>
      <c r="AL267">
        <v>9.1858800885278331</v>
      </c>
      <c r="AM267">
        <v>13.7231679725975</v>
      </c>
      <c r="AN267">
        <v>21.282040789564999</v>
      </c>
      <c r="AO267">
        <v>27.822806440626501</v>
      </c>
      <c r="AP267">
        <v>28.428432889798898</v>
      </c>
      <c r="AQ267">
        <v>30.127460603963499</v>
      </c>
      <c r="AR267">
        <v>32.736564820127697</v>
      </c>
      <c r="AS267">
        <v>34.239173145371502</v>
      </c>
      <c r="AT267">
        <v>38.317603512545801</v>
      </c>
      <c r="AU267">
        <v>43.007116423029103</v>
      </c>
      <c r="AV267">
        <v>47.6658024016401</v>
      </c>
      <c r="AW267">
        <v>53.631222925987899</v>
      </c>
      <c r="AX267">
        <v>59.965748218682599</v>
      </c>
      <c r="AY267">
        <v>66.468912896805904</v>
      </c>
      <c r="AZ267">
        <v>71.723358754955996</v>
      </c>
      <c r="BA267">
        <v>85.333767951035398</v>
      </c>
      <c r="BB267">
        <v>89.948414157716755</v>
      </c>
      <c r="BC267">
        <v>100</v>
      </c>
      <c r="BD267">
        <v>119.5435617131144</v>
      </c>
      <c r="BE267">
        <v>131.3609055951969</v>
      </c>
      <c r="BF267">
        <v>145.76915053314821</v>
      </c>
      <c r="BG267">
        <v>157.58334053767459</v>
      </c>
    </row>
    <row r="268" spans="1:69" x14ac:dyDescent="0.2">
      <c r="A268" t="s">
        <v>677</v>
      </c>
      <c r="B268" t="s">
        <v>678</v>
      </c>
      <c r="C268" t="s">
        <v>748</v>
      </c>
      <c r="D268" t="s">
        <v>749</v>
      </c>
      <c r="E268">
        <v>1.775116248506571</v>
      </c>
      <c r="F268">
        <v>1.812435415599932</v>
      </c>
      <c r="G268">
        <v>1.835023348694317</v>
      </c>
      <c r="H268">
        <v>1.8595754224270351</v>
      </c>
      <c r="I268">
        <v>1.906715446321898</v>
      </c>
      <c r="J268">
        <v>1.9843000512032769</v>
      </c>
      <c r="K268">
        <v>2.0535369858337611</v>
      </c>
      <c r="L268">
        <v>2.12621095750128</v>
      </c>
      <c r="M268">
        <v>2.1684403481822838</v>
      </c>
      <c r="N268">
        <v>2.2386591568527048</v>
      </c>
      <c r="O268">
        <v>2.3504113329919778</v>
      </c>
      <c r="P268">
        <v>2.4904352278545829</v>
      </c>
      <c r="Q268">
        <v>2.6504625362689871</v>
      </c>
      <c r="R268">
        <v>2.9005067417648069</v>
      </c>
      <c r="S268">
        <v>3.2405659668885471</v>
      </c>
      <c r="T268">
        <v>3.6756419184161131</v>
      </c>
      <c r="U268">
        <v>4.0807127496159756</v>
      </c>
      <c r="V268">
        <v>4.535792114695341</v>
      </c>
      <c r="W268">
        <v>5.0408801843317974</v>
      </c>
      <c r="X268">
        <v>5.7109977811913328</v>
      </c>
      <c r="Y268">
        <v>6.4911338112305828</v>
      </c>
      <c r="Z268">
        <v>7.4813065369516947</v>
      </c>
      <c r="AA268">
        <v>8.5764980372077115</v>
      </c>
      <c r="AB268">
        <v>9.6316821983273577</v>
      </c>
      <c r="AC268">
        <v>10.741876258747221</v>
      </c>
      <c r="AD268">
        <v>12.49218177163339</v>
      </c>
      <c r="AE268">
        <v>14.822588667008031</v>
      </c>
      <c r="AF268">
        <v>17.218007168458779</v>
      </c>
      <c r="AG268">
        <v>19.418391534391539</v>
      </c>
      <c r="AH268">
        <v>22.27889059566478</v>
      </c>
      <c r="AI268">
        <v>25.469448711384189</v>
      </c>
      <c r="AJ268">
        <v>29.37513227513227</v>
      </c>
      <c r="AK268">
        <v>33.45084485407066</v>
      </c>
      <c r="AL268">
        <v>36.701406383341883</v>
      </c>
      <c r="AM268">
        <v>39.98198498037209</v>
      </c>
      <c r="AN268">
        <v>43.45259088581669</v>
      </c>
      <c r="AO268">
        <v>46.648146441372248</v>
      </c>
      <c r="AP268">
        <v>50.658849633043182</v>
      </c>
      <c r="AQ268">
        <v>54.144454685099852</v>
      </c>
      <c r="AR268">
        <v>56.949943676395293</v>
      </c>
      <c r="AS268">
        <v>59.99047789725207</v>
      </c>
      <c r="AT268">
        <v>63.411071855265376</v>
      </c>
      <c r="AU268">
        <v>69.431771633384542</v>
      </c>
      <c r="AV268">
        <v>73.375096432838333</v>
      </c>
      <c r="AW268">
        <v>72.867311827956996</v>
      </c>
      <c r="AX268">
        <v>74.37045741594126</v>
      </c>
      <c r="AY268">
        <v>76.782966376514807</v>
      </c>
      <c r="AZ268">
        <v>81.526473800989976</v>
      </c>
      <c r="BA268">
        <v>89.605734767025083</v>
      </c>
      <c r="BB268">
        <v>96.091483188257413</v>
      </c>
      <c r="BC268">
        <v>100</v>
      </c>
      <c r="BD268">
        <v>105.0008533879502</v>
      </c>
      <c r="BE268">
        <v>111.0257723160949</v>
      </c>
      <c r="BF268">
        <v>117.4432497013142</v>
      </c>
      <c r="BG268">
        <v>124.6458440006827</v>
      </c>
      <c r="BH268">
        <v>130.27820447175279</v>
      </c>
      <c r="BI268">
        <v>138.8803550093873</v>
      </c>
      <c r="BJ268">
        <v>146.08294930875579</v>
      </c>
      <c r="BK268">
        <v>152.6711042840075</v>
      </c>
      <c r="BL268">
        <v>158.9349718381977</v>
      </c>
      <c r="BM268">
        <v>164.0723672981737</v>
      </c>
      <c r="BN268">
        <v>171.6504522956136</v>
      </c>
      <c r="BO268">
        <v>183.73442566990951</v>
      </c>
      <c r="BP268">
        <v>194.89674005803039</v>
      </c>
      <c r="BQ268">
        <v>203.39648404164541</v>
      </c>
    </row>
    <row r="269" spans="1:69" x14ac:dyDescent="0.2">
      <c r="A269" t="s">
        <v>679</v>
      </c>
      <c r="B269" t="s">
        <v>680</v>
      </c>
      <c r="C269" t="s">
        <v>748</v>
      </c>
      <c r="D269" t="s">
        <v>749</v>
      </c>
      <c r="AD269">
        <v>1.3551938010276101E-2</v>
      </c>
      <c r="AE269">
        <v>2.1117743893313799E-2</v>
      </c>
      <c r="AF269">
        <v>3.1053060410049901E-2</v>
      </c>
      <c r="AG269">
        <v>4.68913683300353E-2</v>
      </c>
      <c r="AH269">
        <v>0.104757312226675</v>
      </c>
      <c r="AI269">
        <v>0.21687257852641301</v>
      </c>
      <c r="AJ269">
        <v>0.42863200252747702</v>
      </c>
      <c r="AK269">
        <v>1.1389032075691301</v>
      </c>
      <c r="AL269">
        <v>3.2266499276675602</v>
      </c>
      <c r="AM269">
        <v>4.98844343936545</v>
      </c>
      <c r="AN269">
        <v>6.7308861512495799</v>
      </c>
      <c r="AO269">
        <v>9.6300873393305206</v>
      </c>
      <c r="AP269">
        <v>11.9816315535675</v>
      </c>
      <c r="AQ269">
        <v>14.912153677314199</v>
      </c>
      <c r="AR269">
        <v>18.9067761726999</v>
      </c>
      <c r="AS269">
        <v>23.8282878664427</v>
      </c>
      <c r="AT269">
        <v>28.9260598696352</v>
      </c>
      <c r="AU269">
        <v>35.357290452119102</v>
      </c>
      <c r="AV269">
        <v>42.924308684879897</v>
      </c>
      <c r="AW269">
        <v>50.636857945758798</v>
      </c>
      <c r="AX269">
        <v>59.915778446598502</v>
      </c>
      <c r="AY269">
        <v>65.319925505911101</v>
      </c>
      <c r="AZ269">
        <v>72.281298325545606</v>
      </c>
      <c r="BA269">
        <v>81.2771246612011</v>
      </c>
      <c r="BB269">
        <v>92.164402467616199</v>
      </c>
      <c r="BC269">
        <v>100</v>
      </c>
      <c r="BD269">
        <v>106.4293968107234</v>
      </c>
      <c r="BE269">
        <v>113.4280872043757</v>
      </c>
      <c r="BF269">
        <v>121.34273168477</v>
      </c>
      <c r="BG269">
        <v>130.8158077189739</v>
      </c>
      <c r="BH269">
        <v>144.04206147446271</v>
      </c>
      <c r="BI269">
        <v>169.78198906093519</v>
      </c>
      <c r="BJ269">
        <v>180.9490794237731</v>
      </c>
      <c r="BK269">
        <v>194.51043833294821</v>
      </c>
      <c r="BL269">
        <v>212.30875895539631</v>
      </c>
      <c r="BM269">
        <v>245.71142438949221</v>
      </c>
      <c r="BN269">
        <v>299.81896618134209</v>
      </c>
      <c r="BO269">
        <v>332.77867652723199</v>
      </c>
      <c r="BP269">
        <v>369.0000770356674</v>
      </c>
      <c r="BQ269">
        <v>424.29704953393411</v>
      </c>
    </row>
    <row r="270" spans="1:69" x14ac:dyDescent="0.2">
      <c r="A270" t="s">
        <v>681</v>
      </c>
      <c r="B270" t="s">
        <v>682</v>
      </c>
      <c r="C270" t="s">
        <v>748</v>
      </c>
      <c r="D270" t="s">
        <v>749</v>
      </c>
      <c r="BB270">
        <v>97.066014669926645</v>
      </c>
      <c r="BC270">
        <v>100</v>
      </c>
      <c r="BD270">
        <v>103.46612972817491</v>
      </c>
      <c r="BE270">
        <v>107.3205810441536</v>
      </c>
      <c r="BF270">
        <v>109.0752193297857</v>
      </c>
      <c r="BG270">
        <v>108.85948511433909</v>
      </c>
      <c r="BH270">
        <v>106.21314540486119</v>
      </c>
      <c r="BI270">
        <v>104.5735653674673</v>
      </c>
      <c r="BJ270">
        <v>105.5084136344024</v>
      </c>
      <c r="BK270">
        <v>116.7122105565943</v>
      </c>
      <c r="BL270">
        <v>414.68430893139652</v>
      </c>
      <c r="BM270">
        <v>2725.3128146123981</v>
      </c>
      <c r="BN270">
        <v>5411.0024449877747</v>
      </c>
      <c r="BO270">
        <v>11076.60178773358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B3377-3F1F-C94D-A778-E13C530A36DE}">
  <sheetPr codeName="Sheet9"/>
  <dimension ref="A1:B66"/>
  <sheetViews>
    <sheetView topLeftCell="A41" workbookViewId="0">
      <selection activeCell="A66" sqref="A66"/>
    </sheetView>
  </sheetViews>
  <sheetFormatPr baseColWidth="10" defaultRowHeight="16" x14ac:dyDescent="0.2"/>
  <sheetData>
    <row r="1" spans="1:2" x14ac:dyDescent="0.2">
      <c r="A1" t="s">
        <v>885</v>
      </c>
      <c r="B1" t="s">
        <v>886</v>
      </c>
    </row>
    <row r="2" spans="1:2" x14ac:dyDescent="0.2">
      <c r="A2" s="15">
        <v>21916</v>
      </c>
      <c r="B2">
        <v>330442815.82118601</v>
      </c>
    </row>
    <row r="3" spans="1:2" x14ac:dyDescent="0.2">
      <c r="A3" s="15">
        <v>22282</v>
      </c>
      <c r="B3">
        <v>350247234.26071203</v>
      </c>
    </row>
    <row r="4" spans="1:2" x14ac:dyDescent="0.2">
      <c r="A4" s="15">
        <v>22647</v>
      </c>
      <c r="B4">
        <v>379567099.24942201</v>
      </c>
    </row>
    <row r="5" spans="1:2" x14ac:dyDescent="0.2">
      <c r="A5" s="15">
        <v>23012</v>
      </c>
      <c r="B5">
        <v>394040667.10633498</v>
      </c>
    </row>
    <row r="6" spans="1:2" x14ac:dyDescent="0.2">
      <c r="A6" s="15">
        <v>23377</v>
      </c>
      <c r="B6">
        <v>410321644.96491098</v>
      </c>
    </row>
    <row r="7" spans="1:2" x14ac:dyDescent="0.2">
      <c r="A7" s="15">
        <v>23743</v>
      </c>
      <c r="B7">
        <v>422916789.74830002</v>
      </c>
    </row>
    <row r="8" spans="1:2" x14ac:dyDescent="0.2">
      <c r="A8" s="15">
        <v>24108</v>
      </c>
      <c r="B8">
        <v>433889766.23943597</v>
      </c>
    </row>
    <row r="9" spans="1:2" x14ac:dyDescent="0.2">
      <c r="A9" s="15">
        <v>24473</v>
      </c>
      <c r="B9">
        <v>450753923.54804802</v>
      </c>
    </row>
    <row r="10" spans="1:2" x14ac:dyDescent="0.2">
      <c r="A10" s="15">
        <v>24838</v>
      </c>
      <c r="B10">
        <v>460442689.376378</v>
      </c>
    </row>
    <row r="11" spans="1:2" x14ac:dyDescent="0.2">
      <c r="A11" s="15">
        <v>25204</v>
      </c>
      <c r="B11">
        <v>478298645.39381999</v>
      </c>
    </row>
    <row r="12" spans="1:2" x14ac:dyDescent="0.2">
      <c r="A12" s="15">
        <v>25569</v>
      </c>
      <c r="B12">
        <v>458404268.761971</v>
      </c>
    </row>
    <row r="13" spans="1:2" x14ac:dyDescent="0.2">
      <c r="A13" s="15">
        <v>25934</v>
      </c>
      <c r="B13">
        <v>482411179.12117797</v>
      </c>
    </row>
    <row r="14" spans="1:2" x14ac:dyDescent="0.2">
      <c r="A14" s="15">
        <v>26299</v>
      </c>
      <c r="B14">
        <v>578595521.99013495</v>
      </c>
    </row>
    <row r="15" spans="1:2" x14ac:dyDescent="0.2">
      <c r="A15" s="15">
        <v>26665</v>
      </c>
      <c r="B15">
        <v>674773569.87754798</v>
      </c>
    </row>
    <row r="16" spans="1:2" x14ac:dyDescent="0.2">
      <c r="A16" s="15">
        <v>27030</v>
      </c>
      <c r="B16">
        <v>751133430.449301</v>
      </c>
    </row>
    <row r="17" spans="1:2" x14ac:dyDescent="0.2">
      <c r="A17" s="15">
        <v>27395</v>
      </c>
      <c r="B17">
        <v>939972703.46302104</v>
      </c>
    </row>
    <row r="18" spans="1:2" x14ac:dyDescent="0.2">
      <c r="A18" s="15">
        <v>27760</v>
      </c>
      <c r="B18">
        <v>976547188.05477798</v>
      </c>
    </row>
    <row r="19" spans="1:2" x14ac:dyDescent="0.2">
      <c r="A19" s="15">
        <v>28126</v>
      </c>
      <c r="B19" s="61" t="s">
        <v>887</v>
      </c>
    </row>
    <row r="20" spans="1:2" x14ac:dyDescent="0.2">
      <c r="A20" s="15">
        <v>28491</v>
      </c>
      <c r="B20" s="61" t="s">
        <v>888</v>
      </c>
    </row>
    <row r="21" spans="1:2" x14ac:dyDescent="0.2">
      <c r="A21" s="15">
        <v>28856</v>
      </c>
      <c r="B21" s="61" t="s">
        <v>889</v>
      </c>
    </row>
    <row r="22" spans="1:2" x14ac:dyDescent="0.2">
      <c r="A22" s="15">
        <v>29221</v>
      </c>
      <c r="B22" s="61" t="s">
        <v>890</v>
      </c>
    </row>
    <row r="23" spans="1:2" x14ac:dyDescent="0.2">
      <c r="A23" s="15">
        <v>29587</v>
      </c>
      <c r="B23" s="61" t="s">
        <v>891</v>
      </c>
    </row>
    <row r="24" spans="1:2" x14ac:dyDescent="0.2">
      <c r="A24" s="15">
        <v>29952</v>
      </c>
      <c r="B24" s="61" t="s">
        <v>892</v>
      </c>
    </row>
    <row r="25" spans="1:2" x14ac:dyDescent="0.2">
      <c r="A25" s="15">
        <v>30317</v>
      </c>
      <c r="B25" s="61" t="s">
        <v>893</v>
      </c>
    </row>
    <row r="26" spans="1:2" x14ac:dyDescent="0.2">
      <c r="A26" s="15">
        <v>30682</v>
      </c>
      <c r="B26" s="61" t="s">
        <v>894</v>
      </c>
    </row>
    <row r="27" spans="1:2" x14ac:dyDescent="0.2">
      <c r="A27" s="15">
        <v>31048</v>
      </c>
      <c r="B27" s="61" t="s">
        <v>895</v>
      </c>
    </row>
    <row r="28" spans="1:2" x14ac:dyDescent="0.2">
      <c r="A28" s="15">
        <v>31413</v>
      </c>
      <c r="B28" s="61" t="s">
        <v>896</v>
      </c>
    </row>
    <row r="29" spans="1:2" x14ac:dyDescent="0.2">
      <c r="A29" s="15">
        <v>31778</v>
      </c>
      <c r="B29" s="61" t="s">
        <v>897</v>
      </c>
    </row>
    <row r="30" spans="1:2" x14ac:dyDescent="0.2">
      <c r="A30" s="15">
        <v>32143</v>
      </c>
      <c r="B30" s="61" t="s">
        <v>898</v>
      </c>
    </row>
    <row r="31" spans="1:2" x14ac:dyDescent="0.2">
      <c r="A31" s="15">
        <v>32509</v>
      </c>
      <c r="B31" s="61" t="s">
        <v>899</v>
      </c>
    </row>
    <row r="32" spans="1:2" x14ac:dyDescent="0.2">
      <c r="A32" s="15">
        <v>32874</v>
      </c>
      <c r="B32" s="61" t="s">
        <v>900</v>
      </c>
    </row>
    <row r="33" spans="1:2" x14ac:dyDescent="0.2">
      <c r="A33" s="15">
        <v>33239</v>
      </c>
      <c r="B33" s="61" t="s">
        <v>901</v>
      </c>
    </row>
    <row r="34" spans="1:2" x14ac:dyDescent="0.2">
      <c r="A34" s="15">
        <v>33604</v>
      </c>
      <c r="B34" s="61" t="s">
        <v>902</v>
      </c>
    </row>
    <row r="35" spans="1:2" x14ac:dyDescent="0.2">
      <c r="A35" s="15">
        <v>33970</v>
      </c>
      <c r="B35" s="61" t="s">
        <v>903</v>
      </c>
    </row>
    <row r="36" spans="1:2" x14ac:dyDescent="0.2">
      <c r="A36" s="15">
        <v>34335</v>
      </c>
      <c r="B36" s="61" t="s">
        <v>904</v>
      </c>
    </row>
    <row r="37" spans="1:2" x14ac:dyDescent="0.2">
      <c r="A37" s="15">
        <v>34700</v>
      </c>
      <c r="B37" s="61" t="s">
        <v>905</v>
      </c>
    </row>
    <row r="38" spans="1:2" x14ac:dyDescent="0.2">
      <c r="A38" s="15">
        <v>35065</v>
      </c>
      <c r="B38" s="61" t="s">
        <v>906</v>
      </c>
    </row>
    <row r="39" spans="1:2" x14ac:dyDescent="0.2">
      <c r="A39" s="15">
        <v>35431</v>
      </c>
      <c r="B39" s="61" t="s">
        <v>907</v>
      </c>
    </row>
    <row r="40" spans="1:2" x14ac:dyDescent="0.2">
      <c r="A40" s="15">
        <v>35796</v>
      </c>
      <c r="B40" s="61" t="s">
        <v>908</v>
      </c>
    </row>
    <row r="41" spans="1:2" x14ac:dyDescent="0.2">
      <c r="A41" s="15">
        <v>36161</v>
      </c>
      <c r="B41" s="61" t="s">
        <v>909</v>
      </c>
    </row>
    <row r="42" spans="1:2" x14ac:dyDescent="0.2">
      <c r="A42" s="15">
        <v>36526</v>
      </c>
      <c r="B42" s="61" t="s">
        <v>910</v>
      </c>
    </row>
    <row r="43" spans="1:2" x14ac:dyDescent="0.2">
      <c r="A43" s="15">
        <v>36892</v>
      </c>
      <c r="B43" s="61" t="s">
        <v>911</v>
      </c>
    </row>
    <row r="44" spans="1:2" x14ac:dyDescent="0.2">
      <c r="A44" s="15">
        <v>37257</v>
      </c>
      <c r="B44" s="61" t="s">
        <v>912</v>
      </c>
    </row>
    <row r="45" spans="1:2" x14ac:dyDescent="0.2">
      <c r="A45" s="15">
        <v>37622</v>
      </c>
      <c r="B45" s="61" t="s">
        <v>913</v>
      </c>
    </row>
    <row r="46" spans="1:2" x14ac:dyDescent="0.2">
      <c r="A46" s="15">
        <v>37987</v>
      </c>
      <c r="B46" s="61" t="s">
        <v>914</v>
      </c>
    </row>
    <row r="47" spans="1:2" x14ac:dyDescent="0.2">
      <c r="A47" s="15">
        <v>38353</v>
      </c>
      <c r="B47" s="61" t="s">
        <v>915</v>
      </c>
    </row>
    <row r="48" spans="1:2" x14ac:dyDescent="0.2">
      <c r="A48" s="15">
        <v>38718</v>
      </c>
      <c r="B48" s="61" t="s">
        <v>916</v>
      </c>
    </row>
    <row r="49" spans="1:2" x14ac:dyDescent="0.2">
      <c r="A49" s="15">
        <v>39083</v>
      </c>
      <c r="B49" s="61" t="s">
        <v>917</v>
      </c>
    </row>
    <row r="50" spans="1:2" x14ac:dyDescent="0.2">
      <c r="A50" s="15">
        <v>39448</v>
      </c>
      <c r="B50" s="61" t="s">
        <v>918</v>
      </c>
    </row>
    <row r="51" spans="1:2" x14ac:dyDescent="0.2">
      <c r="A51" s="15">
        <v>39814</v>
      </c>
      <c r="B51" s="61" t="s">
        <v>919</v>
      </c>
    </row>
    <row r="52" spans="1:2" x14ac:dyDescent="0.2">
      <c r="A52" s="15">
        <v>40179</v>
      </c>
      <c r="B52" s="61" t="s">
        <v>920</v>
      </c>
    </row>
    <row r="53" spans="1:2" x14ac:dyDescent="0.2">
      <c r="A53" s="15">
        <v>40544</v>
      </c>
      <c r="B53" s="61" t="s">
        <v>921</v>
      </c>
    </row>
    <row r="54" spans="1:2" x14ac:dyDescent="0.2">
      <c r="A54" s="15">
        <v>40909</v>
      </c>
      <c r="B54" s="61" t="s">
        <v>922</v>
      </c>
    </row>
    <row r="55" spans="1:2" x14ac:dyDescent="0.2">
      <c r="A55" s="15">
        <v>41275</v>
      </c>
      <c r="B55" s="61" t="s">
        <v>923</v>
      </c>
    </row>
    <row r="56" spans="1:2" x14ac:dyDescent="0.2">
      <c r="A56" s="15">
        <v>41640</v>
      </c>
      <c r="B56" s="61" t="s">
        <v>924</v>
      </c>
    </row>
    <row r="57" spans="1:2" x14ac:dyDescent="0.2">
      <c r="A57" s="15">
        <v>42005</v>
      </c>
      <c r="B57" s="61" t="s">
        <v>925</v>
      </c>
    </row>
    <row r="58" spans="1:2" x14ac:dyDescent="0.2">
      <c r="A58" s="15">
        <v>42370</v>
      </c>
      <c r="B58" s="61" t="s">
        <v>926</v>
      </c>
    </row>
    <row r="59" spans="1:2" x14ac:dyDescent="0.2">
      <c r="A59" s="15">
        <v>42736</v>
      </c>
      <c r="B59" s="61" t="s">
        <v>927</v>
      </c>
    </row>
    <row r="60" spans="1:2" x14ac:dyDescent="0.2">
      <c r="A60" s="15">
        <v>43101</v>
      </c>
      <c r="B60" s="61" t="s">
        <v>928</v>
      </c>
    </row>
    <row r="61" spans="1:2" x14ac:dyDescent="0.2">
      <c r="A61" s="15">
        <v>43466</v>
      </c>
      <c r="B61" s="61" t="s">
        <v>929</v>
      </c>
    </row>
    <row r="62" spans="1:2" x14ac:dyDescent="0.2">
      <c r="A62" s="15">
        <v>43831</v>
      </c>
      <c r="B62" s="61" t="s">
        <v>930</v>
      </c>
    </row>
    <row r="63" spans="1:2" x14ac:dyDescent="0.2">
      <c r="A63" s="15">
        <v>44197</v>
      </c>
      <c r="B63" s="61" t="s">
        <v>931</v>
      </c>
    </row>
    <row r="64" spans="1:2" x14ac:dyDescent="0.2">
      <c r="A64" s="15">
        <v>44562</v>
      </c>
      <c r="B64" s="61" t="s">
        <v>932</v>
      </c>
    </row>
    <row r="65" spans="1:2" x14ac:dyDescent="0.2">
      <c r="A65" s="15">
        <v>44927</v>
      </c>
      <c r="B65" s="61" t="s">
        <v>933</v>
      </c>
    </row>
    <row r="66" spans="1:2" x14ac:dyDescent="0.2">
      <c r="A66" s="15">
        <v>45292</v>
      </c>
      <c r="B66" s="61" t="s">
        <v>934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B8334-FDE4-4949-B396-4120AC200598}">
  <sheetPr codeName="Sheet10"/>
  <dimension ref="A1:BR1520"/>
  <sheetViews>
    <sheetView workbookViewId="0">
      <pane xSplit="4" ySplit="4" topLeftCell="BM697" activePane="bottomRight" state="frozen"/>
      <selection pane="topRight" activeCell="E1" sqref="E1"/>
      <selection pane="bottomLeft" activeCell="A5" sqref="A5"/>
      <selection pane="bottomRight" activeCell="BP708" sqref="BP708"/>
    </sheetView>
  </sheetViews>
  <sheetFormatPr baseColWidth="10" defaultRowHeight="16" x14ac:dyDescent="0.2"/>
  <cols>
    <col min="1" max="1" width="15.83203125" bestFit="1" customWidth="1"/>
    <col min="2" max="2" width="12.83203125" customWidth="1"/>
    <col min="3" max="3" width="21.33203125" customWidth="1"/>
    <col min="4" max="4" width="26" bestFit="1" customWidth="1"/>
    <col min="5" max="12" width="12.1640625" bestFit="1" customWidth="1"/>
    <col min="13" max="27" width="12.6640625" bestFit="1" customWidth="1"/>
    <col min="28" max="31" width="12.1640625" bestFit="1" customWidth="1"/>
    <col min="32" max="32" width="12.6640625" bestFit="1" customWidth="1"/>
    <col min="33" max="33" width="12.1640625" bestFit="1" customWidth="1"/>
    <col min="34" max="34" width="12.6640625" bestFit="1" customWidth="1"/>
    <col min="35" max="36" width="12.1640625" bestFit="1" customWidth="1"/>
    <col min="37" max="37" width="12.6640625" bestFit="1" customWidth="1"/>
    <col min="38" max="38" width="12.1640625" bestFit="1" customWidth="1"/>
    <col min="39" max="39" width="12.6640625" bestFit="1" customWidth="1"/>
    <col min="40" max="43" width="12.1640625" bestFit="1" customWidth="1"/>
    <col min="44" max="50" width="12.6640625" bestFit="1" customWidth="1"/>
    <col min="51" max="51" width="12.1640625" bestFit="1" customWidth="1"/>
    <col min="52" max="54" width="12.6640625" bestFit="1" customWidth="1"/>
    <col min="55" max="57" width="12.1640625" bestFit="1" customWidth="1"/>
    <col min="58" max="60" width="12.6640625" bestFit="1" customWidth="1"/>
    <col min="61" max="61" width="12.1640625" bestFit="1" customWidth="1"/>
    <col min="62" max="65" width="12.6640625" bestFit="1" customWidth="1"/>
    <col min="66" max="66" width="12.1640625" bestFit="1" customWidth="1"/>
    <col min="67" max="67" width="12.6640625" bestFit="1" customWidth="1"/>
    <col min="68" max="69" width="12.1640625" bestFit="1" customWidth="1"/>
    <col min="70" max="70" width="11.5" bestFit="1" customWidth="1"/>
    <col min="71" max="256" width="8.83203125" customWidth="1"/>
    <col min="257" max="257" width="15.83203125" bestFit="1" customWidth="1"/>
    <col min="258" max="258" width="25.6640625" bestFit="1" customWidth="1"/>
    <col min="259" max="259" width="117.6640625" bestFit="1" customWidth="1"/>
    <col min="260" max="260" width="26" bestFit="1" customWidth="1"/>
    <col min="261" max="268" width="12.1640625" bestFit="1" customWidth="1"/>
    <col min="269" max="283" width="12.6640625" bestFit="1" customWidth="1"/>
    <col min="284" max="287" width="12.1640625" bestFit="1" customWidth="1"/>
    <col min="288" max="288" width="12.6640625" bestFit="1" customWidth="1"/>
    <col min="289" max="289" width="12.1640625" bestFit="1" customWidth="1"/>
    <col min="290" max="290" width="12.6640625" bestFit="1" customWidth="1"/>
    <col min="291" max="292" width="12.1640625" bestFit="1" customWidth="1"/>
    <col min="293" max="293" width="12.6640625" bestFit="1" customWidth="1"/>
    <col min="294" max="294" width="12.1640625" bestFit="1" customWidth="1"/>
    <col min="295" max="295" width="12.6640625" bestFit="1" customWidth="1"/>
    <col min="296" max="299" width="12.1640625" bestFit="1" customWidth="1"/>
    <col min="300" max="306" width="12.6640625" bestFit="1" customWidth="1"/>
    <col min="307" max="307" width="12.1640625" bestFit="1" customWidth="1"/>
    <col min="308" max="310" width="12.6640625" bestFit="1" customWidth="1"/>
    <col min="311" max="313" width="12.1640625" bestFit="1" customWidth="1"/>
    <col min="314" max="316" width="12.6640625" bestFit="1" customWidth="1"/>
    <col min="317" max="317" width="12.1640625" bestFit="1" customWidth="1"/>
    <col min="318" max="321" width="12.6640625" bestFit="1" customWidth="1"/>
    <col min="322" max="322" width="12.1640625" bestFit="1" customWidth="1"/>
    <col min="323" max="323" width="12.6640625" bestFit="1" customWidth="1"/>
    <col min="324" max="325" width="12.1640625" bestFit="1" customWidth="1"/>
    <col min="326" max="326" width="11.5" bestFit="1" customWidth="1"/>
    <col min="327" max="512" width="8.83203125" customWidth="1"/>
    <col min="513" max="513" width="15.83203125" bestFit="1" customWidth="1"/>
    <col min="514" max="514" width="25.6640625" bestFit="1" customWidth="1"/>
    <col min="515" max="515" width="117.6640625" bestFit="1" customWidth="1"/>
    <col min="516" max="516" width="26" bestFit="1" customWidth="1"/>
    <col min="517" max="524" width="12.1640625" bestFit="1" customWidth="1"/>
    <col min="525" max="539" width="12.6640625" bestFit="1" customWidth="1"/>
    <col min="540" max="543" width="12.1640625" bestFit="1" customWidth="1"/>
    <col min="544" max="544" width="12.6640625" bestFit="1" customWidth="1"/>
    <col min="545" max="545" width="12.1640625" bestFit="1" customWidth="1"/>
    <col min="546" max="546" width="12.6640625" bestFit="1" customWidth="1"/>
    <col min="547" max="548" width="12.1640625" bestFit="1" customWidth="1"/>
    <col min="549" max="549" width="12.6640625" bestFit="1" customWidth="1"/>
    <col min="550" max="550" width="12.1640625" bestFit="1" customWidth="1"/>
    <col min="551" max="551" width="12.6640625" bestFit="1" customWidth="1"/>
    <col min="552" max="555" width="12.1640625" bestFit="1" customWidth="1"/>
    <col min="556" max="562" width="12.6640625" bestFit="1" customWidth="1"/>
    <col min="563" max="563" width="12.1640625" bestFit="1" customWidth="1"/>
    <col min="564" max="566" width="12.6640625" bestFit="1" customWidth="1"/>
    <col min="567" max="569" width="12.1640625" bestFit="1" customWidth="1"/>
    <col min="570" max="572" width="12.6640625" bestFit="1" customWidth="1"/>
    <col min="573" max="573" width="12.1640625" bestFit="1" customWidth="1"/>
    <col min="574" max="577" width="12.6640625" bestFit="1" customWidth="1"/>
    <col min="578" max="578" width="12.1640625" bestFit="1" customWidth="1"/>
    <col min="579" max="579" width="12.6640625" bestFit="1" customWidth="1"/>
    <col min="580" max="581" width="12.1640625" bestFit="1" customWidth="1"/>
    <col min="582" max="582" width="11.5" bestFit="1" customWidth="1"/>
    <col min="583" max="768" width="8.83203125" customWidth="1"/>
    <col min="769" max="769" width="15.83203125" bestFit="1" customWidth="1"/>
    <col min="770" max="770" width="25.6640625" bestFit="1" customWidth="1"/>
    <col min="771" max="771" width="117.6640625" bestFit="1" customWidth="1"/>
    <col min="772" max="772" width="26" bestFit="1" customWidth="1"/>
    <col min="773" max="780" width="12.1640625" bestFit="1" customWidth="1"/>
    <col min="781" max="795" width="12.6640625" bestFit="1" customWidth="1"/>
    <col min="796" max="799" width="12.1640625" bestFit="1" customWidth="1"/>
    <col min="800" max="800" width="12.6640625" bestFit="1" customWidth="1"/>
    <col min="801" max="801" width="12.1640625" bestFit="1" customWidth="1"/>
    <col min="802" max="802" width="12.6640625" bestFit="1" customWidth="1"/>
    <col min="803" max="804" width="12.1640625" bestFit="1" customWidth="1"/>
    <col min="805" max="805" width="12.6640625" bestFit="1" customWidth="1"/>
    <col min="806" max="806" width="12.1640625" bestFit="1" customWidth="1"/>
    <col min="807" max="807" width="12.6640625" bestFit="1" customWidth="1"/>
    <col min="808" max="811" width="12.1640625" bestFit="1" customWidth="1"/>
    <col min="812" max="818" width="12.6640625" bestFit="1" customWidth="1"/>
    <col min="819" max="819" width="12.1640625" bestFit="1" customWidth="1"/>
    <col min="820" max="822" width="12.6640625" bestFit="1" customWidth="1"/>
    <col min="823" max="825" width="12.1640625" bestFit="1" customWidth="1"/>
    <col min="826" max="828" width="12.6640625" bestFit="1" customWidth="1"/>
    <col min="829" max="829" width="12.1640625" bestFit="1" customWidth="1"/>
    <col min="830" max="833" width="12.6640625" bestFit="1" customWidth="1"/>
    <col min="834" max="834" width="12.1640625" bestFit="1" customWidth="1"/>
    <col min="835" max="835" width="12.6640625" bestFit="1" customWidth="1"/>
    <col min="836" max="837" width="12.1640625" bestFit="1" customWidth="1"/>
    <col min="838" max="838" width="11.5" bestFit="1" customWidth="1"/>
    <col min="839" max="1024" width="8.83203125" customWidth="1"/>
    <col min="1025" max="1025" width="15.83203125" bestFit="1" customWidth="1"/>
    <col min="1026" max="1026" width="25.6640625" bestFit="1" customWidth="1"/>
    <col min="1027" max="1027" width="117.6640625" bestFit="1" customWidth="1"/>
    <col min="1028" max="1028" width="26" bestFit="1" customWidth="1"/>
    <col min="1029" max="1036" width="12.1640625" bestFit="1" customWidth="1"/>
    <col min="1037" max="1051" width="12.6640625" bestFit="1" customWidth="1"/>
    <col min="1052" max="1055" width="12.1640625" bestFit="1" customWidth="1"/>
    <col min="1056" max="1056" width="12.6640625" bestFit="1" customWidth="1"/>
    <col min="1057" max="1057" width="12.1640625" bestFit="1" customWidth="1"/>
    <col min="1058" max="1058" width="12.6640625" bestFit="1" customWidth="1"/>
    <col min="1059" max="1060" width="12.1640625" bestFit="1" customWidth="1"/>
    <col min="1061" max="1061" width="12.6640625" bestFit="1" customWidth="1"/>
    <col min="1062" max="1062" width="12.1640625" bestFit="1" customWidth="1"/>
    <col min="1063" max="1063" width="12.6640625" bestFit="1" customWidth="1"/>
    <col min="1064" max="1067" width="12.1640625" bestFit="1" customWidth="1"/>
    <col min="1068" max="1074" width="12.6640625" bestFit="1" customWidth="1"/>
    <col min="1075" max="1075" width="12.1640625" bestFit="1" customWidth="1"/>
    <col min="1076" max="1078" width="12.6640625" bestFit="1" customWidth="1"/>
    <col min="1079" max="1081" width="12.1640625" bestFit="1" customWidth="1"/>
    <col min="1082" max="1084" width="12.6640625" bestFit="1" customWidth="1"/>
    <col min="1085" max="1085" width="12.1640625" bestFit="1" customWidth="1"/>
    <col min="1086" max="1089" width="12.6640625" bestFit="1" customWidth="1"/>
    <col min="1090" max="1090" width="12.1640625" bestFit="1" customWidth="1"/>
    <col min="1091" max="1091" width="12.6640625" bestFit="1" customWidth="1"/>
    <col min="1092" max="1093" width="12.1640625" bestFit="1" customWidth="1"/>
    <col min="1094" max="1094" width="11.5" bestFit="1" customWidth="1"/>
    <col min="1095" max="1280" width="8.83203125" customWidth="1"/>
    <col min="1281" max="1281" width="15.83203125" bestFit="1" customWidth="1"/>
    <col min="1282" max="1282" width="25.6640625" bestFit="1" customWidth="1"/>
    <col min="1283" max="1283" width="117.6640625" bestFit="1" customWidth="1"/>
    <col min="1284" max="1284" width="26" bestFit="1" customWidth="1"/>
    <col min="1285" max="1292" width="12.1640625" bestFit="1" customWidth="1"/>
    <col min="1293" max="1307" width="12.6640625" bestFit="1" customWidth="1"/>
    <col min="1308" max="1311" width="12.1640625" bestFit="1" customWidth="1"/>
    <col min="1312" max="1312" width="12.6640625" bestFit="1" customWidth="1"/>
    <col min="1313" max="1313" width="12.1640625" bestFit="1" customWidth="1"/>
    <col min="1314" max="1314" width="12.6640625" bestFit="1" customWidth="1"/>
    <col min="1315" max="1316" width="12.1640625" bestFit="1" customWidth="1"/>
    <col min="1317" max="1317" width="12.6640625" bestFit="1" customWidth="1"/>
    <col min="1318" max="1318" width="12.1640625" bestFit="1" customWidth="1"/>
    <col min="1319" max="1319" width="12.6640625" bestFit="1" customWidth="1"/>
    <col min="1320" max="1323" width="12.1640625" bestFit="1" customWidth="1"/>
    <col min="1324" max="1330" width="12.6640625" bestFit="1" customWidth="1"/>
    <col min="1331" max="1331" width="12.1640625" bestFit="1" customWidth="1"/>
    <col min="1332" max="1334" width="12.6640625" bestFit="1" customWidth="1"/>
    <col min="1335" max="1337" width="12.1640625" bestFit="1" customWidth="1"/>
    <col min="1338" max="1340" width="12.6640625" bestFit="1" customWidth="1"/>
    <col min="1341" max="1341" width="12.1640625" bestFit="1" customWidth="1"/>
    <col min="1342" max="1345" width="12.6640625" bestFit="1" customWidth="1"/>
    <col min="1346" max="1346" width="12.1640625" bestFit="1" customWidth="1"/>
    <col min="1347" max="1347" width="12.6640625" bestFit="1" customWidth="1"/>
    <col min="1348" max="1349" width="12.1640625" bestFit="1" customWidth="1"/>
    <col min="1350" max="1350" width="11.5" bestFit="1" customWidth="1"/>
    <col min="1351" max="1536" width="8.83203125" customWidth="1"/>
    <col min="1537" max="1537" width="15.83203125" bestFit="1" customWidth="1"/>
    <col min="1538" max="1538" width="25.6640625" bestFit="1" customWidth="1"/>
    <col min="1539" max="1539" width="117.6640625" bestFit="1" customWidth="1"/>
    <col min="1540" max="1540" width="26" bestFit="1" customWidth="1"/>
    <col min="1541" max="1548" width="12.1640625" bestFit="1" customWidth="1"/>
    <col min="1549" max="1563" width="12.6640625" bestFit="1" customWidth="1"/>
    <col min="1564" max="1567" width="12.1640625" bestFit="1" customWidth="1"/>
    <col min="1568" max="1568" width="12.6640625" bestFit="1" customWidth="1"/>
    <col min="1569" max="1569" width="12.1640625" bestFit="1" customWidth="1"/>
    <col min="1570" max="1570" width="12.6640625" bestFit="1" customWidth="1"/>
    <col min="1571" max="1572" width="12.1640625" bestFit="1" customWidth="1"/>
    <col min="1573" max="1573" width="12.6640625" bestFit="1" customWidth="1"/>
    <col min="1574" max="1574" width="12.1640625" bestFit="1" customWidth="1"/>
    <col min="1575" max="1575" width="12.6640625" bestFit="1" customWidth="1"/>
    <col min="1576" max="1579" width="12.1640625" bestFit="1" customWidth="1"/>
    <col min="1580" max="1586" width="12.6640625" bestFit="1" customWidth="1"/>
    <col min="1587" max="1587" width="12.1640625" bestFit="1" customWidth="1"/>
    <col min="1588" max="1590" width="12.6640625" bestFit="1" customWidth="1"/>
    <col min="1591" max="1593" width="12.1640625" bestFit="1" customWidth="1"/>
    <col min="1594" max="1596" width="12.6640625" bestFit="1" customWidth="1"/>
    <col min="1597" max="1597" width="12.1640625" bestFit="1" customWidth="1"/>
    <col min="1598" max="1601" width="12.6640625" bestFit="1" customWidth="1"/>
    <col min="1602" max="1602" width="12.1640625" bestFit="1" customWidth="1"/>
    <col min="1603" max="1603" width="12.6640625" bestFit="1" customWidth="1"/>
    <col min="1604" max="1605" width="12.1640625" bestFit="1" customWidth="1"/>
    <col min="1606" max="1606" width="11.5" bestFit="1" customWidth="1"/>
    <col min="1607" max="1792" width="8.83203125" customWidth="1"/>
    <col min="1793" max="1793" width="15.83203125" bestFit="1" customWidth="1"/>
    <col min="1794" max="1794" width="25.6640625" bestFit="1" customWidth="1"/>
    <col min="1795" max="1795" width="117.6640625" bestFit="1" customWidth="1"/>
    <col min="1796" max="1796" width="26" bestFit="1" customWidth="1"/>
    <col min="1797" max="1804" width="12.1640625" bestFit="1" customWidth="1"/>
    <col min="1805" max="1819" width="12.6640625" bestFit="1" customWidth="1"/>
    <col min="1820" max="1823" width="12.1640625" bestFit="1" customWidth="1"/>
    <col min="1824" max="1824" width="12.6640625" bestFit="1" customWidth="1"/>
    <col min="1825" max="1825" width="12.1640625" bestFit="1" customWidth="1"/>
    <col min="1826" max="1826" width="12.6640625" bestFit="1" customWidth="1"/>
    <col min="1827" max="1828" width="12.1640625" bestFit="1" customWidth="1"/>
    <col min="1829" max="1829" width="12.6640625" bestFit="1" customWidth="1"/>
    <col min="1830" max="1830" width="12.1640625" bestFit="1" customWidth="1"/>
    <col min="1831" max="1831" width="12.6640625" bestFit="1" customWidth="1"/>
    <col min="1832" max="1835" width="12.1640625" bestFit="1" customWidth="1"/>
    <col min="1836" max="1842" width="12.6640625" bestFit="1" customWidth="1"/>
    <col min="1843" max="1843" width="12.1640625" bestFit="1" customWidth="1"/>
    <col min="1844" max="1846" width="12.6640625" bestFit="1" customWidth="1"/>
    <col min="1847" max="1849" width="12.1640625" bestFit="1" customWidth="1"/>
    <col min="1850" max="1852" width="12.6640625" bestFit="1" customWidth="1"/>
    <col min="1853" max="1853" width="12.1640625" bestFit="1" customWidth="1"/>
    <col min="1854" max="1857" width="12.6640625" bestFit="1" customWidth="1"/>
    <col min="1858" max="1858" width="12.1640625" bestFit="1" customWidth="1"/>
    <col min="1859" max="1859" width="12.6640625" bestFit="1" customWidth="1"/>
    <col min="1860" max="1861" width="12.1640625" bestFit="1" customWidth="1"/>
    <col min="1862" max="1862" width="11.5" bestFit="1" customWidth="1"/>
    <col min="1863" max="2048" width="8.83203125" customWidth="1"/>
    <col min="2049" max="2049" width="15.83203125" bestFit="1" customWidth="1"/>
    <col min="2050" max="2050" width="25.6640625" bestFit="1" customWidth="1"/>
    <col min="2051" max="2051" width="117.6640625" bestFit="1" customWidth="1"/>
    <col min="2052" max="2052" width="26" bestFit="1" customWidth="1"/>
    <col min="2053" max="2060" width="12.1640625" bestFit="1" customWidth="1"/>
    <col min="2061" max="2075" width="12.6640625" bestFit="1" customWidth="1"/>
    <col min="2076" max="2079" width="12.1640625" bestFit="1" customWidth="1"/>
    <col min="2080" max="2080" width="12.6640625" bestFit="1" customWidth="1"/>
    <col min="2081" max="2081" width="12.1640625" bestFit="1" customWidth="1"/>
    <col min="2082" max="2082" width="12.6640625" bestFit="1" customWidth="1"/>
    <col min="2083" max="2084" width="12.1640625" bestFit="1" customWidth="1"/>
    <col min="2085" max="2085" width="12.6640625" bestFit="1" customWidth="1"/>
    <col min="2086" max="2086" width="12.1640625" bestFit="1" customWidth="1"/>
    <col min="2087" max="2087" width="12.6640625" bestFit="1" customWidth="1"/>
    <col min="2088" max="2091" width="12.1640625" bestFit="1" customWidth="1"/>
    <col min="2092" max="2098" width="12.6640625" bestFit="1" customWidth="1"/>
    <col min="2099" max="2099" width="12.1640625" bestFit="1" customWidth="1"/>
    <col min="2100" max="2102" width="12.6640625" bestFit="1" customWidth="1"/>
    <col min="2103" max="2105" width="12.1640625" bestFit="1" customWidth="1"/>
    <col min="2106" max="2108" width="12.6640625" bestFit="1" customWidth="1"/>
    <col min="2109" max="2109" width="12.1640625" bestFit="1" customWidth="1"/>
    <col min="2110" max="2113" width="12.6640625" bestFit="1" customWidth="1"/>
    <col min="2114" max="2114" width="12.1640625" bestFit="1" customWidth="1"/>
    <col min="2115" max="2115" width="12.6640625" bestFit="1" customWidth="1"/>
    <col min="2116" max="2117" width="12.1640625" bestFit="1" customWidth="1"/>
    <col min="2118" max="2118" width="11.5" bestFit="1" customWidth="1"/>
    <col min="2119" max="2304" width="8.83203125" customWidth="1"/>
    <col min="2305" max="2305" width="15.83203125" bestFit="1" customWidth="1"/>
    <col min="2306" max="2306" width="25.6640625" bestFit="1" customWidth="1"/>
    <col min="2307" max="2307" width="117.6640625" bestFit="1" customWidth="1"/>
    <col min="2308" max="2308" width="26" bestFit="1" customWidth="1"/>
    <col min="2309" max="2316" width="12.1640625" bestFit="1" customWidth="1"/>
    <col min="2317" max="2331" width="12.6640625" bestFit="1" customWidth="1"/>
    <col min="2332" max="2335" width="12.1640625" bestFit="1" customWidth="1"/>
    <col min="2336" max="2336" width="12.6640625" bestFit="1" customWidth="1"/>
    <col min="2337" max="2337" width="12.1640625" bestFit="1" customWidth="1"/>
    <col min="2338" max="2338" width="12.6640625" bestFit="1" customWidth="1"/>
    <col min="2339" max="2340" width="12.1640625" bestFit="1" customWidth="1"/>
    <col min="2341" max="2341" width="12.6640625" bestFit="1" customWidth="1"/>
    <col min="2342" max="2342" width="12.1640625" bestFit="1" customWidth="1"/>
    <col min="2343" max="2343" width="12.6640625" bestFit="1" customWidth="1"/>
    <col min="2344" max="2347" width="12.1640625" bestFit="1" customWidth="1"/>
    <col min="2348" max="2354" width="12.6640625" bestFit="1" customWidth="1"/>
    <col min="2355" max="2355" width="12.1640625" bestFit="1" customWidth="1"/>
    <col min="2356" max="2358" width="12.6640625" bestFit="1" customWidth="1"/>
    <col min="2359" max="2361" width="12.1640625" bestFit="1" customWidth="1"/>
    <col min="2362" max="2364" width="12.6640625" bestFit="1" customWidth="1"/>
    <col min="2365" max="2365" width="12.1640625" bestFit="1" customWidth="1"/>
    <col min="2366" max="2369" width="12.6640625" bestFit="1" customWidth="1"/>
    <col min="2370" max="2370" width="12.1640625" bestFit="1" customWidth="1"/>
    <col min="2371" max="2371" width="12.6640625" bestFit="1" customWidth="1"/>
    <col min="2372" max="2373" width="12.1640625" bestFit="1" customWidth="1"/>
    <col min="2374" max="2374" width="11.5" bestFit="1" customWidth="1"/>
    <col min="2375" max="2560" width="8.83203125" customWidth="1"/>
    <col min="2561" max="2561" width="15.83203125" bestFit="1" customWidth="1"/>
    <col min="2562" max="2562" width="25.6640625" bestFit="1" customWidth="1"/>
    <col min="2563" max="2563" width="117.6640625" bestFit="1" customWidth="1"/>
    <col min="2564" max="2564" width="26" bestFit="1" customWidth="1"/>
    <col min="2565" max="2572" width="12.1640625" bestFit="1" customWidth="1"/>
    <col min="2573" max="2587" width="12.6640625" bestFit="1" customWidth="1"/>
    <col min="2588" max="2591" width="12.1640625" bestFit="1" customWidth="1"/>
    <col min="2592" max="2592" width="12.6640625" bestFit="1" customWidth="1"/>
    <col min="2593" max="2593" width="12.1640625" bestFit="1" customWidth="1"/>
    <col min="2594" max="2594" width="12.6640625" bestFit="1" customWidth="1"/>
    <col min="2595" max="2596" width="12.1640625" bestFit="1" customWidth="1"/>
    <col min="2597" max="2597" width="12.6640625" bestFit="1" customWidth="1"/>
    <col min="2598" max="2598" width="12.1640625" bestFit="1" customWidth="1"/>
    <col min="2599" max="2599" width="12.6640625" bestFit="1" customWidth="1"/>
    <col min="2600" max="2603" width="12.1640625" bestFit="1" customWidth="1"/>
    <col min="2604" max="2610" width="12.6640625" bestFit="1" customWidth="1"/>
    <col min="2611" max="2611" width="12.1640625" bestFit="1" customWidth="1"/>
    <col min="2612" max="2614" width="12.6640625" bestFit="1" customWidth="1"/>
    <col min="2615" max="2617" width="12.1640625" bestFit="1" customWidth="1"/>
    <col min="2618" max="2620" width="12.6640625" bestFit="1" customWidth="1"/>
    <col min="2621" max="2621" width="12.1640625" bestFit="1" customWidth="1"/>
    <col min="2622" max="2625" width="12.6640625" bestFit="1" customWidth="1"/>
    <col min="2626" max="2626" width="12.1640625" bestFit="1" customWidth="1"/>
    <col min="2627" max="2627" width="12.6640625" bestFit="1" customWidth="1"/>
    <col min="2628" max="2629" width="12.1640625" bestFit="1" customWidth="1"/>
    <col min="2630" max="2630" width="11.5" bestFit="1" customWidth="1"/>
    <col min="2631" max="2816" width="8.83203125" customWidth="1"/>
    <col min="2817" max="2817" width="15.83203125" bestFit="1" customWidth="1"/>
    <col min="2818" max="2818" width="25.6640625" bestFit="1" customWidth="1"/>
    <col min="2819" max="2819" width="117.6640625" bestFit="1" customWidth="1"/>
    <col min="2820" max="2820" width="26" bestFit="1" customWidth="1"/>
    <col min="2821" max="2828" width="12.1640625" bestFit="1" customWidth="1"/>
    <col min="2829" max="2843" width="12.6640625" bestFit="1" customWidth="1"/>
    <col min="2844" max="2847" width="12.1640625" bestFit="1" customWidth="1"/>
    <col min="2848" max="2848" width="12.6640625" bestFit="1" customWidth="1"/>
    <col min="2849" max="2849" width="12.1640625" bestFit="1" customWidth="1"/>
    <col min="2850" max="2850" width="12.6640625" bestFit="1" customWidth="1"/>
    <col min="2851" max="2852" width="12.1640625" bestFit="1" customWidth="1"/>
    <col min="2853" max="2853" width="12.6640625" bestFit="1" customWidth="1"/>
    <col min="2854" max="2854" width="12.1640625" bestFit="1" customWidth="1"/>
    <col min="2855" max="2855" width="12.6640625" bestFit="1" customWidth="1"/>
    <col min="2856" max="2859" width="12.1640625" bestFit="1" customWidth="1"/>
    <col min="2860" max="2866" width="12.6640625" bestFit="1" customWidth="1"/>
    <col min="2867" max="2867" width="12.1640625" bestFit="1" customWidth="1"/>
    <col min="2868" max="2870" width="12.6640625" bestFit="1" customWidth="1"/>
    <col min="2871" max="2873" width="12.1640625" bestFit="1" customWidth="1"/>
    <col min="2874" max="2876" width="12.6640625" bestFit="1" customWidth="1"/>
    <col min="2877" max="2877" width="12.1640625" bestFit="1" customWidth="1"/>
    <col min="2878" max="2881" width="12.6640625" bestFit="1" customWidth="1"/>
    <col min="2882" max="2882" width="12.1640625" bestFit="1" customWidth="1"/>
    <col min="2883" max="2883" width="12.6640625" bestFit="1" customWidth="1"/>
    <col min="2884" max="2885" width="12.1640625" bestFit="1" customWidth="1"/>
    <col min="2886" max="2886" width="11.5" bestFit="1" customWidth="1"/>
    <col min="2887" max="3072" width="8.83203125" customWidth="1"/>
    <col min="3073" max="3073" width="15.83203125" bestFit="1" customWidth="1"/>
    <col min="3074" max="3074" width="25.6640625" bestFit="1" customWidth="1"/>
    <col min="3075" max="3075" width="117.6640625" bestFit="1" customWidth="1"/>
    <col min="3076" max="3076" width="26" bestFit="1" customWidth="1"/>
    <col min="3077" max="3084" width="12.1640625" bestFit="1" customWidth="1"/>
    <col min="3085" max="3099" width="12.6640625" bestFit="1" customWidth="1"/>
    <col min="3100" max="3103" width="12.1640625" bestFit="1" customWidth="1"/>
    <col min="3104" max="3104" width="12.6640625" bestFit="1" customWidth="1"/>
    <col min="3105" max="3105" width="12.1640625" bestFit="1" customWidth="1"/>
    <col min="3106" max="3106" width="12.6640625" bestFit="1" customWidth="1"/>
    <col min="3107" max="3108" width="12.1640625" bestFit="1" customWidth="1"/>
    <col min="3109" max="3109" width="12.6640625" bestFit="1" customWidth="1"/>
    <col min="3110" max="3110" width="12.1640625" bestFit="1" customWidth="1"/>
    <col min="3111" max="3111" width="12.6640625" bestFit="1" customWidth="1"/>
    <col min="3112" max="3115" width="12.1640625" bestFit="1" customWidth="1"/>
    <col min="3116" max="3122" width="12.6640625" bestFit="1" customWidth="1"/>
    <col min="3123" max="3123" width="12.1640625" bestFit="1" customWidth="1"/>
    <col min="3124" max="3126" width="12.6640625" bestFit="1" customWidth="1"/>
    <col min="3127" max="3129" width="12.1640625" bestFit="1" customWidth="1"/>
    <col min="3130" max="3132" width="12.6640625" bestFit="1" customWidth="1"/>
    <col min="3133" max="3133" width="12.1640625" bestFit="1" customWidth="1"/>
    <col min="3134" max="3137" width="12.6640625" bestFit="1" customWidth="1"/>
    <col min="3138" max="3138" width="12.1640625" bestFit="1" customWidth="1"/>
    <col min="3139" max="3139" width="12.6640625" bestFit="1" customWidth="1"/>
    <col min="3140" max="3141" width="12.1640625" bestFit="1" customWidth="1"/>
    <col min="3142" max="3142" width="11.5" bestFit="1" customWidth="1"/>
    <col min="3143" max="3328" width="8.83203125" customWidth="1"/>
    <col min="3329" max="3329" width="15.83203125" bestFit="1" customWidth="1"/>
    <col min="3330" max="3330" width="25.6640625" bestFit="1" customWidth="1"/>
    <col min="3331" max="3331" width="117.6640625" bestFit="1" customWidth="1"/>
    <col min="3332" max="3332" width="26" bestFit="1" customWidth="1"/>
    <col min="3333" max="3340" width="12.1640625" bestFit="1" customWidth="1"/>
    <col min="3341" max="3355" width="12.6640625" bestFit="1" customWidth="1"/>
    <col min="3356" max="3359" width="12.1640625" bestFit="1" customWidth="1"/>
    <col min="3360" max="3360" width="12.6640625" bestFit="1" customWidth="1"/>
    <col min="3361" max="3361" width="12.1640625" bestFit="1" customWidth="1"/>
    <col min="3362" max="3362" width="12.6640625" bestFit="1" customWidth="1"/>
    <col min="3363" max="3364" width="12.1640625" bestFit="1" customWidth="1"/>
    <col min="3365" max="3365" width="12.6640625" bestFit="1" customWidth="1"/>
    <col min="3366" max="3366" width="12.1640625" bestFit="1" customWidth="1"/>
    <col min="3367" max="3367" width="12.6640625" bestFit="1" customWidth="1"/>
    <col min="3368" max="3371" width="12.1640625" bestFit="1" customWidth="1"/>
    <col min="3372" max="3378" width="12.6640625" bestFit="1" customWidth="1"/>
    <col min="3379" max="3379" width="12.1640625" bestFit="1" customWidth="1"/>
    <col min="3380" max="3382" width="12.6640625" bestFit="1" customWidth="1"/>
    <col min="3383" max="3385" width="12.1640625" bestFit="1" customWidth="1"/>
    <col min="3386" max="3388" width="12.6640625" bestFit="1" customWidth="1"/>
    <col min="3389" max="3389" width="12.1640625" bestFit="1" customWidth="1"/>
    <col min="3390" max="3393" width="12.6640625" bestFit="1" customWidth="1"/>
    <col min="3394" max="3394" width="12.1640625" bestFit="1" customWidth="1"/>
    <col min="3395" max="3395" width="12.6640625" bestFit="1" customWidth="1"/>
    <col min="3396" max="3397" width="12.1640625" bestFit="1" customWidth="1"/>
    <col min="3398" max="3398" width="11.5" bestFit="1" customWidth="1"/>
    <col min="3399" max="3584" width="8.83203125" customWidth="1"/>
    <col min="3585" max="3585" width="15.83203125" bestFit="1" customWidth="1"/>
    <col min="3586" max="3586" width="25.6640625" bestFit="1" customWidth="1"/>
    <col min="3587" max="3587" width="117.6640625" bestFit="1" customWidth="1"/>
    <col min="3588" max="3588" width="26" bestFit="1" customWidth="1"/>
    <col min="3589" max="3596" width="12.1640625" bestFit="1" customWidth="1"/>
    <col min="3597" max="3611" width="12.6640625" bestFit="1" customWidth="1"/>
    <col min="3612" max="3615" width="12.1640625" bestFit="1" customWidth="1"/>
    <col min="3616" max="3616" width="12.6640625" bestFit="1" customWidth="1"/>
    <col min="3617" max="3617" width="12.1640625" bestFit="1" customWidth="1"/>
    <col min="3618" max="3618" width="12.6640625" bestFit="1" customWidth="1"/>
    <col min="3619" max="3620" width="12.1640625" bestFit="1" customWidth="1"/>
    <col min="3621" max="3621" width="12.6640625" bestFit="1" customWidth="1"/>
    <col min="3622" max="3622" width="12.1640625" bestFit="1" customWidth="1"/>
    <col min="3623" max="3623" width="12.6640625" bestFit="1" customWidth="1"/>
    <col min="3624" max="3627" width="12.1640625" bestFit="1" customWidth="1"/>
    <col min="3628" max="3634" width="12.6640625" bestFit="1" customWidth="1"/>
    <col min="3635" max="3635" width="12.1640625" bestFit="1" customWidth="1"/>
    <col min="3636" max="3638" width="12.6640625" bestFit="1" customWidth="1"/>
    <col min="3639" max="3641" width="12.1640625" bestFit="1" customWidth="1"/>
    <col min="3642" max="3644" width="12.6640625" bestFit="1" customWidth="1"/>
    <col min="3645" max="3645" width="12.1640625" bestFit="1" customWidth="1"/>
    <col min="3646" max="3649" width="12.6640625" bestFit="1" customWidth="1"/>
    <col min="3650" max="3650" width="12.1640625" bestFit="1" customWidth="1"/>
    <col min="3651" max="3651" width="12.6640625" bestFit="1" customWidth="1"/>
    <col min="3652" max="3653" width="12.1640625" bestFit="1" customWidth="1"/>
    <col min="3654" max="3654" width="11.5" bestFit="1" customWidth="1"/>
    <col min="3655" max="3840" width="8.83203125" customWidth="1"/>
    <col min="3841" max="3841" width="15.83203125" bestFit="1" customWidth="1"/>
    <col min="3842" max="3842" width="25.6640625" bestFit="1" customWidth="1"/>
    <col min="3843" max="3843" width="117.6640625" bestFit="1" customWidth="1"/>
    <col min="3844" max="3844" width="26" bestFit="1" customWidth="1"/>
    <col min="3845" max="3852" width="12.1640625" bestFit="1" customWidth="1"/>
    <col min="3853" max="3867" width="12.6640625" bestFit="1" customWidth="1"/>
    <col min="3868" max="3871" width="12.1640625" bestFit="1" customWidth="1"/>
    <col min="3872" max="3872" width="12.6640625" bestFit="1" customWidth="1"/>
    <col min="3873" max="3873" width="12.1640625" bestFit="1" customWidth="1"/>
    <col min="3874" max="3874" width="12.6640625" bestFit="1" customWidth="1"/>
    <col min="3875" max="3876" width="12.1640625" bestFit="1" customWidth="1"/>
    <col min="3877" max="3877" width="12.6640625" bestFit="1" customWidth="1"/>
    <col min="3878" max="3878" width="12.1640625" bestFit="1" customWidth="1"/>
    <col min="3879" max="3879" width="12.6640625" bestFit="1" customWidth="1"/>
    <col min="3880" max="3883" width="12.1640625" bestFit="1" customWidth="1"/>
    <col min="3884" max="3890" width="12.6640625" bestFit="1" customWidth="1"/>
    <col min="3891" max="3891" width="12.1640625" bestFit="1" customWidth="1"/>
    <col min="3892" max="3894" width="12.6640625" bestFit="1" customWidth="1"/>
    <col min="3895" max="3897" width="12.1640625" bestFit="1" customWidth="1"/>
    <col min="3898" max="3900" width="12.6640625" bestFit="1" customWidth="1"/>
    <col min="3901" max="3901" width="12.1640625" bestFit="1" customWidth="1"/>
    <col min="3902" max="3905" width="12.6640625" bestFit="1" customWidth="1"/>
    <col min="3906" max="3906" width="12.1640625" bestFit="1" customWidth="1"/>
    <col min="3907" max="3907" width="12.6640625" bestFit="1" customWidth="1"/>
    <col min="3908" max="3909" width="12.1640625" bestFit="1" customWidth="1"/>
    <col min="3910" max="3910" width="11.5" bestFit="1" customWidth="1"/>
    <col min="3911" max="4096" width="8.83203125" customWidth="1"/>
    <col min="4097" max="4097" width="15.83203125" bestFit="1" customWidth="1"/>
    <col min="4098" max="4098" width="25.6640625" bestFit="1" customWidth="1"/>
    <col min="4099" max="4099" width="117.6640625" bestFit="1" customWidth="1"/>
    <col min="4100" max="4100" width="26" bestFit="1" customWidth="1"/>
    <col min="4101" max="4108" width="12.1640625" bestFit="1" customWidth="1"/>
    <col min="4109" max="4123" width="12.6640625" bestFit="1" customWidth="1"/>
    <col min="4124" max="4127" width="12.1640625" bestFit="1" customWidth="1"/>
    <col min="4128" max="4128" width="12.6640625" bestFit="1" customWidth="1"/>
    <col min="4129" max="4129" width="12.1640625" bestFit="1" customWidth="1"/>
    <col min="4130" max="4130" width="12.6640625" bestFit="1" customWidth="1"/>
    <col min="4131" max="4132" width="12.1640625" bestFit="1" customWidth="1"/>
    <col min="4133" max="4133" width="12.6640625" bestFit="1" customWidth="1"/>
    <col min="4134" max="4134" width="12.1640625" bestFit="1" customWidth="1"/>
    <col min="4135" max="4135" width="12.6640625" bestFit="1" customWidth="1"/>
    <col min="4136" max="4139" width="12.1640625" bestFit="1" customWidth="1"/>
    <col min="4140" max="4146" width="12.6640625" bestFit="1" customWidth="1"/>
    <col min="4147" max="4147" width="12.1640625" bestFit="1" customWidth="1"/>
    <col min="4148" max="4150" width="12.6640625" bestFit="1" customWidth="1"/>
    <col min="4151" max="4153" width="12.1640625" bestFit="1" customWidth="1"/>
    <col min="4154" max="4156" width="12.6640625" bestFit="1" customWidth="1"/>
    <col min="4157" max="4157" width="12.1640625" bestFit="1" customWidth="1"/>
    <col min="4158" max="4161" width="12.6640625" bestFit="1" customWidth="1"/>
    <col min="4162" max="4162" width="12.1640625" bestFit="1" customWidth="1"/>
    <col min="4163" max="4163" width="12.6640625" bestFit="1" customWidth="1"/>
    <col min="4164" max="4165" width="12.1640625" bestFit="1" customWidth="1"/>
    <col min="4166" max="4166" width="11.5" bestFit="1" customWidth="1"/>
    <col min="4167" max="4352" width="8.83203125" customWidth="1"/>
    <col min="4353" max="4353" width="15.83203125" bestFit="1" customWidth="1"/>
    <col min="4354" max="4354" width="25.6640625" bestFit="1" customWidth="1"/>
    <col min="4355" max="4355" width="117.6640625" bestFit="1" customWidth="1"/>
    <col min="4356" max="4356" width="26" bestFit="1" customWidth="1"/>
    <col min="4357" max="4364" width="12.1640625" bestFit="1" customWidth="1"/>
    <col min="4365" max="4379" width="12.6640625" bestFit="1" customWidth="1"/>
    <col min="4380" max="4383" width="12.1640625" bestFit="1" customWidth="1"/>
    <col min="4384" max="4384" width="12.6640625" bestFit="1" customWidth="1"/>
    <col min="4385" max="4385" width="12.1640625" bestFit="1" customWidth="1"/>
    <col min="4386" max="4386" width="12.6640625" bestFit="1" customWidth="1"/>
    <col min="4387" max="4388" width="12.1640625" bestFit="1" customWidth="1"/>
    <col min="4389" max="4389" width="12.6640625" bestFit="1" customWidth="1"/>
    <col min="4390" max="4390" width="12.1640625" bestFit="1" customWidth="1"/>
    <col min="4391" max="4391" width="12.6640625" bestFit="1" customWidth="1"/>
    <col min="4392" max="4395" width="12.1640625" bestFit="1" customWidth="1"/>
    <col min="4396" max="4402" width="12.6640625" bestFit="1" customWidth="1"/>
    <col min="4403" max="4403" width="12.1640625" bestFit="1" customWidth="1"/>
    <col min="4404" max="4406" width="12.6640625" bestFit="1" customWidth="1"/>
    <col min="4407" max="4409" width="12.1640625" bestFit="1" customWidth="1"/>
    <col min="4410" max="4412" width="12.6640625" bestFit="1" customWidth="1"/>
    <col min="4413" max="4413" width="12.1640625" bestFit="1" customWidth="1"/>
    <col min="4414" max="4417" width="12.6640625" bestFit="1" customWidth="1"/>
    <col min="4418" max="4418" width="12.1640625" bestFit="1" customWidth="1"/>
    <col min="4419" max="4419" width="12.6640625" bestFit="1" customWidth="1"/>
    <col min="4420" max="4421" width="12.1640625" bestFit="1" customWidth="1"/>
    <col min="4422" max="4422" width="11.5" bestFit="1" customWidth="1"/>
    <col min="4423" max="4608" width="8.83203125" customWidth="1"/>
    <col min="4609" max="4609" width="15.83203125" bestFit="1" customWidth="1"/>
    <col min="4610" max="4610" width="25.6640625" bestFit="1" customWidth="1"/>
    <col min="4611" max="4611" width="117.6640625" bestFit="1" customWidth="1"/>
    <col min="4612" max="4612" width="26" bestFit="1" customWidth="1"/>
    <col min="4613" max="4620" width="12.1640625" bestFit="1" customWidth="1"/>
    <col min="4621" max="4635" width="12.6640625" bestFit="1" customWidth="1"/>
    <col min="4636" max="4639" width="12.1640625" bestFit="1" customWidth="1"/>
    <col min="4640" max="4640" width="12.6640625" bestFit="1" customWidth="1"/>
    <col min="4641" max="4641" width="12.1640625" bestFit="1" customWidth="1"/>
    <col min="4642" max="4642" width="12.6640625" bestFit="1" customWidth="1"/>
    <col min="4643" max="4644" width="12.1640625" bestFit="1" customWidth="1"/>
    <col min="4645" max="4645" width="12.6640625" bestFit="1" customWidth="1"/>
    <col min="4646" max="4646" width="12.1640625" bestFit="1" customWidth="1"/>
    <col min="4647" max="4647" width="12.6640625" bestFit="1" customWidth="1"/>
    <col min="4648" max="4651" width="12.1640625" bestFit="1" customWidth="1"/>
    <col min="4652" max="4658" width="12.6640625" bestFit="1" customWidth="1"/>
    <col min="4659" max="4659" width="12.1640625" bestFit="1" customWidth="1"/>
    <col min="4660" max="4662" width="12.6640625" bestFit="1" customWidth="1"/>
    <col min="4663" max="4665" width="12.1640625" bestFit="1" customWidth="1"/>
    <col min="4666" max="4668" width="12.6640625" bestFit="1" customWidth="1"/>
    <col min="4669" max="4669" width="12.1640625" bestFit="1" customWidth="1"/>
    <col min="4670" max="4673" width="12.6640625" bestFit="1" customWidth="1"/>
    <col min="4674" max="4674" width="12.1640625" bestFit="1" customWidth="1"/>
    <col min="4675" max="4675" width="12.6640625" bestFit="1" customWidth="1"/>
    <col min="4676" max="4677" width="12.1640625" bestFit="1" customWidth="1"/>
    <col min="4678" max="4678" width="11.5" bestFit="1" customWidth="1"/>
    <col min="4679" max="4864" width="8.83203125" customWidth="1"/>
    <col min="4865" max="4865" width="15.83203125" bestFit="1" customWidth="1"/>
    <col min="4866" max="4866" width="25.6640625" bestFit="1" customWidth="1"/>
    <col min="4867" max="4867" width="117.6640625" bestFit="1" customWidth="1"/>
    <col min="4868" max="4868" width="26" bestFit="1" customWidth="1"/>
    <col min="4869" max="4876" width="12.1640625" bestFit="1" customWidth="1"/>
    <col min="4877" max="4891" width="12.6640625" bestFit="1" customWidth="1"/>
    <col min="4892" max="4895" width="12.1640625" bestFit="1" customWidth="1"/>
    <col min="4896" max="4896" width="12.6640625" bestFit="1" customWidth="1"/>
    <col min="4897" max="4897" width="12.1640625" bestFit="1" customWidth="1"/>
    <col min="4898" max="4898" width="12.6640625" bestFit="1" customWidth="1"/>
    <col min="4899" max="4900" width="12.1640625" bestFit="1" customWidth="1"/>
    <col min="4901" max="4901" width="12.6640625" bestFit="1" customWidth="1"/>
    <col min="4902" max="4902" width="12.1640625" bestFit="1" customWidth="1"/>
    <col min="4903" max="4903" width="12.6640625" bestFit="1" customWidth="1"/>
    <col min="4904" max="4907" width="12.1640625" bestFit="1" customWidth="1"/>
    <col min="4908" max="4914" width="12.6640625" bestFit="1" customWidth="1"/>
    <col min="4915" max="4915" width="12.1640625" bestFit="1" customWidth="1"/>
    <col min="4916" max="4918" width="12.6640625" bestFit="1" customWidth="1"/>
    <col min="4919" max="4921" width="12.1640625" bestFit="1" customWidth="1"/>
    <col min="4922" max="4924" width="12.6640625" bestFit="1" customWidth="1"/>
    <col min="4925" max="4925" width="12.1640625" bestFit="1" customWidth="1"/>
    <col min="4926" max="4929" width="12.6640625" bestFit="1" customWidth="1"/>
    <col min="4930" max="4930" width="12.1640625" bestFit="1" customWidth="1"/>
    <col min="4931" max="4931" width="12.6640625" bestFit="1" customWidth="1"/>
    <col min="4932" max="4933" width="12.1640625" bestFit="1" customWidth="1"/>
    <col min="4934" max="4934" width="11.5" bestFit="1" customWidth="1"/>
    <col min="4935" max="5120" width="8.83203125" customWidth="1"/>
    <col min="5121" max="5121" width="15.83203125" bestFit="1" customWidth="1"/>
    <col min="5122" max="5122" width="25.6640625" bestFit="1" customWidth="1"/>
    <col min="5123" max="5123" width="117.6640625" bestFit="1" customWidth="1"/>
    <col min="5124" max="5124" width="26" bestFit="1" customWidth="1"/>
    <col min="5125" max="5132" width="12.1640625" bestFit="1" customWidth="1"/>
    <col min="5133" max="5147" width="12.6640625" bestFit="1" customWidth="1"/>
    <col min="5148" max="5151" width="12.1640625" bestFit="1" customWidth="1"/>
    <col min="5152" max="5152" width="12.6640625" bestFit="1" customWidth="1"/>
    <col min="5153" max="5153" width="12.1640625" bestFit="1" customWidth="1"/>
    <col min="5154" max="5154" width="12.6640625" bestFit="1" customWidth="1"/>
    <col min="5155" max="5156" width="12.1640625" bestFit="1" customWidth="1"/>
    <col min="5157" max="5157" width="12.6640625" bestFit="1" customWidth="1"/>
    <col min="5158" max="5158" width="12.1640625" bestFit="1" customWidth="1"/>
    <col min="5159" max="5159" width="12.6640625" bestFit="1" customWidth="1"/>
    <col min="5160" max="5163" width="12.1640625" bestFit="1" customWidth="1"/>
    <col min="5164" max="5170" width="12.6640625" bestFit="1" customWidth="1"/>
    <col min="5171" max="5171" width="12.1640625" bestFit="1" customWidth="1"/>
    <col min="5172" max="5174" width="12.6640625" bestFit="1" customWidth="1"/>
    <col min="5175" max="5177" width="12.1640625" bestFit="1" customWidth="1"/>
    <col min="5178" max="5180" width="12.6640625" bestFit="1" customWidth="1"/>
    <col min="5181" max="5181" width="12.1640625" bestFit="1" customWidth="1"/>
    <col min="5182" max="5185" width="12.6640625" bestFit="1" customWidth="1"/>
    <col min="5186" max="5186" width="12.1640625" bestFit="1" customWidth="1"/>
    <col min="5187" max="5187" width="12.6640625" bestFit="1" customWidth="1"/>
    <col min="5188" max="5189" width="12.1640625" bestFit="1" customWidth="1"/>
    <col min="5190" max="5190" width="11.5" bestFit="1" customWidth="1"/>
    <col min="5191" max="5376" width="8.83203125" customWidth="1"/>
    <col min="5377" max="5377" width="15.83203125" bestFit="1" customWidth="1"/>
    <col min="5378" max="5378" width="25.6640625" bestFit="1" customWidth="1"/>
    <col min="5379" max="5379" width="117.6640625" bestFit="1" customWidth="1"/>
    <col min="5380" max="5380" width="26" bestFit="1" customWidth="1"/>
    <col min="5381" max="5388" width="12.1640625" bestFit="1" customWidth="1"/>
    <col min="5389" max="5403" width="12.6640625" bestFit="1" customWidth="1"/>
    <col min="5404" max="5407" width="12.1640625" bestFit="1" customWidth="1"/>
    <col min="5408" max="5408" width="12.6640625" bestFit="1" customWidth="1"/>
    <col min="5409" max="5409" width="12.1640625" bestFit="1" customWidth="1"/>
    <col min="5410" max="5410" width="12.6640625" bestFit="1" customWidth="1"/>
    <col min="5411" max="5412" width="12.1640625" bestFit="1" customWidth="1"/>
    <col min="5413" max="5413" width="12.6640625" bestFit="1" customWidth="1"/>
    <col min="5414" max="5414" width="12.1640625" bestFit="1" customWidth="1"/>
    <col min="5415" max="5415" width="12.6640625" bestFit="1" customWidth="1"/>
    <col min="5416" max="5419" width="12.1640625" bestFit="1" customWidth="1"/>
    <col min="5420" max="5426" width="12.6640625" bestFit="1" customWidth="1"/>
    <col min="5427" max="5427" width="12.1640625" bestFit="1" customWidth="1"/>
    <col min="5428" max="5430" width="12.6640625" bestFit="1" customWidth="1"/>
    <col min="5431" max="5433" width="12.1640625" bestFit="1" customWidth="1"/>
    <col min="5434" max="5436" width="12.6640625" bestFit="1" customWidth="1"/>
    <col min="5437" max="5437" width="12.1640625" bestFit="1" customWidth="1"/>
    <col min="5438" max="5441" width="12.6640625" bestFit="1" customWidth="1"/>
    <col min="5442" max="5442" width="12.1640625" bestFit="1" customWidth="1"/>
    <col min="5443" max="5443" width="12.6640625" bestFit="1" customWidth="1"/>
    <col min="5444" max="5445" width="12.1640625" bestFit="1" customWidth="1"/>
    <col min="5446" max="5446" width="11.5" bestFit="1" customWidth="1"/>
    <col min="5447" max="5632" width="8.83203125" customWidth="1"/>
    <col min="5633" max="5633" width="15.83203125" bestFit="1" customWidth="1"/>
    <col min="5634" max="5634" width="25.6640625" bestFit="1" customWidth="1"/>
    <col min="5635" max="5635" width="117.6640625" bestFit="1" customWidth="1"/>
    <col min="5636" max="5636" width="26" bestFit="1" customWidth="1"/>
    <col min="5637" max="5644" width="12.1640625" bestFit="1" customWidth="1"/>
    <col min="5645" max="5659" width="12.6640625" bestFit="1" customWidth="1"/>
    <col min="5660" max="5663" width="12.1640625" bestFit="1" customWidth="1"/>
    <col min="5664" max="5664" width="12.6640625" bestFit="1" customWidth="1"/>
    <col min="5665" max="5665" width="12.1640625" bestFit="1" customWidth="1"/>
    <col min="5666" max="5666" width="12.6640625" bestFit="1" customWidth="1"/>
    <col min="5667" max="5668" width="12.1640625" bestFit="1" customWidth="1"/>
    <col min="5669" max="5669" width="12.6640625" bestFit="1" customWidth="1"/>
    <col min="5670" max="5670" width="12.1640625" bestFit="1" customWidth="1"/>
    <col min="5671" max="5671" width="12.6640625" bestFit="1" customWidth="1"/>
    <col min="5672" max="5675" width="12.1640625" bestFit="1" customWidth="1"/>
    <col min="5676" max="5682" width="12.6640625" bestFit="1" customWidth="1"/>
    <col min="5683" max="5683" width="12.1640625" bestFit="1" customWidth="1"/>
    <col min="5684" max="5686" width="12.6640625" bestFit="1" customWidth="1"/>
    <col min="5687" max="5689" width="12.1640625" bestFit="1" customWidth="1"/>
    <col min="5690" max="5692" width="12.6640625" bestFit="1" customWidth="1"/>
    <col min="5693" max="5693" width="12.1640625" bestFit="1" customWidth="1"/>
    <col min="5694" max="5697" width="12.6640625" bestFit="1" customWidth="1"/>
    <col min="5698" max="5698" width="12.1640625" bestFit="1" customWidth="1"/>
    <col min="5699" max="5699" width="12.6640625" bestFit="1" customWidth="1"/>
    <col min="5700" max="5701" width="12.1640625" bestFit="1" customWidth="1"/>
    <col min="5702" max="5702" width="11.5" bestFit="1" customWidth="1"/>
    <col min="5703" max="5888" width="8.83203125" customWidth="1"/>
    <col min="5889" max="5889" width="15.83203125" bestFit="1" customWidth="1"/>
    <col min="5890" max="5890" width="25.6640625" bestFit="1" customWidth="1"/>
    <col min="5891" max="5891" width="117.6640625" bestFit="1" customWidth="1"/>
    <col min="5892" max="5892" width="26" bestFit="1" customWidth="1"/>
    <col min="5893" max="5900" width="12.1640625" bestFit="1" customWidth="1"/>
    <col min="5901" max="5915" width="12.6640625" bestFit="1" customWidth="1"/>
    <col min="5916" max="5919" width="12.1640625" bestFit="1" customWidth="1"/>
    <col min="5920" max="5920" width="12.6640625" bestFit="1" customWidth="1"/>
    <col min="5921" max="5921" width="12.1640625" bestFit="1" customWidth="1"/>
    <col min="5922" max="5922" width="12.6640625" bestFit="1" customWidth="1"/>
    <col min="5923" max="5924" width="12.1640625" bestFit="1" customWidth="1"/>
    <col min="5925" max="5925" width="12.6640625" bestFit="1" customWidth="1"/>
    <col min="5926" max="5926" width="12.1640625" bestFit="1" customWidth="1"/>
    <col min="5927" max="5927" width="12.6640625" bestFit="1" customWidth="1"/>
    <col min="5928" max="5931" width="12.1640625" bestFit="1" customWidth="1"/>
    <col min="5932" max="5938" width="12.6640625" bestFit="1" customWidth="1"/>
    <col min="5939" max="5939" width="12.1640625" bestFit="1" customWidth="1"/>
    <col min="5940" max="5942" width="12.6640625" bestFit="1" customWidth="1"/>
    <col min="5943" max="5945" width="12.1640625" bestFit="1" customWidth="1"/>
    <col min="5946" max="5948" width="12.6640625" bestFit="1" customWidth="1"/>
    <col min="5949" max="5949" width="12.1640625" bestFit="1" customWidth="1"/>
    <col min="5950" max="5953" width="12.6640625" bestFit="1" customWidth="1"/>
    <col min="5954" max="5954" width="12.1640625" bestFit="1" customWidth="1"/>
    <col min="5955" max="5955" width="12.6640625" bestFit="1" customWidth="1"/>
    <col min="5956" max="5957" width="12.1640625" bestFit="1" customWidth="1"/>
    <col min="5958" max="5958" width="11.5" bestFit="1" customWidth="1"/>
    <col min="5959" max="6144" width="8.83203125" customWidth="1"/>
    <col min="6145" max="6145" width="15.83203125" bestFit="1" customWidth="1"/>
    <col min="6146" max="6146" width="25.6640625" bestFit="1" customWidth="1"/>
    <col min="6147" max="6147" width="117.6640625" bestFit="1" customWidth="1"/>
    <col min="6148" max="6148" width="26" bestFit="1" customWidth="1"/>
    <col min="6149" max="6156" width="12.1640625" bestFit="1" customWidth="1"/>
    <col min="6157" max="6171" width="12.6640625" bestFit="1" customWidth="1"/>
    <col min="6172" max="6175" width="12.1640625" bestFit="1" customWidth="1"/>
    <col min="6176" max="6176" width="12.6640625" bestFit="1" customWidth="1"/>
    <col min="6177" max="6177" width="12.1640625" bestFit="1" customWidth="1"/>
    <col min="6178" max="6178" width="12.6640625" bestFit="1" customWidth="1"/>
    <col min="6179" max="6180" width="12.1640625" bestFit="1" customWidth="1"/>
    <col min="6181" max="6181" width="12.6640625" bestFit="1" customWidth="1"/>
    <col min="6182" max="6182" width="12.1640625" bestFit="1" customWidth="1"/>
    <col min="6183" max="6183" width="12.6640625" bestFit="1" customWidth="1"/>
    <col min="6184" max="6187" width="12.1640625" bestFit="1" customWidth="1"/>
    <col min="6188" max="6194" width="12.6640625" bestFit="1" customWidth="1"/>
    <col min="6195" max="6195" width="12.1640625" bestFit="1" customWidth="1"/>
    <col min="6196" max="6198" width="12.6640625" bestFit="1" customWidth="1"/>
    <col min="6199" max="6201" width="12.1640625" bestFit="1" customWidth="1"/>
    <col min="6202" max="6204" width="12.6640625" bestFit="1" customWidth="1"/>
    <col min="6205" max="6205" width="12.1640625" bestFit="1" customWidth="1"/>
    <col min="6206" max="6209" width="12.6640625" bestFit="1" customWidth="1"/>
    <col min="6210" max="6210" width="12.1640625" bestFit="1" customWidth="1"/>
    <col min="6211" max="6211" width="12.6640625" bestFit="1" customWidth="1"/>
    <col min="6212" max="6213" width="12.1640625" bestFit="1" customWidth="1"/>
    <col min="6214" max="6214" width="11.5" bestFit="1" customWidth="1"/>
    <col min="6215" max="6400" width="8.83203125" customWidth="1"/>
    <col min="6401" max="6401" width="15.83203125" bestFit="1" customWidth="1"/>
    <col min="6402" max="6402" width="25.6640625" bestFit="1" customWidth="1"/>
    <col min="6403" max="6403" width="117.6640625" bestFit="1" customWidth="1"/>
    <col min="6404" max="6404" width="26" bestFit="1" customWidth="1"/>
    <col min="6405" max="6412" width="12.1640625" bestFit="1" customWidth="1"/>
    <col min="6413" max="6427" width="12.6640625" bestFit="1" customWidth="1"/>
    <col min="6428" max="6431" width="12.1640625" bestFit="1" customWidth="1"/>
    <col min="6432" max="6432" width="12.6640625" bestFit="1" customWidth="1"/>
    <col min="6433" max="6433" width="12.1640625" bestFit="1" customWidth="1"/>
    <col min="6434" max="6434" width="12.6640625" bestFit="1" customWidth="1"/>
    <col min="6435" max="6436" width="12.1640625" bestFit="1" customWidth="1"/>
    <col min="6437" max="6437" width="12.6640625" bestFit="1" customWidth="1"/>
    <col min="6438" max="6438" width="12.1640625" bestFit="1" customWidth="1"/>
    <col min="6439" max="6439" width="12.6640625" bestFit="1" customWidth="1"/>
    <col min="6440" max="6443" width="12.1640625" bestFit="1" customWidth="1"/>
    <col min="6444" max="6450" width="12.6640625" bestFit="1" customWidth="1"/>
    <col min="6451" max="6451" width="12.1640625" bestFit="1" customWidth="1"/>
    <col min="6452" max="6454" width="12.6640625" bestFit="1" customWidth="1"/>
    <col min="6455" max="6457" width="12.1640625" bestFit="1" customWidth="1"/>
    <col min="6458" max="6460" width="12.6640625" bestFit="1" customWidth="1"/>
    <col min="6461" max="6461" width="12.1640625" bestFit="1" customWidth="1"/>
    <col min="6462" max="6465" width="12.6640625" bestFit="1" customWidth="1"/>
    <col min="6466" max="6466" width="12.1640625" bestFit="1" customWidth="1"/>
    <col min="6467" max="6467" width="12.6640625" bestFit="1" customWidth="1"/>
    <col min="6468" max="6469" width="12.1640625" bestFit="1" customWidth="1"/>
    <col min="6470" max="6470" width="11.5" bestFit="1" customWidth="1"/>
    <col min="6471" max="6656" width="8.83203125" customWidth="1"/>
    <col min="6657" max="6657" width="15.83203125" bestFit="1" customWidth="1"/>
    <col min="6658" max="6658" width="25.6640625" bestFit="1" customWidth="1"/>
    <col min="6659" max="6659" width="117.6640625" bestFit="1" customWidth="1"/>
    <col min="6660" max="6660" width="26" bestFit="1" customWidth="1"/>
    <col min="6661" max="6668" width="12.1640625" bestFit="1" customWidth="1"/>
    <col min="6669" max="6683" width="12.6640625" bestFit="1" customWidth="1"/>
    <col min="6684" max="6687" width="12.1640625" bestFit="1" customWidth="1"/>
    <col min="6688" max="6688" width="12.6640625" bestFit="1" customWidth="1"/>
    <col min="6689" max="6689" width="12.1640625" bestFit="1" customWidth="1"/>
    <col min="6690" max="6690" width="12.6640625" bestFit="1" customWidth="1"/>
    <col min="6691" max="6692" width="12.1640625" bestFit="1" customWidth="1"/>
    <col min="6693" max="6693" width="12.6640625" bestFit="1" customWidth="1"/>
    <col min="6694" max="6694" width="12.1640625" bestFit="1" customWidth="1"/>
    <col min="6695" max="6695" width="12.6640625" bestFit="1" customWidth="1"/>
    <col min="6696" max="6699" width="12.1640625" bestFit="1" customWidth="1"/>
    <col min="6700" max="6706" width="12.6640625" bestFit="1" customWidth="1"/>
    <col min="6707" max="6707" width="12.1640625" bestFit="1" customWidth="1"/>
    <col min="6708" max="6710" width="12.6640625" bestFit="1" customWidth="1"/>
    <col min="6711" max="6713" width="12.1640625" bestFit="1" customWidth="1"/>
    <col min="6714" max="6716" width="12.6640625" bestFit="1" customWidth="1"/>
    <col min="6717" max="6717" width="12.1640625" bestFit="1" customWidth="1"/>
    <col min="6718" max="6721" width="12.6640625" bestFit="1" customWidth="1"/>
    <col min="6722" max="6722" width="12.1640625" bestFit="1" customWidth="1"/>
    <col min="6723" max="6723" width="12.6640625" bestFit="1" customWidth="1"/>
    <col min="6724" max="6725" width="12.1640625" bestFit="1" customWidth="1"/>
    <col min="6726" max="6726" width="11.5" bestFit="1" customWidth="1"/>
    <col min="6727" max="6912" width="8.83203125" customWidth="1"/>
    <col min="6913" max="6913" width="15.83203125" bestFit="1" customWidth="1"/>
    <col min="6914" max="6914" width="25.6640625" bestFit="1" customWidth="1"/>
    <col min="6915" max="6915" width="117.6640625" bestFit="1" customWidth="1"/>
    <col min="6916" max="6916" width="26" bestFit="1" customWidth="1"/>
    <col min="6917" max="6924" width="12.1640625" bestFit="1" customWidth="1"/>
    <col min="6925" max="6939" width="12.6640625" bestFit="1" customWidth="1"/>
    <col min="6940" max="6943" width="12.1640625" bestFit="1" customWidth="1"/>
    <col min="6944" max="6944" width="12.6640625" bestFit="1" customWidth="1"/>
    <col min="6945" max="6945" width="12.1640625" bestFit="1" customWidth="1"/>
    <col min="6946" max="6946" width="12.6640625" bestFit="1" customWidth="1"/>
    <col min="6947" max="6948" width="12.1640625" bestFit="1" customWidth="1"/>
    <col min="6949" max="6949" width="12.6640625" bestFit="1" customWidth="1"/>
    <col min="6950" max="6950" width="12.1640625" bestFit="1" customWidth="1"/>
    <col min="6951" max="6951" width="12.6640625" bestFit="1" customWidth="1"/>
    <col min="6952" max="6955" width="12.1640625" bestFit="1" customWidth="1"/>
    <col min="6956" max="6962" width="12.6640625" bestFit="1" customWidth="1"/>
    <col min="6963" max="6963" width="12.1640625" bestFit="1" customWidth="1"/>
    <col min="6964" max="6966" width="12.6640625" bestFit="1" customWidth="1"/>
    <col min="6967" max="6969" width="12.1640625" bestFit="1" customWidth="1"/>
    <col min="6970" max="6972" width="12.6640625" bestFit="1" customWidth="1"/>
    <col min="6973" max="6973" width="12.1640625" bestFit="1" customWidth="1"/>
    <col min="6974" max="6977" width="12.6640625" bestFit="1" customWidth="1"/>
    <col min="6978" max="6978" width="12.1640625" bestFit="1" customWidth="1"/>
    <col min="6979" max="6979" width="12.6640625" bestFit="1" customWidth="1"/>
    <col min="6980" max="6981" width="12.1640625" bestFit="1" customWidth="1"/>
    <col min="6982" max="6982" width="11.5" bestFit="1" customWidth="1"/>
    <col min="6983" max="7168" width="8.83203125" customWidth="1"/>
    <col min="7169" max="7169" width="15.83203125" bestFit="1" customWidth="1"/>
    <col min="7170" max="7170" width="25.6640625" bestFit="1" customWidth="1"/>
    <col min="7171" max="7171" width="117.6640625" bestFit="1" customWidth="1"/>
    <col min="7172" max="7172" width="26" bestFit="1" customWidth="1"/>
    <col min="7173" max="7180" width="12.1640625" bestFit="1" customWidth="1"/>
    <col min="7181" max="7195" width="12.6640625" bestFit="1" customWidth="1"/>
    <col min="7196" max="7199" width="12.1640625" bestFit="1" customWidth="1"/>
    <col min="7200" max="7200" width="12.6640625" bestFit="1" customWidth="1"/>
    <col min="7201" max="7201" width="12.1640625" bestFit="1" customWidth="1"/>
    <col min="7202" max="7202" width="12.6640625" bestFit="1" customWidth="1"/>
    <col min="7203" max="7204" width="12.1640625" bestFit="1" customWidth="1"/>
    <col min="7205" max="7205" width="12.6640625" bestFit="1" customWidth="1"/>
    <col min="7206" max="7206" width="12.1640625" bestFit="1" customWidth="1"/>
    <col min="7207" max="7207" width="12.6640625" bestFit="1" customWidth="1"/>
    <col min="7208" max="7211" width="12.1640625" bestFit="1" customWidth="1"/>
    <col min="7212" max="7218" width="12.6640625" bestFit="1" customWidth="1"/>
    <col min="7219" max="7219" width="12.1640625" bestFit="1" customWidth="1"/>
    <col min="7220" max="7222" width="12.6640625" bestFit="1" customWidth="1"/>
    <col min="7223" max="7225" width="12.1640625" bestFit="1" customWidth="1"/>
    <col min="7226" max="7228" width="12.6640625" bestFit="1" customWidth="1"/>
    <col min="7229" max="7229" width="12.1640625" bestFit="1" customWidth="1"/>
    <col min="7230" max="7233" width="12.6640625" bestFit="1" customWidth="1"/>
    <col min="7234" max="7234" width="12.1640625" bestFit="1" customWidth="1"/>
    <col min="7235" max="7235" width="12.6640625" bestFit="1" customWidth="1"/>
    <col min="7236" max="7237" width="12.1640625" bestFit="1" customWidth="1"/>
    <col min="7238" max="7238" width="11.5" bestFit="1" customWidth="1"/>
    <col min="7239" max="7424" width="8.83203125" customWidth="1"/>
    <col min="7425" max="7425" width="15.83203125" bestFit="1" customWidth="1"/>
    <col min="7426" max="7426" width="25.6640625" bestFit="1" customWidth="1"/>
    <col min="7427" max="7427" width="117.6640625" bestFit="1" customWidth="1"/>
    <col min="7428" max="7428" width="26" bestFit="1" customWidth="1"/>
    <col min="7429" max="7436" width="12.1640625" bestFit="1" customWidth="1"/>
    <col min="7437" max="7451" width="12.6640625" bestFit="1" customWidth="1"/>
    <col min="7452" max="7455" width="12.1640625" bestFit="1" customWidth="1"/>
    <col min="7456" max="7456" width="12.6640625" bestFit="1" customWidth="1"/>
    <col min="7457" max="7457" width="12.1640625" bestFit="1" customWidth="1"/>
    <col min="7458" max="7458" width="12.6640625" bestFit="1" customWidth="1"/>
    <col min="7459" max="7460" width="12.1640625" bestFit="1" customWidth="1"/>
    <col min="7461" max="7461" width="12.6640625" bestFit="1" customWidth="1"/>
    <col min="7462" max="7462" width="12.1640625" bestFit="1" customWidth="1"/>
    <col min="7463" max="7463" width="12.6640625" bestFit="1" customWidth="1"/>
    <col min="7464" max="7467" width="12.1640625" bestFit="1" customWidth="1"/>
    <col min="7468" max="7474" width="12.6640625" bestFit="1" customWidth="1"/>
    <col min="7475" max="7475" width="12.1640625" bestFit="1" customWidth="1"/>
    <col min="7476" max="7478" width="12.6640625" bestFit="1" customWidth="1"/>
    <col min="7479" max="7481" width="12.1640625" bestFit="1" customWidth="1"/>
    <col min="7482" max="7484" width="12.6640625" bestFit="1" customWidth="1"/>
    <col min="7485" max="7485" width="12.1640625" bestFit="1" customWidth="1"/>
    <col min="7486" max="7489" width="12.6640625" bestFit="1" customWidth="1"/>
    <col min="7490" max="7490" width="12.1640625" bestFit="1" customWidth="1"/>
    <col min="7491" max="7491" width="12.6640625" bestFit="1" customWidth="1"/>
    <col min="7492" max="7493" width="12.1640625" bestFit="1" customWidth="1"/>
    <col min="7494" max="7494" width="11.5" bestFit="1" customWidth="1"/>
    <col min="7495" max="7680" width="8.83203125" customWidth="1"/>
    <col min="7681" max="7681" width="15.83203125" bestFit="1" customWidth="1"/>
    <col min="7682" max="7682" width="25.6640625" bestFit="1" customWidth="1"/>
    <col min="7683" max="7683" width="117.6640625" bestFit="1" customWidth="1"/>
    <col min="7684" max="7684" width="26" bestFit="1" customWidth="1"/>
    <col min="7685" max="7692" width="12.1640625" bestFit="1" customWidth="1"/>
    <col min="7693" max="7707" width="12.6640625" bestFit="1" customWidth="1"/>
    <col min="7708" max="7711" width="12.1640625" bestFit="1" customWidth="1"/>
    <col min="7712" max="7712" width="12.6640625" bestFit="1" customWidth="1"/>
    <col min="7713" max="7713" width="12.1640625" bestFit="1" customWidth="1"/>
    <col min="7714" max="7714" width="12.6640625" bestFit="1" customWidth="1"/>
    <col min="7715" max="7716" width="12.1640625" bestFit="1" customWidth="1"/>
    <col min="7717" max="7717" width="12.6640625" bestFit="1" customWidth="1"/>
    <col min="7718" max="7718" width="12.1640625" bestFit="1" customWidth="1"/>
    <col min="7719" max="7719" width="12.6640625" bestFit="1" customWidth="1"/>
    <col min="7720" max="7723" width="12.1640625" bestFit="1" customWidth="1"/>
    <col min="7724" max="7730" width="12.6640625" bestFit="1" customWidth="1"/>
    <col min="7731" max="7731" width="12.1640625" bestFit="1" customWidth="1"/>
    <col min="7732" max="7734" width="12.6640625" bestFit="1" customWidth="1"/>
    <col min="7735" max="7737" width="12.1640625" bestFit="1" customWidth="1"/>
    <col min="7738" max="7740" width="12.6640625" bestFit="1" customWidth="1"/>
    <col min="7741" max="7741" width="12.1640625" bestFit="1" customWidth="1"/>
    <col min="7742" max="7745" width="12.6640625" bestFit="1" customWidth="1"/>
    <col min="7746" max="7746" width="12.1640625" bestFit="1" customWidth="1"/>
    <col min="7747" max="7747" width="12.6640625" bestFit="1" customWidth="1"/>
    <col min="7748" max="7749" width="12.1640625" bestFit="1" customWidth="1"/>
    <col min="7750" max="7750" width="11.5" bestFit="1" customWidth="1"/>
    <col min="7751" max="7936" width="8.83203125" customWidth="1"/>
    <col min="7937" max="7937" width="15.83203125" bestFit="1" customWidth="1"/>
    <col min="7938" max="7938" width="25.6640625" bestFit="1" customWidth="1"/>
    <col min="7939" max="7939" width="117.6640625" bestFit="1" customWidth="1"/>
    <col min="7940" max="7940" width="26" bestFit="1" customWidth="1"/>
    <col min="7941" max="7948" width="12.1640625" bestFit="1" customWidth="1"/>
    <col min="7949" max="7963" width="12.6640625" bestFit="1" customWidth="1"/>
    <col min="7964" max="7967" width="12.1640625" bestFit="1" customWidth="1"/>
    <col min="7968" max="7968" width="12.6640625" bestFit="1" customWidth="1"/>
    <col min="7969" max="7969" width="12.1640625" bestFit="1" customWidth="1"/>
    <col min="7970" max="7970" width="12.6640625" bestFit="1" customWidth="1"/>
    <col min="7971" max="7972" width="12.1640625" bestFit="1" customWidth="1"/>
    <col min="7973" max="7973" width="12.6640625" bestFit="1" customWidth="1"/>
    <col min="7974" max="7974" width="12.1640625" bestFit="1" customWidth="1"/>
    <col min="7975" max="7975" width="12.6640625" bestFit="1" customWidth="1"/>
    <col min="7976" max="7979" width="12.1640625" bestFit="1" customWidth="1"/>
    <col min="7980" max="7986" width="12.6640625" bestFit="1" customWidth="1"/>
    <col min="7987" max="7987" width="12.1640625" bestFit="1" customWidth="1"/>
    <col min="7988" max="7990" width="12.6640625" bestFit="1" customWidth="1"/>
    <col min="7991" max="7993" width="12.1640625" bestFit="1" customWidth="1"/>
    <col min="7994" max="7996" width="12.6640625" bestFit="1" customWidth="1"/>
    <col min="7997" max="7997" width="12.1640625" bestFit="1" customWidth="1"/>
    <col min="7998" max="8001" width="12.6640625" bestFit="1" customWidth="1"/>
    <col min="8002" max="8002" width="12.1640625" bestFit="1" customWidth="1"/>
    <col min="8003" max="8003" width="12.6640625" bestFit="1" customWidth="1"/>
    <col min="8004" max="8005" width="12.1640625" bestFit="1" customWidth="1"/>
    <col min="8006" max="8006" width="11.5" bestFit="1" customWidth="1"/>
    <col min="8007" max="8192" width="8.83203125" customWidth="1"/>
    <col min="8193" max="8193" width="15.83203125" bestFit="1" customWidth="1"/>
    <col min="8194" max="8194" width="25.6640625" bestFit="1" customWidth="1"/>
    <col min="8195" max="8195" width="117.6640625" bestFit="1" customWidth="1"/>
    <col min="8196" max="8196" width="26" bestFit="1" customWidth="1"/>
    <col min="8197" max="8204" width="12.1640625" bestFit="1" customWidth="1"/>
    <col min="8205" max="8219" width="12.6640625" bestFit="1" customWidth="1"/>
    <col min="8220" max="8223" width="12.1640625" bestFit="1" customWidth="1"/>
    <col min="8224" max="8224" width="12.6640625" bestFit="1" customWidth="1"/>
    <col min="8225" max="8225" width="12.1640625" bestFit="1" customWidth="1"/>
    <col min="8226" max="8226" width="12.6640625" bestFit="1" customWidth="1"/>
    <col min="8227" max="8228" width="12.1640625" bestFit="1" customWidth="1"/>
    <col min="8229" max="8229" width="12.6640625" bestFit="1" customWidth="1"/>
    <col min="8230" max="8230" width="12.1640625" bestFit="1" customWidth="1"/>
    <col min="8231" max="8231" width="12.6640625" bestFit="1" customWidth="1"/>
    <col min="8232" max="8235" width="12.1640625" bestFit="1" customWidth="1"/>
    <col min="8236" max="8242" width="12.6640625" bestFit="1" customWidth="1"/>
    <col min="8243" max="8243" width="12.1640625" bestFit="1" customWidth="1"/>
    <col min="8244" max="8246" width="12.6640625" bestFit="1" customWidth="1"/>
    <col min="8247" max="8249" width="12.1640625" bestFit="1" customWidth="1"/>
    <col min="8250" max="8252" width="12.6640625" bestFit="1" customWidth="1"/>
    <col min="8253" max="8253" width="12.1640625" bestFit="1" customWidth="1"/>
    <col min="8254" max="8257" width="12.6640625" bestFit="1" customWidth="1"/>
    <col min="8258" max="8258" width="12.1640625" bestFit="1" customWidth="1"/>
    <col min="8259" max="8259" width="12.6640625" bestFit="1" customWidth="1"/>
    <col min="8260" max="8261" width="12.1640625" bestFit="1" customWidth="1"/>
    <col min="8262" max="8262" width="11.5" bestFit="1" customWidth="1"/>
    <col min="8263" max="8448" width="8.83203125" customWidth="1"/>
    <col min="8449" max="8449" width="15.83203125" bestFit="1" customWidth="1"/>
    <col min="8450" max="8450" width="25.6640625" bestFit="1" customWidth="1"/>
    <col min="8451" max="8451" width="117.6640625" bestFit="1" customWidth="1"/>
    <col min="8452" max="8452" width="26" bestFit="1" customWidth="1"/>
    <col min="8453" max="8460" width="12.1640625" bestFit="1" customWidth="1"/>
    <col min="8461" max="8475" width="12.6640625" bestFit="1" customWidth="1"/>
    <col min="8476" max="8479" width="12.1640625" bestFit="1" customWidth="1"/>
    <col min="8480" max="8480" width="12.6640625" bestFit="1" customWidth="1"/>
    <col min="8481" max="8481" width="12.1640625" bestFit="1" customWidth="1"/>
    <col min="8482" max="8482" width="12.6640625" bestFit="1" customWidth="1"/>
    <col min="8483" max="8484" width="12.1640625" bestFit="1" customWidth="1"/>
    <col min="8485" max="8485" width="12.6640625" bestFit="1" customWidth="1"/>
    <col min="8486" max="8486" width="12.1640625" bestFit="1" customWidth="1"/>
    <col min="8487" max="8487" width="12.6640625" bestFit="1" customWidth="1"/>
    <col min="8488" max="8491" width="12.1640625" bestFit="1" customWidth="1"/>
    <col min="8492" max="8498" width="12.6640625" bestFit="1" customWidth="1"/>
    <col min="8499" max="8499" width="12.1640625" bestFit="1" customWidth="1"/>
    <col min="8500" max="8502" width="12.6640625" bestFit="1" customWidth="1"/>
    <col min="8503" max="8505" width="12.1640625" bestFit="1" customWidth="1"/>
    <col min="8506" max="8508" width="12.6640625" bestFit="1" customWidth="1"/>
    <col min="8509" max="8509" width="12.1640625" bestFit="1" customWidth="1"/>
    <col min="8510" max="8513" width="12.6640625" bestFit="1" customWidth="1"/>
    <col min="8514" max="8514" width="12.1640625" bestFit="1" customWidth="1"/>
    <col min="8515" max="8515" width="12.6640625" bestFit="1" customWidth="1"/>
    <col min="8516" max="8517" width="12.1640625" bestFit="1" customWidth="1"/>
    <col min="8518" max="8518" width="11.5" bestFit="1" customWidth="1"/>
    <col min="8519" max="8704" width="8.83203125" customWidth="1"/>
    <col min="8705" max="8705" width="15.83203125" bestFit="1" customWidth="1"/>
    <col min="8706" max="8706" width="25.6640625" bestFit="1" customWidth="1"/>
    <col min="8707" max="8707" width="117.6640625" bestFit="1" customWidth="1"/>
    <col min="8708" max="8708" width="26" bestFit="1" customWidth="1"/>
    <col min="8709" max="8716" width="12.1640625" bestFit="1" customWidth="1"/>
    <col min="8717" max="8731" width="12.6640625" bestFit="1" customWidth="1"/>
    <col min="8732" max="8735" width="12.1640625" bestFit="1" customWidth="1"/>
    <col min="8736" max="8736" width="12.6640625" bestFit="1" customWidth="1"/>
    <col min="8737" max="8737" width="12.1640625" bestFit="1" customWidth="1"/>
    <col min="8738" max="8738" width="12.6640625" bestFit="1" customWidth="1"/>
    <col min="8739" max="8740" width="12.1640625" bestFit="1" customWidth="1"/>
    <col min="8741" max="8741" width="12.6640625" bestFit="1" customWidth="1"/>
    <col min="8742" max="8742" width="12.1640625" bestFit="1" customWidth="1"/>
    <col min="8743" max="8743" width="12.6640625" bestFit="1" customWidth="1"/>
    <col min="8744" max="8747" width="12.1640625" bestFit="1" customWidth="1"/>
    <col min="8748" max="8754" width="12.6640625" bestFit="1" customWidth="1"/>
    <col min="8755" max="8755" width="12.1640625" bestFit="1" customWidth="1"/>
    <col min="8756" max="8758" width="12.6640625" bestFit="1" customWidth="1"/>
    <col min="8759" max="8761" width="12.1640625" bestFit="1" customWidth="1"/>
    <col min="8762" max="8764" width="12.6640625" bestFit="1" customWidth="1"/>
    <col min="8765" max="8765" width="12.1640625" bestFit="1" customWidth="1"/>
    <col min="8766" max="8769" width="12.6640625" bestFit="1" customWidth="1"/>
    <col min="8770" max="8770" width="12.1640625" bestFit="1" customWidth="1"/>
    <col min="8771" max="8771" width="12.6640625" bestFit="1" customWidth="1"/>
    <col min="8772" max="8773" width="12.1640625" bestFit="1" customWidth="1"/>
    <col min="8774" max="8774" width="11.5" bestFit="1" customWidth="1"/>
    <col min="8775" max="8960" width="8.83203125" customWidth="1"/>
    <col min="8961" max="8961" width="15.83203125" bestFit="1" customWidth="1"/>
    <col min="8962" max="8962" width="25.6640625" bestFit="1" customWidth="1"/>
    <col min="8963" max="8963" width="117.6640625" bestFit="1" customWidth="1"/>
    <col min="8964" max="8964" width="26" bestFit="1" customWidth="1"/>
    <col min="8965" max="8972" width="12.1640625" bestFit="1" customWidth="1"/>
    <col min="8973" max="8987" width="12.6640625" bestFit="1" customWidth="1"/>
    <col min="8988" max="8991" width="12.1640625" bestFit="1" customWidth="1"/>
    <col min="8992" max="8992" width="12.6640625" bestFit="1" customWidth="1"/>
    <col min="8993" max="8993" width="12.1640625" bestFit="1" customWidth="1"/>
    <col min="8994" max="8994" width="12.6640625" bestFit="1" customWidth="1"/>
    <col min="8995" max="8996" width="12.1640625" bestFit="1" customWidth="1"/>
    <col min="8997" max="8997" width="12.6640625" bestFit="1" customWidth="1"/>
    <col min="8998" max="8998" width="12.1640625" bestFit="1" customWidth="1"/>
    <col min="8999" max="8999" width="12.6640625" bestFit="1" customWidth="1"/>
    <col min="9000" max="9003" width="12.1640625" bestFit="1" customWidth="1"/>
    <col min="9004" max="9010" width="12.6640625" bestFit="1" customWidth="1"/>
    <col min="9011" max="9011" width="12.1640625" bestFit="1" customWidth="1"/>
    <col min="9012" max="9014" width="12.6640625" bestFit="1" customWidth="1"/>
    <col min="9015" max="9017" width="12.1640625" bestFit="1" customWidth="1"/>
    <col min="9018" max="9020" width="12.6640625" bestFit="1" customWidth="1"/>
    <col min="9021" max="9021" width="12.1640625" bestFit="1" customWidth="1"/>
    <col min="9022" max="9025" width="12.6640625" bestFit="1" customWidth="1"/>
    <col min="9026" max="9026" width="12.1640625" bestFit="1" customWidth="1"/>
    <col min="9027" max="9027" width="12.6640625" bestFit="1" customWidth="1"/>
    <col min="9028" max="9029" width="12.1640625" bestFit="1" customWidth="1"/>
    <col min="9030" max="9030" width="11.5" bestFit="1" customWidth="1"/>
    <col min="9031" max="9216" width="8.83203125" customWidth="1"/>
    <col min="9217" max="9217" width="15.83203125" bestFit="1" customWidth="1"/>
    <col min="9218" max="9218" width="25.6640625" bestFit="1" customWidth="1"/>
    <col min="9219" max="9219" width="117.6640625" bestFit="1" customWidth="1"/>
    <col min="9220" max="9220" width="26" bestFit="1" customWidth="1"/>
    <col min="9221" max="9228" width="12.1640625" bestFit="1" customWidth="1"/>
    <col min="9229" max="9243" width="12.6640625" bestFit="1" customWidth="1"/>
    <col min="9244" max="9247" width="12.1640625" bestFit="1" customWidth="1"/>
    <col min="9248" max="9248" width="12.6640625" bestFit="1" customWidth="1"/>
    <col min="9249" max="9249" width="12.1640625" bestFit="1" customWidth="1"/>
    <col min="9250" max="9250" width="12.6640625" bestFit="1" customWidth="1"/>
    <col min="9251" max="9252" width="12.1640625" bestFit="1" customWidth="1"/>
    <col min="9253" max="9253" width="12.6640625" bestFit="1" customWidth="1"/>
    <col min="9254" max="9254" width="12.1640625" bestFit="1" customWidth="1"/>
    <col min="9255" max="9255" width="12.6640625" bestFit="1" customWidth="1"/>
    <col min="9256" max="9259" width="12.1640625" bestFit="1" customWidth="1"/>
    <col min="9260" max="9266" width="12.6640625" bestFit="1" customWidth="1"/>
    <col min="9267" max="9267" width="12.1640625" bestFit="1" customWidth="1"/>
    <col min="9268" max="9270" width="12.6640625" bestFit="1" customWidth="1"/>
    <col min="9271" max="9273" width="12.1640625" bestFit="1" customWidth="1"/>
    <col min="9274" max="9276" width="12.6640625" bestFit="1" customWidth="1"/>
    <col min="9277" max="9277" width="12.1640625" bestFit="1" customWidth="1"/>
    <col min="9278" max="9281" width="12.6640625" bestFit="1" customWidth="1"/>
    <col min="9282" max="9282" width="12.1640625" bestFit="1" customWidth="1"/>
    <col min="9283" max="9283" width="12.6640625" bestFit="1" customWidth="1"/>
    <col min="9284" max="9285" width="12.1640625" bestFit="1" customWidth="1"/>
    <col min="9286" max="9286" width="11.5" bestFit="1" customWidth="1"/>
    <col min="9287" max="9472" width="8.83203125" customWidth="1"/>
    <col min="9473" max="9473" width="15.83203125" bestFit="1" customWidth="1"/>
    <col min="9474" max="9474" width="25.6640625" bestFit="1" customWidth="1"/>
    <col min="9475" max="9475" width="117.6640625" bestFit="1" customWidth="1"/>
    <col min="9476" max="9476" width="26" bestFit="1" customWidth="1"/>
    <col min="9477" max="9484" width="12.1640625" bestFit="1" customWidth="1"/>
    <col min="9485" max="9499" width="12.6640625" bestFit="1" customWidth="1"/>
    <col min="9500" max="9503" width="12.1640625" bestFit="1" customWidth="1"/>
    <col min="9504" max="9504" width="12.6640625" bestFit="1" customWidth="1"/>
    <col min="9505" max="9505" width="12.1640625" bestFit="1" customWidth="1"/>
    <col min="9506" max="9506" width="12.6640625" bestFit="1" customWidth="1"/>
    <col min="9507" max="9508" width="12.1640625" bestFit="1" customWidth="1"/>
    <col min="9509" max="9509" width="12.6640625" bestFit="1" customWidth="1"/>
    <col min="9510" max="9510" width="12.1640625" bestFit="1" customWidth="1"/>
    <col min="9511" max="9511" width="12.6640625" bestFit="1" customWidth="1"/>
    <col min="9512" max="9515" width="12.1640625" bestFit="1" customWidth="1"/>
    <col min="9516" max="9522" width="12.6640625" bestFit="1" customWidth="1"/>
    <col min="9523" max="9523" width="12.1640625" bestFit="1" customWidth="1"/>
    <col min="9524" max="9526" width="12.6640625" bestFit="1" customWidth="1"/>
    <col min="9527" max="9529" width="12.1640625" bestFit="1" customWidth="1"/>
    <col min="9530" max="9532" width="12.6640625" bestFit="1" customWidth="1"/>
    <col min="9533" max="9533" width="12.1640625" bestFit="1" customWidth="1"/>
    <col min="9534" max="9537" width="12.6640625" bestFit="1" customWidth="1"/>
    <col min="9538" max="9538" width="12.1640625" bestFit="1" customWidth="1"/>
    <col min="9539" max="9539" width="12.6640625" bestFit="1" customWidth="1"/>
    <col min="9540" max="9541" width="12.1640625" bestFit="1" customWidth="1"/>
    <col min="9542" max="9542" width="11.5" bestFit="1" customWidth="1"/>
    <col min="9543" max="9728" width="8.83203125" customWidth="1"/>
    <col min="9729" max="9729" width="15.83203125" bestFit="1" customWidth="1"/>
    <col min="9730" max="9730" width="25.6640625" bestFit="1" customWidth="1"/>
    <col min="9731" max="9731" width="117.6640625" bestFit="1" customWidth="1"/>
    <col min="9732" max="9732" width="26" bestFit="1" customWidth="1"/>
    <col min="9733" max="9740" width="12.1640625" bestFit="1" customWidth="1"/>
    <col min="9741" max="9755" width="12.6640625" bestFit="1" customWidth="1"/>
    <col min="9756" max="9759" width="12.1640625" bestFit="1" customWidth="1"/>
    <col min="9760" max="9760" width="12.6640625" bestFit="1" customWidth="1"/>
    <col min="9761" max="9761" width="12.1640625" bestFit="1" customWidth="1"/>
    <col min="9762" max="9762" width="12.6640625" bestFit="1" customWidth="1"/>
    <col min="9763" max="9764" width="12.1640625" bestFit="1" customWidth="1"/>
    <col min="9765" max="9765" width="12.6640625" bestFit="1" customWidth="1"/>
    <col min="9766" max="9766" width="12.1640625" bestFit="1" customWidth="1"/>
    <col min="9767" max="9767" width="12.6640625" bestFit="1" customWidth="1"/>
    <col min="9768" max="9771" width="12.1640625" bestFit="1" customWidth="1"/>
    <col min="9772" max="9778" width="12.6640625" bestFit="1" customWidth="1"/>
    <col min="9779" max="9779" width="12.1640625" bestFit="1" customWidth="1"/>
    <col min="9780" max="9782" width="12.6640625" bestFit="1" customWidth="1"/>
    <col min="9783" max="9785" width="12.1640625" bestFit="1" customWidth="1"/>
    <col min="9786" max="9788" width="12.6640625" bestFit="1" customWidth="1"/>
    <col min="9789" max="9789" width="12.1640625" bestFit="1" customWidth="1"/>
    <col min="9790" max="9793" width="12.6640625" bestFit="1" customWidth="1"/>
    <col min="9794" max="9794" width="12.1640625" bestFit="1" customWidth="1"/>
    <col min="9795" max="9795" width="12.6640625" bestFit="1" customWidth="1"/>
    <col min="9796" max="9797" width="12.1640625" bestFit="1" customWidth="1"/>
    <col min="9798" max="9798" width="11.5" bestFit="1" customWidth="1"/>
    <col min="9799" max="9984" width="8.83203125" customWidth="1"/>
    <col min="9985" max="9985" width="15.83203125" bestFit="1" customWidth="1"/>
    <col min="9986" max="9986" width="25.6640625" bestFit="1" customWidth="1"/>
    <col min="9987" max="9987" width="117.6640625" bestFit="1" customWidth="1"/>
    <col min="9988" max="9988" width="26" bestFit="1" customWidth="1"/>
    <col min="9989" max="9996" width="12.1640625" bestFit="1" customWidth="1"/>
    <col min="9997" max="10011" width="12.6640625" bestFit="1" customWidth="1"/>
    <col min="10012" max="10015" width="12.1640625" bestFit="1" customWidth="1"/>
    <col min="10016" max="10016" width="12.6640625" bestFit="1" customWidth="1"/>
    <col min="10017" max="10017" width="12.1640625" bestFit="1" customWidth="1"/>
    <col min="10018" max="10018" width="12.6640625" bestFit="1" customWidth="1"/>
    <col min="10019" max="10020" width="12.1640625" bestFit="1" customWidth="1"/>
    <col min="10021" max="10021" width="12.6640625" bestFit="1" customWidth="1"/>
    <col min="10022" max="10022" width="12.1640625" bestFit="1" customWidth="1"/>
    <col min="10023" max="10023" width="12.6640625" bestFit="1" customWidth="1"/>
    <col min="10024" max="10027" width="12.1640625" bestFit="1" customWidth="1"/>
    <col min="10028" max="10034" width="12.6640625" bestFit="1" customWidth="1"/>
    <col min="10035" max="10035" width="12.1640625" bestFit="1" customWidth="1"/>
    <col min="10036" max="10038" width="12.6640625" bestFit="1" customWidth="1"/>
    <col min="10039" max="10041" width="12.1640625" bestFit="1" customWidth="1"/>
    <col min="10042" max="10044" width="12.6640625" bestFit="1" customWidth="1"/>
    <col min="10045" max="10045" width="12.1640625" bestFit="1" customWidth="1"/>
    <col min="10046" max="10049" width="12.6640625" bestFit="1" customWidth="1"/>
    <col min="10050" max="10050" width="12.1640625" bestFit="1" customWidth="1"/>
    <col min="10051" max="10051" width="12.6640625" bestFit="1" customWidth="1"/>
    <col min="10052" max="10053" width="12.1640625" bestFit="1" customWidth="1"/>
    <col min="10054" max="10054" width="11.5" bestFit="1" customWidth="1"/>
    <col min="10055" max="10240" width="8.83203125" customWidth="1"/>
    <col min="10241" max="10241" width="15.83203125" bestFit="1" customWidth="1"/>
    <col min="10242" max="10242" width="25.6640625" bestFit="1" customWidth="1"/>
    <col min="10243" max="10243" width="117.6640625" bestFit="1" customWidth="1"/>
    <col min="10244" max="10244" width="26" bestFit="1" customWidth="1"/>
    <col min="10245" max="10252" width="12.1640625" bestFit="1" customWidth="1"/>
    <col min="10253" max="10267" width="12.6640625" bestFit="1" customWidth="1"/>
    <col min="10268" max="10271" width="12.1640625" bestFit="1" customWidth="1"/>
    <col min="10272" max="10272" width="12.6640625" bestFit="1" customWidth="1"/>
    <col min="10273" max="10273" width="12.1640625" bestFit="1" customWidth="1"/>
    <col min="10274" max="10274" width="12.6640625" bestFit="1" customWidth="1"/>
    <col min="10275" max="10276" width="12.1640625" bestFit="1" customWidth="1"/>
    <col min="10277" max="10277" width="12.6640625" bestFit="1" customWidth="1"/>
    <col min="10278" max="10278" width="12.1640625" bestFit="1" customWidth="1"/>
    <col min="10279" max="10279" width="12.6640625" bestFit="1" customWidth="1"/>
    <col min="10280" max="10283" width="12.1640625" bestFit="1" customWidth="1"/>
    <col min="10284" max="10290" width="12.6640625" bestFit="1" customWidth="1"/>
    <col min="10291" max="10291" width="12.1640625" bestFit="1" customWidth="1"/>
    <col min="10292" max="10294" width="12.6640625" bestFit="1" customWidth="1"/>
    <col min="10295" max="10297" width="12.1640625" bestFit="1" customWidth="1"/>
    <col min="10298" max="10300" width="12.6640625" bestFit="1" customWidth="1"/>
    <col min="10301" max="10301" width="12.1640625" bestFit="1" customWidth="1"/>
    <col min="10302" max="10305" width="12.6640625" bestFit="1" customWidth="1"/>
    <col min="10306" max="10306" width="12.1640625" bestFit="1" customWidth="1"/>
    <col min="10307" max="10307" width="12.6640625" bestFit="1" customWidth="1"/>
    <col min="10308" max="10309" width="12.1640625" bestFit="1" customWidth="1"/>
    <col min="10310" max="10310" width="11.5" bestFit="1" customWidth="1"/>
    <col min="10311" max="10496" width="8.83203125" customWidth="1"/>
    <col min="10497" max="10497" width="15.83203125" bestFit="1" customWidth="1"/>
    <col min="10498" max="10498" width="25.6640625" bestFit="1" customWidth="1"/>
    <col min="10499" max="10499" width="117.6640625" bestFit="1" customWidth="1"/>
    <col min="10500" max="10500" width="26" bestFit="1" customWidth="1"/>
    <col min="10501" max="10508" width="12.1640625" bestFit="1" customWidth="1"/>
    <col min="10509" max="10523" width="12.6640625" bestFit="1" customWidth="1"/>
    <col min="10524" max="10527" width="12.1640625" bestFit="1" customWidth="1"/>
    <col min="10528" max="10528" width="12.6640625" bestFit="1" customWidth="1"/>
    <col min="10529" max="10529" width="12.1640625" bestFit="1" customWidth="1"/>
    <col min="10530" max="10530" width="12.6640625" bestFit="1" customWidth="1"/>
    <col min="10531" max="10532" width="12.1640625" bestFit="1" customWidth="1"/>
    <col min="10533" max="10533" width="12.6640625" bestFit="1" customWidth="1"/>
    <col min="10534" max="10534" width="12.1640625" bestFit="1" customWidth="1"/>
    <col min="10535" max="10535" width="12.6640625" bestFit="1" customWidth="1"/>
    <col min="10536" max="10539" width="12.1640625" bestFit="1" customWidth="1"/>
    <col min="10540" max="10546" width="12.6640625" bestFit="1" customWidth="1"/>
    <col min="10547" max="10547" width="12.1640625" bestFit="1" customWidth="1"/>
    <col min="10548" max="10550" width="12.6640625" bestFit="1" customWidth="1"/>
    <col min="10551" max="10553" width="12.1640625" bestFit="1" customWidth="1"/>
    <col min="10554" max="10556" width="12.6640625" bestFit="1" customWidth="1"/>
    <col min="10557" max="10557" width="12.1640625" bestFit="1" customWidth="1"/>
    <col min="10558" max="10561" width="12.6640625" bestFit="1" customWidth="1"/>
    <col min="10562" max="10562" width="12.1640625" bestFit="1" customWidth="1"/>
    <col min="10563" max="10563" width="12.6640625" bestFit="1" customWidth="1"/>
    <col min="10564" max="10565" width="12.1640625" bestFit="1" customWidth="1"/>
    <col min="10566" max="10566" width="11.5" bestFit="1" customWidth="1"/>
    <col min="10567" max="10752" width="8.83203125" customWidth="1"/>
    <col min="10753" max="10753" width="15.83203125" bestFit="1" customWidth="1"/>
    <col min="10754" max="10754" width="25.6640625" bestFit="1" customWidth="1"/>
    <col min="10755" max="10755" width="117.6640625" bestFit="1" customWidth="1"/>
    <col min="10756" max="10756" width="26" bestFit="1" customWidth="1"/>
    <col min="10757" max="10764" width="12.1640625" bestFit="1" customWidth="1"/>
    <col min="10765" max="10779" width="12.6640625" bestFit="1" customWidth="1"/>
    <col min="10780" max="10783" width="12.1640625" bestFit="1" customWidth="1"/>
    <col min="10784" max="10784" width="12.6640625" bestFit="1" customWidth="1"/>
    <col min="10785" max="10785" width="12.1640625" bestFit="1" customWidth="1"/>
    <col min="10786" max="10786" width="12.6640625" bestFit="1" customWidth="1"/>
    <col min="10787" max="10788" width="12.1640625" bestFit="1" customWidth="1"/>
    <col min="10789" max="10789" width="12.6640625" bestFit="1" customWidth="1"/>
    <col min="10790" max="10790" width="12.1640625" bestFit="1" customWidth="1"/>
    <col min="10791" max="10791" width="12.6640625" bestFit="1" customWidth="1"/>
    <col min="10792" max="10795" width="12.1640625" bestFit="1" customWidth="1"/>
    <col min="10796" max="10802" width="12.6640625" bestFit="1" customWidth="1"/>
    <col min="10803" max="10803" width="12.1640625" bestFit="1" customWidth="1"/>
    <col min="10804" max="10806" width="12.6640625" bestFit="1" customWidth="1"/>
    <col min="10807" max="10809" width="12.1640625" bestFit="1" customWidth="1"/>
    <col min="10810" max="10812" width="12.6640625" bestFit="1" customWidth="1"/>
    <col min="10813" max="10813" width="12.1640625" bestFit="1" customWidth="1"/>
    <col min="10814" max="10817" width="12.6640625" bestFit="1" customWidth="1"/>
    <col min="10818" max="10818" width="12.1640625" bestFit="1" customWidth="1"/>
    <col min="10819" max="10819" width="12.6640625" bestFit="1" customWidth="1"/>
    <col min="10820" max="10821" width="12.1640625" bestFit="1" customWidth="1"/>
    <col min="10822" max="10822" width="11.5" bestFit="1" customWidth="1"/>
    <col min="10823" max="11008" width="8.83203125" customWidth="1"/>
    <col min="11009" max="11009" width="15.83203125" bestFit="1" customWidth="1"/>
    <col min="11010" max="11010" width="25.6640625" bestFit="1" customWidth="1"/>
    <col min="11011" max="11011" width="117.6640625" bestFit="1" customWidth="1"/>
    <col min="11012" max="11012" width="26" bestFit="1" customWidth="1"/>
    <col min="11013" max="11020" width="12.1640625" bestFit="1" customWidth="1"/>
    <col min="11021" max="11035" width="12.6640625" bestFit="1" customWidth="1"/>
    <col min="11036" max="11039" width="12.1640625" bestFit="1" customWidth="1"/>
    <col min="11040" max="11040" width="12.6640625" bestFit="1" customWidth="1"/>
    <col min="11041" max="11041" width="12.1640625" bestFit="1" customWidth="1"/>
    <col min="11042" max="11042" width="12.6640625" bestFit="1" customWidth="1"/>
    <col min="11043" max="11044" width="12.1640625" bestFit="1" customWidth="1"/>
    <col min="11045" max="11045" width="12.6640625" bestFit="1" customWidth="1"/>
    <col min="11046" max="11046" width="12.1640625" bestFit="1" customWidth="1"/>
    <col min="11047" max="11047" width="12.6640625" bestFit="1" customWidth="1"/>
    <col min="11048" max="11051" width="12.1640625" bestFit="1" customWidth="1"/>
    <col min="11052" max="11058" width="12.6640625" bestFit="1" customWidth="1"/>
    <col min="11059" max="11059" width="12.1640625" bestFit="1" customWidth="1"/>
    <col min="11060" max="11062" width="12.6640625" bestFit="1" customWidth="1"/>
    <col min="11063" max="11065" width="12.1640625" bestFit="1" customWidth="1"/>
    <col min="11066" max="11068" width="12.6640625" bestFit="1" customWidth="1"/>
    <col min="11069" max="11069" width="12.1640625" bestFit="1" customWidth="1"/>
    <col min="11070" max="11073" width="12.6640625" bestFit="1" customWidth="1"/>
    <col min="11074" max="11074" width="12.1640625" bestFit="1" customWidth="1"/>
    <col min="11075" max="11075" width="12.6640625" bestFit="1" customWidth="1"/>
    <col min="11076" max="11077" width="12.1640625" bestFit="1" customWidth="1"/>
    <col min="11078" max="11078" width="11.5" bestFit="1" customWidth="1"/>
    <col min="11079" max="11264" width="8.83203125" customWidth="1"/>
    <col min="11265" max="11265" width="15.83203125" bestFit="1" customWidth="1"/>
    <col min="11266" max="11266" width="25.6640625" bestFit="1" customWidth="1"/>
    <col min="11267" max="11267" width="117.6640625" bestFit="1" customWidth="1"/>
    <col min="11268" max="11268" width="26" bestFit="1" customWidth="1"/>
    <col min="11269" max="11276" width="12.1640625" bestFit="1" customWidth="1"/>
    <col min="11277" max="11291" width="12.6640625" bestFit="1" customWidth="1"/>
    <col min="11292" max="11295" width="12.1640625" bestFit="1" customWidth="1"/>
    <col min="11296" max="11296" width="12.6640625" bestFit="1" customWidth="1"/>
    <col min="11297" max="11297" width="12.1640625" bestFit="1" customWidth="1"/>
    <col min="11298" max="11298" width="12.6640625" bestFit="1" customWidth="1"/>
    <col min="11299" max="11300" width="12.1640625" bestFit="1" customWidth="1"/>
    <col min="11301" max="11301" width="12.6640625" bestFit="1" customWidth="1"/>
    <col min="11302" max="11302" width="12.1640625" bestFit="1" customWidth="1"/>
    <col min="11303" max="11303" width="12.6640625" bestFit="1" customWidth="1"/>
    <col min="11304" max="11307" width="12.1640625" bestFit="1" customWidth="1"/>
    <col min="11308" max="11314" width="12.6640625" bestFit="1" customWidth="1"/>
    <col min="11315" max="11315" width="12.1640625" bestFit="1" customWidth="1"/>
    <col min="11316" max="11318" width="12.6640625" bestFit="1" customWidth="1"/>
    <col min="11319" max="11321" width="12.1640625" bestFit="1" customWidth="1"/>
    <col min="11322" max="11324" width="12.6640625" bestFit="1" customWidth="1"/>
    <col min="11325" max="11325" width="12.1640625" bestFit="1" customWidth="1"/>
    <col min="11326" max="11329" width="12.6640625" bestFit="1" customWidth="1"/>
    <col min="11330" max="11330" width="12.1640625" bestFit="1" customWidth="1"/>
    <col min="11331" max="11331" width="12.6640625" bestFit="1" customWidth="1"/>
    <col min="11332" max="11333" width="12.1640625" bestFit="1" customWidth="1"/>
    <col min="11334" max="11334" width="11.5" bestFit="1" customWidth="1"/>
    <col min="11335" max="11520" width="8.83203125" customWidth="1"/>
    <col min="11521" max="11521" width="15.83203125" bestFit="1" customWidth="1"/>
    <col min="11522" max="11522" width="25.6640625" bestFit="1" customWidth="1"/>
    <col min="11523" max="11523" width="117.6640625" bestFit="1" customWidth="1"/>
    <col min="11524" max="11524" width="26" bestFit="1" customWidth="1"/>
    <col min="11525" max="11532" width="12.1640625" bestFit="1" customWidth="1"/>
    <col min="11533" max="11547" width="12.6640625" bestFit="1" customWidth="1"/>
    <col min="11548" max="11551" width="12.1640625" bestFit="1" customWidth="1"/>
    <col min="11552" max="11552" width="12.6640625" bestFit="1" customWidth="1"/>
    <col min="11553" max="11553" width="12.1640625" bestFit="1" customWidth="1"/>
    <col min="11554" max="11554" width="12.6640625" bestFit="1" customWidth="1"/>
    <col min="11555" max="11556" width="12.1640625" bestFit="1" customWidth="1"/>
    <col min="11557" max="11557" width="12.6640625" bestFit="1" customWidth="1"/>
    <col min="11558" max="11558" width="12.1640625" bestFit="1" customWidth="1"/>
    <col min="11559" max="11559" width="12.6640625" bestFit="1" customWidth="1"/>
    <col min="11560" max="11563" width="12.1640625" bestFit="1" customWidth="1"/>
    <col min="11564" max="11570" width="12.6640625" bestFit="1" customWidth="1"/>
    <col min="11571" max="11571" width="12.1640625" bestFit="1" customWidth="1"/>
    <col min="11572" max="11574" width="12.6640625" bestFit="1" customWidth="1"/>
    <col min="11575" max="11577" width="12.1640625" bestFit="1" customWidth="1"/>
    <col min="11578" max="11580" width="12.6640625" bestFit="1" customWidth="1"/>
    <col min="11581" max="11581" width="12.1640625" bestFit="1" customWidth="1"/>
    <col min="11582" max="11585" width="12.6640625" bestFit="1" customWidth="1"/>
    <col min="11586" max="11586" width="12.1640625" bestFit="1" customWidth="1"/>
    <col min="11587" max="11587" width="12.6640625" bestFit="1" customWidth="1"/>
    <col min="11588" max="11589" width="12.1640625" bestFit="1" customWidth="1"/>
    <col min="11590" max="11590" width="11.5" bestFit="1" customWidth="1"/>
    <col min="11591" max="11776" width="8.83203125" customWidth="1"/>
    <col min="11777" max="11777" width="15.83203125" bestFit="1" customWidth="1"/>
    <col min="11778" max="11778" width="25.6640625" bestFit="1" customWidth="1"/>
    <col min="11779" max="11779" width="117.6640625" bestFit="1" customWidth="1"/>
    <col min="11780" max="11780" width="26" bestFit="1" customWidth="1"/>
    <col min="11781" max="11788" width="12.1640625" bestFit="1" customWidth="1"/>
    <col min="11789" max="11803" width="12.6640625" bestFit="1" customWidth="1"/>
    <col min="11804" max="11807" width="12.1640625" bestFit="1" customWidth="1"/>
    <col min="11808" max="11808" width="12.6640625" bestFit="1" customWidth="1"/>
    <col min="11809" max="11809" width="12.1640625" bestFit="1" customWidth="1"/>
    <col min="11810" max="11810" width="12.6640625" bestFit="1" customWidth="1"/>
    <col min="11811" max="11812" width="12.1640625" bestFit="1" customWidth="1"/>
    <col min="11813" max="11813" width="12.6640625" bestFit="1" customWidth="1"/>
    <col min="11814" max="11814" width="12.1640625" bestFit="1" customWidth="1"/>
    <col min="11815" max="11815" width="12.6640625" bestFit="1" customWidth="1"/>
    <col min="11816" max="11819" width="12.1640625" bestFit="1" customWidth="1"/>
    <col min="11820" max="11826" width="12.6640625" bestFit="1" customWidth="1"/>
    <col min="11827" max="11827" width="12.1640625" bestFit="1" customWidth="1"/>
    <col min="11828" max="11830" width="12.6640625" bestFit="1" customWidth="1"/>
    <col min="11831" max="11833" width="12.1640625" bestFit="1" customWidth="1"/>
    <col min="11834" max="11836" width="12.6640625" bestFit="1" customWidth="1"/>
    <col min="11837" max="11837" width="12.1640625" bestFit="1" customWidth="1"/>
    <col min="11838" max="11841" width="12.6640625" bestFit="1" customWidth="1"/>
    <col min="11842" max="11842" width="12.1640625" bestFit="1" customWidth="1"/>
    <col min="11843" max="11843" width="12.6640625" bestFit="1" customWidth="1"/>
    <col min="11844" max="11845" width="12.1640625" bestFit="1" customWidth="1"/>
    <col min="11846" max="11846" width="11.5" bestFit="1" customWidth="1"/>
    <col min="11847" max="12032" width="8.83203125" customWidth="1"/>
    <col min="12033" max="12033" width="15.83203125" bestFit="1" customWidth="1"/>
    <col min="12034" max="12034" width="25.6640625" bestFit="1" customWidth="1"/>
    <col min="12035" max="12035" width="117.6640625" bestFit="1" customWidth="1"/>
    <col min="12036" max="12036" width="26" bestFit="1" customWidth="1"/>
    <col min="12037" max="12044" width="12.1640625" bestFit="1" customWidth="1"/>
    <col min="12045" max="12059" width="12.6640625" bestFit="1" customWidth="1"/>
    <col min="12060" max="12063" width="12.1640625" bestFit="1" customWidth="1"/>
    <col min="12064" max="12064" width="12.6640625" bestFit="1" customWidth="1"/>
    <col min="12065" max="12065" width="12.1640625" bestFit="1" customWidth="1"/>
    <col min="12066" max="12066" width="12.6640625" bestFit="1" customWidth="1"/>
    <col min="12067" max="12068" width="12.1640625" bestFit="1" customWidth="1"/>
    <col min="12069" max="12069" width="12.6640625" bestFit="1" customWidth="1"/>
    <col min="12070" max="12070" width="12.1640625" bestFit="1" customWidth="1"/>
    <col min="12071" max="12071" width="12.6640625" bestFit="1" customWidth="1"/>
    <col min="12072" max="12075" width="12.1640625" bestFit="1" customWidth="1"/>
    <col min="12076" max="12082" width="12.6640625" bestFit="1" customWidth="1"/>
    <col min="12083" max="12083" width="12.1640625" bestFit="1" customWidth="1"/>
    <col min="12084" max="12086" width="12.6640625" bestFit="1" customWidth="1"/>
    <col min="12087" max="12089" width="12.1640625" bestFit="1" customWidth="1"/>
    <col min="12090" max="12092" width="12.6640625" bestFit="1" customWidth="1"/>
    <col min="12093" max="12093" width="12.1640625" bestFit="1" customWidth="1"/>
    <col min="12094" max="12097" width="12.6640625" bestFit="1" customWidth="1"/>
    <col min="12098" max="12098" width="12.1640625" bestFit="1" customWidth="1"/>
    <col min="12099" max="12099" width="12.6640625" bestFit="1" customWidth="1"/>
    <col min="12100" max="12101" width="12.1640625" bestFit="1" customWidth="1"/>
    <col min="12102" max="12102" width="11.5" bestFit="1" customWidth="1"/>
    <col min="12103" max="12288" width="8.83203125" customWidth="1"/>
    <col min="12289" max="12289" width="15.83203125" bestFit="1" customWidth="1"/>
    <col min="12290" max="12290" width="25.6640625" bestFit="1" customWidth="1"/>
    <col min="12291" max="12291" width="117.6640625" bestFit="1" customWidth="1"/>
    <col min="12292" max="12292" width="26" bestFit="1" customWidth="1"/>
    <col min="12293" max="12300" width="12.1640625" bestFit="1" customWidth="1"/>
    <col min="12301" max="12315" width="12.6640625" bestFit="1" customWidth="1"/>
    <col min="12316" max="12319" width="12.1640625" bestFit="1" customWidth="1"/>
    <col min="12320" max="12320" width="12.6640625" bestFit="1" customWidth="1"/>
    <col min="12321" max="12321" width="12.1640625" bestFit="1" customWidth="1"/>
    <col min="12322" max="12322" width="12.6640625" bestFit="1" customWidth="1"/>
    <col min="12323" max="12324" width="12.1640625" bestFit="1" customWidth="1"/>
    <col min="12325" max="12325" width="12.6640625" bestFit="1" customWidth="1"/>
    <col min="12326" max="12326" width="12.1640625" bestFit="1" customWidth="1"/>
    <col min="12327" max="12327" width="12.6640625" bestFit="1" customWidth="1"/>
    <col min="12328" max="12331" width="12.1640625" bestFit="1" customWidth="1"/>
    <col min="12332" max="12338" width="12.6640625" bestFit="1" customWidth="1"/>
    <col min="12339" max="12339" width="12.1640625" bestFit="1" customWidth="1"/>
    <col min="12340" max="12342" width="12.6640625" bestFit="1" customWidth="1"/>
    <col min="12343" max="12345" width="12.1640625" bestFit="1" customWidth="1"/>
    <col min="12346" max="12348" width="12.6640625" bestFit="1" customWidth="1"/>
    <col min="12349" max="12349" width="12.1640625" bestFit="1" customWidth="1"/>
    <col min="12350" max="12353" width="12.6640625" bestFit="1" customWidth="1"/>
    <col min="12354" max="12354" width="12.1640625" bestFit="1" customWidth="1"/>
    <col min="12355" max="12355" width="12.6640625" bestFit="1" customWidth="1"/>
    <col min="12356" max="12357" width="12.1640625" bestFit="1" customWidth="1"/>
    <col min="12358" max="12358" width="11.5" bestFit="1" customWidth="1"/>
    <col min="12359" max="12544" width="8.83203125" customWidth="1"/>
    <col min="12545" max="12545" width="15.83203125" bestFit="1" customWidth="1"/>
    <col min="12546" max="12546" width="25.6640625" bestFit="1" customWidth="1"/>
    <col min="12547" max="12547" width="117.6640625" bestFit="1" customWidth="1"/>
    <col min="12548" max="12548" width="26" bestFit="1" customWidth="1"/>
    <col min="12549" max="12556" width="12.1640625" bestFit="1" customWidth="1"/>
    <col min="12557" max="12571" width="12.6640625" bestFit="1" customWidth="1"/>
    <col min="12572" max="12575" width="12.1640625" bestFit="1" customWidth="1"/>
    <col min="12576" max="12576" width="12.6640625" bestFit="1" customWidth="1"/>
    <col min="12577" max="12577" width="12.1640625" bestFit="1" customWidth="1"/>
    <col min="12578" max="12578" width="12.6640625" bestFit="1" customWidth="1"/>
    <col min="12579" max="12580" width="12.1640625" bestFit="1" customWidth="1"/>
    <col min="12581" max="12581" width="12.6640625" bestFit="1" customWidth="1"/>
    <col min="12582" max="12582" width="12.1640625" bestFit="1" customWidth="1"/>
    <col min="12583" max="12583" width="12.6640625" bestFit="1" customWidth="1"/>
    <col min="12584" max="12587" width="12.1640625" bestFit="1" customWidth="1"/>
    <col min="12588" max="12594" width="12.6640625" bestFit="1" customWidth="1"/>
    <col min="12595" max="12595" width="12.1640625" bestFit="1" customWidth="1"/>
    <col min="12596" max="12598" width="12.6640625" bestFit="1" customWidth="1"/>
    <col min="12599" max="12601" width="12.1640625" bestFit="1" customWidth="1"/>
    <col min="12602" max="12604" width="12.6640625" bestFit="1" customWidth="1"/>
    <col min="12605" max="12605" width="12.1640625" bestFit="1" customWidth="1"/>
    <col min="12606" max="12609" width="12.6640625" bestFit="1" customWidth="1"/>
    <col min="12610" max="12610" width="12.1640625" bestFit="1" customWidth="1"/>
    <col min="12611" max="12611" width="12.6640625" bestFit="1" customWidth="1"/>
    <col min="12612" max="12613" width="12.1640625" bestFit="1" customWidth="1"/>
    <col min="12614" max="12614" width="11.5" bestFit="1" customWidth="1"/>
    <col min="12615" max="12800" width="8.83203125" customWidth="1"/>
    <col min="12801" max="12801" width="15.83203125" bestFit="1" customWidth="1"/>
    <col min="12802" max="12802" width="25.6640625" bestFit="1" customWidth="1"/>
    <col min="12803" max="12803" width="117.6640625" bestFit="1" customWidth="1"/>
    <col min="12804" max="12804" width="26" bestFit="1" customWidth="1"/>
    <col min="12805" max="12812" width="12.1640625" bestFit="1" customWidth="1"/>
    <col min="12813" max="12827" width="12.6640625" bestFit="1" customWidth="1"/>
    <col min="12828" max="12831" width="12.1640625" bestFit="1" customWidth="1"/>
    <col min="12832" max="12832" width="12.6640625" bestFit="1" customWidth="1"/>
    <col min="12833" max="12833" width="12.1640625" bestFit="1" customWidth="1"/>
    <col min="12834" max="12834" width="12.6640625" bestFit="1" customWidth="1"/>
    <col min="12835" max="12836" width="12.1640625" bestFit="1" customWidth="1"/>
    <col min="12837" max="12837" width="12.6640625" bestFit="1" customWidth="1"/>
    <col min="12838" max="12838" width="12.1640625" bestFit="1" customWidth="1"/>
    <col min="12839" max="12839" width="12.6640625" bestFit="1" customWidth="1"/>
    <col min="12840" max="12843" width="12.1640625" bestFit="1" customWidth="1"/>
    <col min="12844" max="12850" width="12.6640625" bestFit="1" customWidth="1"/>
    <col min="12851" max="12851" width="12.1640625" bestFit="1" customWidth="1"/>
    <col min="12852" max="12854" width="12.6640625" bestFit="1" customWidth="1"/>
    <col min="12855" max="12857" width="12.1640625" bestFit="1" customWidth="1"/>
    <col min="12858" max="12860" width="12.6640625" bestFit="1" customWidth="1"/>
    <col min="12861" max="12861" width="12.1640625" bestFit="1" customWidth="1"/>
    <col min="12862" max="12865" width="12.6640625" bestFit="1" customWidth="1"/>
    <col min="12866" max="12866" width="12.1640625" bestFit="1" customWidth="1"/>
    <col min="12867" max="12867" width="12.6640625" bestFit="1" customWidth="1"/>
    <col min="12868" max="12869" width="12.1640625" bestFit="1" customWidth="1"/>
    <col min="12870" max="12870" width="11.5" bestFit="1" customWidth="1"/>
    <col min="12871" max="13056" width="8.83203125" customWidth="1"/>
    <col min="13057" max="13057" width="15.83203125" bestFit="1" customWidth="1"/>
    <col min="13058" max="13058" width="25.6640625" bestFit="1" customWidth="1"/>
    <col min="13059" max="13059" width="117.6640625" bestFit="1" customWidth="1"/>
    <col min="13060" max="13060" width="26" bestFit="1" customWidth="1"/>
    <col min="13061" max="13068" width="12.1640625" bestFit="1" customWidth="1"/>
    <col min="13069" max="13083" width="12.6640625" bestFit="1" customWidth="1"/>
    <col min="13084" max="13087" width="12.1640625" bestFit="1" customWidth="1"/>
    <col min="13088" max="13088" width="12.6640625" bestFit="1" customWidth="1"/>
    <col min="13089" max="13089" width="12.1640625" bestFit="1" customWidth="1"/>
    <col min="13090" max="13090" width="12.6640625" bestFit="1" customWidth="1"/>
    <col min="13091" max="13092" width="12.1640625" bestFit="1" customWidth="1"/>
    <col min="13093" max="13093" width="12.6640625" bestFit="1" customWidth="1"/>
    <col min="13094" max="13094" width="12.1640625" bestFit="1" customWidth="1"/>
    <col min="13095" max="13095" width="12.6640625" bestFit="1" customWidth="1"/>
    <col min="13096" max="13099" width="12.1640625" bestFit="1" customWidth="1"/>
    <col min="13100" max="13106" width="12.6640625" bestFit="1" customWidth="1"/>
    <col min="13107" max="13107" width="12.1640625" bestFit="1" customWidth="1"/>
    <col min="13108" max="13110" width="12.6640625" bestFit="1" customWidth="1"/>
    <col min="13111" max="13113" width="12.1640625" bestFit="1" customWidth="1"/>
    <col min="13114" max="13116" width="12.6640625" bestFit="1" customWidth="1"/>
    <col min="13117" max="13117" width="12.1640625" bestFit="1" customWidth="1"/>
    <col min="13118" max="13121" width="12.6640625" bestFit="1" customWidth="1"/>
    <col min="13122" max="13122" width="12.1640625" bestFit="1" customWidth="1"/>
    <col min="13123" max="13123" width="12.6640625" bestFit="1" customWidth="1"/>
    <col min="13124" max="13125" width="12.1640625" bestFit="1" customWidth="1"/>
    <col min="13126" max="13126" width="11.5" bestFit="1" customWidth="1"/>
    <col min="13127" max="13312" width="8.83203125" customWidth="1"/>
    <col min="13313" max="13313" width="15.83203125" bestFit="1" customWidth="1"/>
    <col min="13314" max="13314" width="25.6640625" bestFit="1" customWidth="1"/>
    <col min="13315" max="13315" width="117.6640625" bestFit="1" customWidth="1"/>
    <col min="13316" max="13316" width="26" bestFit="1" customWidth="1"/>
    <col min="13317" max="13324" width="12.1640625" bestFit="1" customWidth="1"/>
    <col min="13325" max="13339" width="12.6640625" bestFit="1" customWidth="1"/>
    <col min="13340" max="13343" width="12.1640625" bestFit="1" customWidth="1"/>
    <col min="13344" max="13344" width="12.6640625" bestFit="1" customWidth="1"/>
    <col min="13345" max="13345" width="12.1640625" bestFit="1" customWidth="1"/>
    <col min="13346" max="13346" width="12.6640625" bestFit="1" customWidth="1"/>
    <col min="13347" max="13348" width="12.1640625" bestFit="1" customWidth="1"/>
    <col min="13349" max="13349" width="12.6640625" bestFit="1" customWidth="1"/>
    <col min="13350" max="13350" width="12.1640625" bestFit="1" customWidth="1"/>
    <col min="13351" max="13351" width="12.6640625" bestFit="1" customWidth="1"/>
    <col min="13352" max="13355" width="12.1640625" bestFit="1" customWidth="1"/>
    <col min="13356" max="13362" width="12.6640625" bestFit="1" customWidth="1"/>
    <col min="13363" max="13363" width="12.1640625" bestFit="1" customWidth="1"/>
    <col min="13364" max="13366" width="12.6640625" bestFit="1" customWidth="1"/>
    <col min="13367" max="13369" width="12.1640625" bestFit="1" customWidth="1"/>
    <col min="13370" max="13372" width="12.6640625" bestFit="1" customWidth="1"/>
    <col min="13373" max="13373" width="12.1640625" bestFit="1" customWidth="1"/>
    <col min="13374" max="13377" width="12.6640625" bestFit="1" customWidth="1"/>
    <col min="13378" max="13378" width="12.1640625" bestFit="1" customWidth="1"/>
    <col min="13379" max="13379" width="12.6640625" bestFit="1" customWidth="1"/>
    <col min="13380" max="13381" width="12.1640625" bestFit="1" customWidth="1"/>
    <col min="13382" max="13382" width="11.5" bestFit="1" customWidth="1"/>
    <col min="13383" max="13568" width="8.83203125" customWidth="1"/>
    <col min="13569" max="13569" width="15.83203125" bestFit="1" customWidth="1"/>
    <col min="13570" max="13570" width="25.6640625" bestFit="1" customWidth="1"/>
    <col min="13571" max="13571" width="117.6640625" bestFit="1" customWidth="1"/>
    <col min="13572" max="13572" width="26" bestFit="1" customWidth="1"/>
    <col min="13573" max="13580" width="12.1640625" bestFit="1" customWidth="1"/>
    <col min="13581" max="13595" width="12.6640625" bestFit="1" customWidth="1"/>
    <col min="13596" max="13599" width="12.1640625" bestFit="1" customWidth="1"/>
    <col min="13600" max="13600" width="12.6640625" bestFit="1" customWidth="1"/>
    <col min="13601" max="13601" width="12.1640625" bestFit="1" customWidth="1"/>
    <col min="13602" max="13602" width="12.6640625" bestFit="1" customWidth="1"/>
    <col min="13603" max="13604" width="12.1640625" bestFit="1" customWidth="1"/>
    <col min="13605" max="13605" width="12.6640625" bestFit="1" customWidth="1"/>
    <col min="13606" max="13606" width="12.1640625" bestFit="1" customWidth="1"/>
    <col min="13607" max="13607" width="12.6640625" bestFit="1" customWidth="1"/>
    <col min="13608" max="13611" width="12.1640625" bestFit="1" customWidth="1"/>
    <col min="13612" max="13618" width="12.6640625" bestFit="1" customWidth="1"/>
    <col min="13619" max="13619" width="12.1640625" bestFit="1" customWidth="1"/>
    <col min="13620" max="13622" width="12.6640625" bestFit="1" customWidth="1"/>
    <col min="13623" max="13625" width="12.1640625" bestFit="1" customWidth="1"/>
    <col min="13626" max="13628" width="12.6640625" bestFit="1" customWidth="1"/>
    <col min="13629" max="13629" width="12.1640625" bestFit="1" customWidth="1"/>
    <col min="13630" max="13633" width="12.6640625" bestFit="1" customWidth="1"/>
    <col min="13634" max="13634" width="12.1640625" bestFit="1" customWidth="1"/>
    <col min="13635" max="13635" width="12.6640625" bestFit="1" customWidth="1"/>
    <col min="13636" max="13637" width="12.1640625" bestFit="1" customWidth="1"/>
    <col min="13638" max="13638" width="11.5" bestFit="1" customWidth="1"/>
    <col min="13639" max="13824" width="8.83203125" customWidth="1"/>
    <col min="13825" max="13825" width="15.83203125" bestFit="1" customWidth="1"/>
    <col min="13826" max="13826" width="25.6640625" bestFit="1" customWidth="1"/>
    <col min="13827" max="13827" width="117.6640625" bestFit="1" customWidth="1"/>
    <col min="13828" max="13828" width="26" bestFit="1" customWidth="1"/>
    <col min="13829" max="13836" width="12.1640625" bestFit="1" customWidth="1"/>
    <col min="13837" max="13851" width="12.6640625" bestFit="1" customWidth="1"/>
    <col min="13852" max="13855" width="12.1640625" bestFit="1" customWidth="1"/>
    <col min="13856" max="13856" width="12.6640625" bestFit="1" customWidth="1"/>
    <col min="13857" max="13857" width="12.1640625" bestFit="1" customWidth="1"/>
    <col min="13858" max="13858" width="12.6640625" bestFit="1" customWidth="1"/>
    <col min="13859" max="13860" width="12.1640625" bestFit="1" customWidth="1"/>
    <col min="13861" max="13861" width="12.6640625" bestFit="1" customWidth="1"/>
    <col min="13862" max="13862" width="12.1640625" bestFit="1" customWidth="1"/>
    <col min="13863" max="13863" width="12.6640625" bestFit="1" customWidth="1"/>
    <col min="13864" max="13867" width="12.1640625" bestFit="1" customWidth="1"/>
    <col min="13868" max="13874" width="12.6640625" bestFit="1" customWidth="1"/>
    <col min="13875" max="13875" width="12.1640625" bestFit="1" customWidth="1"/>
    <col min="13876" max="13878" width="12.6640625" bestFit="1" customWidth="1"/>
    <col min="13879" max="13881" width="12.1640625" bestFit="1" customWidth="1"/>
    <col min="13882" max="13884" width="12.6640625" bestFit="1" customWidth="1"/>
    <col min="13885" max="13885" width="12.1640625" bestFit="1" customWidth="1"/>
    <col min="13886" max="13889" width="12.6640625" bestFit="1" customWidth="1"/>
    <col min="13890" max="13890" width="12.1640625" bestFit="1" customWidth="1"/>
    <col min="13891" max="13891" width="12.6640625" bestFit="1" customWidth="1"/>
    <col min="13892" max="13893" width="12.1640625" bestFit="1" customWidth="1"/>
    <col min="13894" max="13894" width="11.5" bestFit="1" customWidth="1"/>
    <col min="13895" max="14080" width="8.83203125" customWidth="1"/>
    <col min="14081" max="14081" width="15.83203125" bestFit="1" customWidth="1"/>
    <col min="14082" max="14082" width="25.6640625" bestFit="1" customWidth="1"/>
    <col min="14083" max="14083" width="117.6640625" bestFit="1" customWidth="1"/>
    <col min="14084" max="14084" width="26" bestFit="1" customWidth="1"/>
    <col min="14085" max="14092" width="12.1640625" bestFit="1" customWidth="1"/>
    <col min="14093" max="14107" width="12.6640625" bestFit="1" customWidth="1"/>
    <col min="14108" max="14111" width="12.1640625" bestFit="1" customWidth="1"/>
    <col min="14112" max="14112" width="12.6640625" bestFit="1" customWidth="1"/>
    <col min="14113" max="14113" width="12.1640625" bestFit="1" customWidth="1"/>
    <col min="14114" max="14114" width="12.6640625" bestFit="1" customWidth="1"/>
    <col min="14115" max="14116" width="12.1640625" bestFit="1" customWidth="1"/>
    <col min="14117" max="14117" width="12.6640625" bestFit="1" customWidth="1"/>
    <col min="14118" max="14118" width="12.1640625" bestFit="1" customWidth="1"/>
    <col min="14119" max="14119" width="12.6640625" bestFit="1" customWidth="1"/>
    <col min="14120" max="14123" width="12.1640625" bestFit="1" customWidth="1"/>
    <col min="14124" max="14130" width="12.6640625" bestFit="1" customWidth="1"/>
    <col min="14131" max="14131" width="12.1640625" bestFit="1" customWidth="1"/>
    <col min="14132" max="14134" width="12.6640625" bestFit="1" customWidth="1"/>
    <col min="14135" max="14137" width="12.1640625" bestFit="1" customWidth="1"/>
    <col min="14138" max="14140" width="12.6640625" bestFit="1" customWidth="1"/>
    <col min="14141" max="14141" width="12.1640625" bestFit="1" customWidth="1"/>
    <col min="14142" max="14145" width="12.6640625" bestFit="1" customWidth="1"/>
    <col min="14146" max="14146" width="12.1640625" bestFit="1" customWidth="1"/>
    <col min="14147" max="14147" width="12.6640625" bestFit="1" customWidth="1"/>
    <col min="14148" max="14149" width="12.1640625" bestFit="1" customWidth="1"/>
    <col min="14150" max="14150" width="11.5" bestFit="1" customWidth="1"/>
    <col min="14151" max="14336" width="8.83203125" customWidth="1"/>
    <col min="14337" max="14337" width="15.83203125" bestFit="1" customWidth="1"/>
    <col min="14338" max="14338" width="25.6640625" bestFit="1" customWidth="1"/>
    <col min="14339" max="14339" width="117.6640625" bestFit="1" customWidth="1"/>
    <col min="14340" max="14340" width="26" bestFit="1" customWidth="1"/>
    <col min="14341" max="14348" width="12.1640625" bestFit="1" customWidth="1"/>
    <col min="14349" max="14363" width="12.6640625" bestFit="1" customWidth="1"/>
    <col min="14364" max="14367" width="12.1640625" bestFit="1" customWidth="1"/>
    <col min="14368" max="14368" width="12.6640625" bestFit="1" customWidth="1"/>
    <col min="14369" max="14369" width="12.1640625" bestFit="1" customWidth="1"/>
    <col min="14370" max="14370" width="12.6640625" bestFit="1" customWidth="1"/>
    <col min="14371" max="14372" width="12.1640625" bestFit="1" customWidth="1"/>
    <col min="14373" max="14373" width="12.6640625" bestFit="1" customWidth="1"/>
    <col min="14374" max="14374" width="12.1640625" bestFit="1" customWidth="1"/>
    <col min="14375" max="14375" width="12.6640625" bestFit="1" customWidth="1"/>
    <col min="14376" max="14379" width="12.1640625" bestFit="1" customWidth="1"/>
    <col min="14380" max="14386" width="12.6640625" bestFit="1" customWidth="1"/>
    <col min="14387" max="14387" width="12.1640625" bestFit="1" customWidth="1"/>
    <col min="14388" max="14390" width="12.6640625" bestFit="1" customWidth="1"/>
    <col min="14391" max="14393" width="12.1640625" bestFit="1" customWidth="1"/>
    <col min="14394" max="14396" width="12.6640625" bestFit="1" customWidth="1"/>
    <col min="14397" max="14397" width="12.1640625" bestFit="1" customWidth="1"/>
    <col min="14398" max="14401" width="12.6640625" bestFit="1" customWidth="1"/>
    <col min="14402" max="14402" width="12.1640625" bestFit="1" customWidth="1"/>
    <col min="14403" max="14403" width="12.6640625" bestFit="1" customWidth="1"/>
    <col min="14404" max="14405" width="12.1640625" bestFit="1" customWidth="1"/>
    <col min="14406" max="14406" width="11.5" bestFit="1" customWidth="1"/>
    <col min="14407" max="14592" width="8.83203125" customWidth="1"/>
    <col min="14593" max="14593" width="15.83203125" bestFit="1" customWidth="1"/>
    <col min="14594" max="14594" width="25.6640625" bestFit="1" customWidth="1"/>
    <col min="14595" max="14595" width="117.6640625" bestFit="1" customWidth="1"/>
    <col min="14596" max="14596" width="26" bestFit="1" customWidth="1"/>
    <col min="14597" max="14604" width="12.1640625" bestFit="1" customWidth="1"/>
    <col min="14605" max="14619" width="12.6640625" bestFit="1" customWidth="1"/>
    <col min="14620" max="14623" width="12.1640625" bestFit="1" customWidth="1"/>
    <col min="14624" max="14624" width="12.6640625" bestFit="1" customWidth="1"/>
    <col min="14625" max="14625" width="12.1640625" bestFit="1" customWidth="1"/>
    <col min="14626" max="14626" width="12.6640625" bestFit="1" customWidth="1"/>
    <col min="14627" max="14628" width="12.1640625" bestFit="1" customWidth="1"/>
    <col min="14629" max="14629" width="12.6640625" bestFit="1" customWidth="1"/>
    <col min="14630" max="14630" width="12.1640625" bestFit="1" customWidth="1"/>
    <col min="14631" max="14631" width="12.6640625" bestFit="1" customWidth="1"/>
    <col min="14632" max="14635" width="12.1640625" bestFit="1" customWidth="1"/>
    <col min="14636" max="14642" width="12.6640625" bestFit="1" customWidth="1"/>
    <col min="14643" max="14643" width="12.1640625" bestFit="1" customWidth="1"/>
    <col min="14644" max="14646" width="12.6640625" bestFit="1" customWidth="1"/>
    <col min="14647" max="14649" width="12.1640625" bestFit="1" customWidth="1"/>
    <col min="14650" max="14652" width="12.6640625" bestFit="1" customWidth="1"/>
    <col min="14653" max="14653" width="12.1640625" bestFit="1" customWidth="1"/>
    <col min="14654" max="14657" width="12.6640625" bestFit="1" customWidth="1"/>
    <col min="14658" max="14658" width="12.1640625" bestFit="1" customWidth="1"/>
    <col min="14659" max="14659" width="12.6640625" bestFit="1" customWidth="1"/>
    <col min="14660" max="14661" width="12.1640625" bestFit="1" customWidth="1"/>
    <col min="14662" max="14662" width="11.5" bestFit="1" customWidth="1"/>
    <col min="14663" max="14848" width="8.83203125" customWidth="1"/>
    <col min="14849" max="14849" width="15.83203125" bestFit="1" customWidth="1"/>
    <col min="14850" max="14850" width="25.6640625" bestFit="1" customWidth="1"/>
    <col min="14851" max="14851" width="117.6640625" bestFit="1" customWidth="1"/>
    <col min="14852" max="14852" width="26" bestFit="1" customWidth="1"/>
    <col min="14853" max="14860" width="12.1640625" bestFit="1" customWidth="1"/>
    <col min="14861" max="14875" width="12.6640625" bestFit="1" customWidth="1"/>
    <col min="14876" max="14879" width="12.1640625" bestFit="1" customWidth="1"/>
    <col min="14880" max="14880" width="12.6640625" bestFit="1" customWidth="1"/>
    <col min="14881" max="14881" width="12.1640625" bestFit="1" customWidth="1"/>
    <col min="14882" max="14882" width="12.6640625" bestFit="1" customWidth="1"/>
    <col min="14883" max="14884" width="12.1640625" bestFit="1" customWidth="1"/>
    <col min="14885" max="14885" width="12.6640625" bestFit="1" customWidth="1"/>
    <col min="14886" max="14886" width="12.1640625" bestFit="1" customWidth="1"/>
    <col min="14887" max="14887" width="12.6640625" bestFit="1" customWidth="1"/>
    <col min="14888" max="14891" width="12.1640625" bestFit="1" customWidth="1"/>
    <col min="14892" max="14898" width="12.6640625" bestFit="1" customWidth="1"/>
    <col min="14899" max="14899" width="12.1640625" bestFit="1" customWidth="1"/>
    <col min="14900" max="14902" width="12.6640625" bestFit="1" customWidth="1"/>
    <col min="14903" max="14905" width="12.1640625" bestFit="1" customWidth="1"/>
    <col min="14906" max="14908" width="12.6640625" bestFit="1" customWidth="1"/>
    <col min="14909" max="14909" width="12.1640625" bestFit="1" customWidth="1"/>
    <col min="14910" max="14913" width="12.6640625" bestFit="1" customWidth="1"/>
    <col min="14914" max="14914" width="12.1640625" bestFit="1" customWidth="1"/>
    <col min="14915" max="14915" width="12.6640625" bestFit="1" customWidth="1"/>
    <col min="14916" max="14917" width="12.1640625" bestFit="1" customWidth="1"/>
    <col min="14918" max="14918" width="11.5" bestFit="1" customWidth="1"/>
    <col min="14919" max="15104" width="8.83203125" customWidth="1"/>
    <col min="15105" max="15105" width="15.83203125" bestFit="1" customWidth="1"/>
    <col min="15106" max="15106" width="25.6640625" bestFit="1" customWidth="1"/>
    <col min="15107" max="15107" width="117.6640625" bestFit="1" customWidth="1"/>
    <col min="15108" max="15108" width="26" bestFit="1" customWidth="1"/>
    <col min="15109" max="15116" width="12.1640625" bestFit="1" customWidth="1"/>
    <col min="15117" max="15131" width="12.6640625" bestFit="1" customWidth="1"/>
    <col min="15132" max="15135" width="12.1640625" bestFit="1" customWidth="1"/>
    <col min="15136" max="15136" width="12.6640625" bestFit="1" customWidth="1"/>
    <col min="15137" max="15137" width="12.1640625" bestFit="1" customWidth="1"/>
    <col min="15138" max="15138" width="12.6640625" bestFit="1" customWidth="1"/>
    <col min="15139" max="15140" width="12.1640625" bestFit="1" customWidth="1"/>
    <col min="15141" max="15141" width="12.6640625" bestFit="1" customWidth="1"/>
    <col min="15142" max="15142" width="12.1640625" bestFit="1" customWidth="1"/>
    <col min="15143" max="15143" width="12.6640625" bestFit="1" customWidth="1"/>
    <col min="15144" max="15147" width="12.1640625" bestFit="1" customWidth="1"/>
    <col min="15148" max="15154" width="12.6640625" bestFit="1" customWidth="1"/>
    <col min="15155" max="15155" width="12.1640625" bestFit="1" customWidth="1"/>
    <col min="15156" max="15158" width="12.6640625" bestFit="1" customWidth="1"/>
    <col min="15159" max="15161" width="12.1640625" bestFit="1" customWidth="1"/>
    <col min="15162" max="15164" width="12.6640625" bestFit="1" customWidth="1"/>
    <col min="15165" max="15165" width="12.1640625" bestFit="1" customWidth="1"/>
    <col min="15166" max="15169" width="12.6640625" bestFit="1" customWidth="1"/>
    <col min="15170" max="15170" width="12.1640625" bestFit="1" customWidth="1"/>
    <col min="15171" max="15171" width="12.6640625" bestFit="1" customWidth="1"/>
    <col min="15172" max="15173" width="12.1640625" bestFit="1" customWidth="1"/>
    <col min="15174" max="15174" width="11.5" bestFit="1" customWidth="1"/>
    <col min="15175" max="15360" width="8.83203125" customWidth="1"/>
    <col min="15361" max="15361" width="15.83203125" bestFit="1" customWidth="1"/>
    <col min="15362" max="15362" width="25.6640625" bestFit="1" customWidth="1"/>
    <col min="15363" max="15363" width="117.6640625" bestFit="1" customWidth="1"/>
    <col min="15364" max="15364" width="26" bestFit="1" customWidth="1"/>
    <col min="15365" max="15372" width="12.1640625" bestFit="1" customWidth="1"/>
    <col min="15373" max="15387" width="12.6640625" bestFit="1" customWidth="1"/>
    <col min="15388" max="15391" width="12.1640625" bestFit="1" customWidth="1"/>
    <col min="15392" max="15392" width="12.6640625" bestFit="1" customWidth="1"/>
    <col min="15393" max="15393" width="12.1640625" bestFit="1" customWidth="1"/>
    <col min="15394" max="15394" width="12.6640625" bestFit="1" customWidth="1"/>
    <col min="15395" max="15396" width="12.1640625" bestFit="1" customWidth="1"/>
    <col min="15397" max="15397" width="12.6640625" bestFit="1" customWidth="1"/>
    <col min="15398" max="15398" width="12.1640625" bestFit="1" customWidth="1"/>
    <col min="15399" max="15399" width="12.6640625" bestFit="1" customWidth="1"/>
    <col min="15400" max="15403" width="12.1640625" bestFit="1" customWidth="1"/>
    <col min="15404" max="15410" width="12.6640625" bestFit="1" customWidth="1"/>
    <col min="15411" max="15411" width="12.1640625" bestFit="1" customWidth="1"/>
    <col min="15412" max="15414" width="12.6640625" bestFit="1" customWidth="1"/>
    <col min="15415" max="15417" width="12.1640625" bestFit="1" customWidth="1"/>
    <col min="15418" max="15420" width="12.6640625" bestFit="1" customWidth="1"/>
    <col min="15421" max="15421" width="12.1640625" bestFit="1" customWidth="1"/>
    <col min="15422" max="15425" width="12.6640625" bestFit="1" customWidth="1"/>
    <col min="15426" max="15426" width="12.1640625" bestFit="1" customWidth="1"/>
    <col min="15427" max="15427" width="12.6640625" bestFit="1" customWidth="1"/>
    <col min="15428" max="15429" width="12.1640625" bestFit="1" customWidth="1"/>
    <col min="15430" max="15430" width="11.5" bestFit="1" customWidth="1"/>
    <col min="15431" max="15616" width="8.83203125" customWidth="1"/>
    <col min="15617" max="15617" width="15.83203125" bestFit="1" customWidth="1"/>
    <col min="15618" max="15618" width="25.6640625" bestFit="1" customWidth="1"/>
    <col min="15619" max="15619" width="117.6640625" bestFit="1" customWidth="1"/>
    <col min="15620" max="15620" width="26" bestFit="1" customWidth="1"/>
    <col min="15621" max="15628" width="12.1640625" bestFit="1" customWidth="1"/>
    <col min="15629" max="15643" width="12.6640625" bestFit="1" customWidth="1"/>
    <col min="15644" max="15647" width="12.1640625" bestFit="1" customWidth="1"/>
    <col min="15648" max="15648" width="12.6640625" bestFit="1" customWidth="1"/>
    <col min="15649" max="15649" width="12.1640625" bestFit="1" customWidth="1"/>
    <col min="15650" max="15650" width="12.6640625" bestFit="1" customWidth="1"/>
    <col min="15651" max="15652" width="12.1640625" bestFit="1" customWidth="1"/>
    <col min="15653" max="15653" width="12.6640625" bestFit="1" customWidth="1"/>
    <col min="15654" max="15654" width="12.1640625" bestFit="1" customWidth="1"/>
    <col min="15655" max="15655" width="12.6640625" bestFit="1" customWidth="1"/>
    <col min="15656" max="15659" width="12.1640625" bestFit="1" customWidth="1"/>
    <col min="15660" max="15666" width="12.6640625" bestFit="1" customWidth="1"/>
    <col min="15667" max="15667" width="12.1640625" bestFit="1" customWidth="1"/>
    <col min="15668" max="15670" width="12.6640625" bestFit="1" customWidth="1"/>
    <col min="15671" max="15673" width="12.1640625" bestFit="1" customWidth="1"/>
    <col min="15674" max="15676" width="12.6640625" bestFit="1" customWidth="1"/>
    <col min="15677" max="15677" width="12.1640625" bestFit="1" customWidth="1"/>
    <col min="15678" max="15681" width="12.6640625" bestFit="1" customWidth="1"/>
    <col min="15682" max="15682" width="12.1640625" bestFit="1" customWidth="1"/>
    <col min="15683" max="15683" width="12.6640625" bestFit="1" customWidth="1"/>
    <col min="15684" max="15685" width="12.1640625" bestFit="1" customWidth="1"/>
    <col min="15686" max="15686" width="11.5" bestFit="1" customWidth="1"/>
    <col min="15687" max="15872" width="8.83203125" customWidth="1"/>
    <col min="15873" max="15873" width="15.83203125" bestFit="1" customWidth="1"/>
    <col min="15874" max="15874" width="25.6640625" bestFit="1" customWidth="1"/>
    <col min="15875" max="15875" width="117.6640625" bestFit="1" customWidth="1"/>
    <col min="15876" max="15876" width="26" bestFit="1" customWidth="1"/>
    <col min="15877" max="15884" width="12.1640625" bestFit="1" customWidth="1"/>
    <col min="15885" max="15899" width="12.6640625" bestFit="1" customWidth="1"/>
    <col min="15900" max="15903" width="12.1640625" bestFit="1" customWidth="1"/>
    <col min="15904" max="15904" width="12.6640625" bestFit="1" customWidth="1"/>
    <col min="15905" max="15905" width="12.1640625" bestFit="1" customWidth="1"/>
    <col min="15906" max="15906" width="12.6640625" bestFit="1" customWidth="1"/>
    <col min="15907" max="15908" width="12.1640625" bestFit="1" customWidth="1"/>
    <col min="15909" max="15909" width="12.6640625" bestFit="1" customWidth="1"/>
    <col min="15910" max="15910" width="12.1640625" bestFit="1" customWidth="1"/>
    <col min="15911" max="15911" width="12.6640625" bestFit="1" customWidth="1"/>
    <col min="15912" max="15915" width="12.1640625" bestFit="1" customWidth="1"/>
    <col min="15916" max="15922" width="12.6640625" bestFit="1" customWidth="1"/>
    <col min="15923" max="15923" width="12.1640625" bestFit="1" customWidth="1"/>
    <col min="15924" max="15926" width="12.6640625" bestFit="1" customWidth="1"/>
    <col min="15927" max="15929" width="12.1640625" bestFit="1" customWidth="1"/>
    <col min="15930" max="15932" width="12.6640625" bestFit="1" customWidth="1"/>
    <col min="15933" max="15933" width="12.1640625" bestFit="1" customWidth="1"/>
    <col min="15934" max="15937" width="12.6640625" bestFit="1" customWidth="1"/>
    <col min="15938" max="15938" width="12.1640625" bestFit="1" customWidth="1"/>
    <col min="15939" max="15939" width="12.6640625" bestFit="1" customWidth="1"/>
    <col min="15940" max="15941" width="12.1640625" bestFit="1" customWidth="1"/>
    <col min="15942" max="15942" width="11.5" bestFit="1" customWidth="1"/>
    <col min="15943" max="16128" width="8.83203125" customWidth="1"/>
    <col min="16129" max="16129" width="15.83203125" bestFit="1" customWidth="1"/>
    <col min="16130" max="16130" width="25.6640625" bestFit="1" customWidth="1"/>
    <col min="16131" max="16131" width="117.6640625" bestFit="1" customWidth="1"/>
    <col min="16132" max="16132" width="26" bestFit="1" customWidth="1"/>
    <col min="16133" max="16140" width="12.1640625" bestFit="1" customWidth="1"/>
    <col min="16141" max="16155" width="12.6640625" bestFit="1" customWidth="1"/>
    <col min="16156" max="16159" width="12.1640625" bestFit="1" customWidth="1"/>
    <col min="16160" max="16160" width="12.6640625" bestFit="1" customWidth="1"/>
    <col min="16161" max="16161" width="12.1640625" bestFit="1" customWidth="1"/>
    <col min="16162" max="16162" width="12.6640625" bestFit="1" customWidth="1"/>
    <col min="16163" max="16164" width="12.1640625" bestFit="1" customWidth="1"/>
    <col min="16165" max="16165" width="12.6640625" bestFit="1" customWidth="1"/>
    <col min="16166" max="16166" width="12.1640625" bestFit="1" customWidth="1"/>
    <col min="16167" max="16167" width="12.6640625" bestFit="1" customWidth="1"/>
    <col min="16168" max="16171" width="12.1640625" bestFit="1" customWidth="1"/>
    <col min="16172" max="16178" width="12.6640625" bestFit="1" customWidth="1"/>
    <col min="16179" max="16179" width="12.1640625" bestFit="1" customWidth="1"/>
    <col min="16180" max="16182" width="12.6640625" bestFit="1" customWidth="1"/>
    <col min="16183" max="16185" width="12.1640625" bestFit="1" customWidth="1"/>
    <col min="16186" max="16188" width="12.6640625" bestFit="1" customWidth="1"/>
    <col min="16189" max="16189" width="12.1640625" bestFit="1" customWidth="1"/>
    <col min="16190" max="16193" width="12.6640625" bestFit="1" customWidth="1"/>
    <col min="16194" max="16194" width="12.1640625" bestFit="1" customWidth="1"/>
    <col min="16195" max="16195" width="12.6640625" bestFit="1" customWidth="1"/>
    <col min="16196" max="16197" width="12.1640625" bestFit="1" customWidth="1"/>
    <col min="16198" max="16198" width="11.5" bestFit="1" customWidth="1"/>
    <col min="16199" max="16384" width="8.83203125" customWidth="1"/>
  </cols>
  <sheetData>
    <row r="1" spans="1:70" x14ac:dyDescent="0.2">
      <c r="A1" t="s">
        <v>149</v>
      </c>
      <c r="B1" t="s">
        <v>150</v>
      </c>
    </row>
    <row r="2" spans="1:70" x14ac:dyDescent="0.2">
      <c r="A2" t="s">
        <v>151</v>
      </c>
      <c r="B2" s="15">
        <v>46077</v>
      </c>
    </row>
    <row r="4" spans="1:70" x14ac:dyDescent="0.2">
      <c r="A4" t="s">
        <v>152</v>
      </c>
      <c r="B4" t="s">
        <v>153</v>
      </c>
      <c r="C4" t="s">
        <v>154</v>
      </c>
      <c r="D4" t="s">
        <v>155</v>
      </c>
      <c r="E4" t="s">
        <v>683</v>
      </c>
      <c r="F4" t="s">
        <v>684</v>
      </c>
      <c r="G4" t="s">
        <v>685</v>
      </c>
      <c r="H4" t="s">
        <v>686</v>
      </c>
      <c r="I4" t="s">
        <v>687</v>
      </c>
      <c r="J4" t="s">
        <v>688</v>
      </c>
      <c r="K4" t="s">
        <v>689</v>
      </c>
      <c r="L4" t="s">
        <v>690</v>
      </c>
      <c r="M4" t="s">
        <v>691</v>
      </c>
      <c r="N4" t="s">
        <v>692</v>
      </c>
      <c r="O4" t="s">
        <v>693</v>
      </c>
      <c r="P4" t="s">
        <v>694</v>
      </c>
      <c r="Q4" t="s">
        <v>695</v>
      </c>
      <c r="R4" t="s">
        <v>696</v>
      </c>
      <c r="S4" t="s">
        <v>697</v>
      </c>
      <c r="T4" t="s">
        <v>698</v>
      </c>
      <c r="U4" t="s">
        <v>699</v>
      </c>
      <c r="V4" t="s">
        <v>700</v>
      </c>
      <c r="W4" t="s">
        <v>701</v>
      </c>
      <c r="X4" t="s">
        <v>702</v>
      </c>
      <c r="Y4" t="s">
        <v>703</v>
      </c>
      <c r="Z4" t="s">
        <v>704</v>
      </c>
      <c r="AA4" t="s">
        <v>705</v>
      </c>
      <c r="AB4" t="s">
        <v>706</v>
      </c>
      <c r="AC4" t="s">
        <v>707</v>
      </c>
      <c r="AD4" t="s">
        <v>708</v>
      </c>
      <c r="AE4" t="s">
        <v>709</v>
      </c>
      <c r="AF4" t="s">
        <v>710</v>
      </c>
      <c r="AG4" t="s">
        <v>711</v>
      </c>
      <c r="AH4" t="s">
        <v>712</v>
      </c>
      <c r="AI4" t="s">
        <v>713</v>
      </c>
      <c r="AJ4" t="s">
        <v>714</v>
      </c>
      <c r="AK4" t="s">
        <v>715</v>
      </c>
      <c r="AL4" t="s">
        <v>716</v>
      </c>
      <c r="AM4" t="s">
        <v>717</v>
      </c>
      <c r="AN4" t="s">
        <v>718</v>
      </c>
      <c r="AO4" t="s">
        <v>719</v>
      </c>
      <c r="AP4" t="s">
        <v>720</v>
      </c>
      <c r="AQ4" t="s">
        <v>721</v>
      </c>
      <c r="AR4" t="s">
        <v>722</v>
      </c>
      <c r="AS4" t="s">
        <v>723</v>
      </c>
      <c r="AT4" t="s">
        <v>724</v>
      </c>
      <c r="AU4" t="s">
        <v>725</v>
      </c>
      <c r="AV4" t="s">
        <v>726</v>
      </c>
      <c r="AW4" t="s">
        <v>727</v>
      </c>
      <c r="AX4" t="s">
        <v>728</v>
      </c>
      <c r="AY4" t="s">
        <v>729</v>
      </c>
      <c r="AZ4" t="s">
        <v>730</v>
      </c>
      <c r="BA4" t="s">
        <v>731</v>
      </c>
      <c r="BB4" t="s">
        <v>732</v>
      </c>
      <c r="BC4" t="s">
        <v>733</v>
      </c>
      <c r="BD4" t="s">
        <v>734</v>
      </c>
      <c r="BE4" t="s">
        <v>735</v>
      </c>
      <c r="BF4" t="s">
        <v>736</v>
      </c>
      <c r="BG4" t="s">
        <v>737</v>
      </c>
      <c r="BH4" t="s">
        <v>738</v>
      </c>
      <c r="BI4" t="s">
        <v>739</v>
      </c>
      <c r="BJ4" t="s">
        <v>740</v>
      </c>
      <c r="BK4" t="s">
        <v>741</v>
      </c>
      <c r="BL4" t="s">
        <v>742</v>
      </c>
      <c r="BM4" t="s">
        <v>743</v>
      </c>
      <c r="BN4" t="s">
        <v>744</v>
      </c>
      <c r="BO4" t="s">
        <v>745</v>
      </c>
      <c r="BP4" t="s">
        <v>746</v>
      </c>
      <c r="BQ4" t="s">
        <v>747</v>
      </c>
      <c r="BR4" t="s">
        <v>1012</v>
      </c>
    </row>
    <row r="5" spans="1:70" x14ac:dyDescent="0.2">
      <c r="A5" t="s">
        <v>194</v>
      </c>
      <c r="B5" t="s">
        <v>195</v>
      </c>
      <c r="C5" t="s">
        <v>1019</v>
      </c>
      <c r="D5" t="s">
        <v>1020</v>
      </c>
      <c r="AU5">
        <v>0.63450243661137595</v>
      </c>
      <c r="AV5">
        <v>0.64008223397234099</v>
      </c>
      <c r="AW5">
        <v>0.59859211135409496</v>
      </c>
      <c r="AX5">
        <v>0.46938090521225101</v>
      </c>
      <c r="AY5">
        <v>0.49894523700007198</v>
      </c>
      <c r="AZ5">
        <v>0.65955521140182904</v>
      </c>
      <c r="BA5">
        <v>1.02792938601642</v>
      </c>
      <c r="BB5">
        <v>0.89161301247769498</v>
      </c>
      <c r="BC5">
        <v>0.78819824993074405</v>
      </c>
      <c r="BD5">
        <v>0.55963484448213996</v>
      </c>
      <c r="BE5">
        <v>0.69397291164240305</v>
      </c>
      <c r="BF5">
        <v>0.70873004888304403</v>
      </c>
      <c r="BG5">
        <v>0.73922316402412402</v>
      </c>
      <c r="BH5">
        <v>0.64602993073233905</v>
      </c>
      <c r="BI5">
        <v>1.12086279620408</v>
      </c>
      <c r="BJ5">
        <v>1.2504405197747801</v>
      </c>
    </row>
    <row r="6" spans="1:70" x14ac:dyDescent="0.2">
      <c r="A6" t="s">
        <v>194</v>
      </c>
      <c r="B6" t="s">
        <v>195</v>
      </c>
      <c r="C6" t="s">
        <v>1021</v>
      </c>
      <c r="D6" t="s">
        <v>1022</v>
      </c>
      <c r="BI6">
        <v>700</v>
      </c>
      <c r="BJ6">
        <v>4900</v>
      </c>
      <c r="BK6">
        <v>42000</v>
      </c>
      <c r="BL6">
        <v>513000</v>
      </c>
      <c r="BM6">
        <v>515000</v>
      </c>
      <c r="BN6">
        <v>682000</v>
      </c>
      <c r="BO6">
        <v>438000</v>
      </c>
      <c r="BP6">
        <v>707000</v>
      </c>
    </row>
    <row r="7" spans="1:70" x14ac:dyDescent="0.2">
      <c r="A7" t="s">
        <v>194</v>
      </c>
      <c r="B7" t="s">
        <v>195</v>
      </c>
      <c r="C7" t="s">
        <v>1023</v>
      </c>
      <c r="D7" t="s">
        <v>1024</v>
      </c>
      <c r="AO7">
        <v>20.5</v>
      </c>
      <c r="AQ7">
        <v>25.870647430419901</v>
      </c>
      <c r="AS7">
        <v>30.845771789550799</v>
      </c>
      <c r="AU7">
        <v>28.358209609985401</v>
      </c>
      <c r="AV7">
        <v>29.850746154785199</v>
      </c>
      <c r="AW7">
        <v>25.9615383148193</v>
      </c>
      <c r="AX7">
        <v>25.9615383148193</v>
      </c>
      <c r="AY7">
        <v>31.25</v>
      </c>
      <c r="AZ7">
        <v>32.692306518554702</v>
      </c>
      <c r="BA7">
        <v>32.211540222167997</v>
      </c>
      <c r="BB7">
        <v>32.227489471435497</v>
      </c>
      <c r="BC7">
        <v>33.649288177490199</v>
      </c>
      <c r="BD7">
        <v>31.924882888793899</v>
      </c>
      <c r="BE7">
        <v>31.924882888793899</v>
      </c>
      <c r="BF7">
        <v>34.272300720214801</v>
      </c>
      <c r="BG7">
        <v>30.541872024536101</v>
      </c>
      <c r="BH7">
        <v>35.9605903625488</v>
      </c>
      <c r="BI7">
        <v>39.901477813720703</v>
      </c>
      <c r="BJ7">
        <v>41.871921539306598</v>
      </c>
      <c r="BK7">
        <v>36.407768249511697</v>
      </c>
      <c r="BL7">
        <v>34.299518585205099</v>
      </c>
      <c r="BM7">
        <v>34.782608032226598</v>
      </c>
      <c r="BN7">
        <v>36.231884002685497</v>
      </c>
      <c r="BO7">
        <v>23.6714973449707</v>
      </c>
      <c r="BP7">
        <v>21.568628311157202</v>
      </c>
    </row>
    <row r="8" spans="1:70" x14ac:dyDescent="0.2">
      <c r="A8" t="s">
        <v>194</v>
      </c>
      <c r="B8" t="s">
        <v>195</v>
      </c>
      <c r="C8" t="s">
        <v>1025</v>
      </c>
      <c r="D8" t="s">
        <v>1026</v>
      </c>
      <c r="AX8">
        <v>75.148042024832776</v>
      </c>
      <c r="AY8">
        <v>95.046321902654839</v>
      </c>
      <c r="AZ8">
        <v>71.64378082922272</v>
      </c>
      <c r="BA8">
        <v>54.251287532795999</v>
      </c>
      <c r="BB8">
        <v>46.827456595668686</v>
      </c>
      <c r="BC8">
        <v>27.270093030349223</v>
      </c>
      <c r="BD8">
        <v>19.050207178604104</v>
      </c>
      <c r="BE8">
        <v>20.664185376395753</v>
      </c>
      <c r="BF8">
        <v>33.397675874251149</v>
      </c>
      <c r="BG8">
        <v>31.599357166221814</v>
      </c>
      <c r="BH8">
        <v>29.680610423635091</v>
      </c>
      <c r="BI8">
        <v>28.434842238844681</v>
      </c>
      <c r="BJ8">
        <v>25.648307365842292</v>
      </c>
      <c r="BK8">
        <v>23.86594083395579</v>
      </c>
      <c r="BL8">
        <v>23.697821684503705</v>
      </c>
      <c r="BM8">
        <v>16.623226141350141</v>
      </c>
      <c r="BN8">
        <v>16.802063836407235</v>
      </c>
      <c r="BO8">
        <v>17.451404637324305</v>
      </c>
      <c r="BP8">
        <v>26.753380888267113</v>
      </c>
    </row>
    <row r="9" spans="1:70" x14ac:dyDescent="0.2">
      <c r="A9" t="s">
        <v>194</v>
      </c>
      <c r="B9" t="s">
        <v>195</v>
      </c>
      <c r="C9" t="s">
        <v>1027</v>
      </c>
      <c r="D9" t="s">
        <v>1028</v>
      </c>
      <c r="AX9">
        <v>59572312.598619863</v>
      </c>
      <c r="AY9">
        <v>55372475.279719219</v>
      </c>
      <c r="AZ9">
        <v>78358457.73546797</v>
      </c>
      <c r="BA9">
        <v>115369944.4392404</v>
      </c>
      <c r="BB9">
        <v>142557808.96032378</v>
      </c>
      <c r="BC9">
        <v>265039451.77300823</v>
      </c>
      <c r="BD9">
        <v>394335367.48568267</v>
      </c>
      <c r="BE9">
        <v>407839418.13437665</v>
      </c>
      <c r="BF9">
        <v>458230638.5147391</v>
      </c>
      <c r="BG9">
        <v>427215936.32497305</v>
      </c>
      <c r="BH9">
        <v>368644600.13849485</v>
      </c>
      <c r="BI9">
        <v>428173465.70875072</v>
      </c>
      <c r="BJ9">
        <v>457340210.3540327</v>
      </c>
      <c r="BK9">
        <v>507036215.17752969</v>
      </c>
      <c r="BL9">
        <v>491342530.73235375</v>
      </c>
      <c r="BM9">
        <v>450485109.18939304</v>
      </c>
      <c r="BN9">
        <v>485743583.01571858</v>
      </c>
      <c r="BO9">
        <v>432894168.52950943</v>
      </c>
      <c r="BP9">
        <v>557189828.67991996</v>
      </c>
    </row>
    <row r="10" spans="1:70" x14ac:dyDescent="0.2">
      <c r="A10" t="s">
        <v>194</v>
      </c>
      <c r="B10" t="s">
        <v>195</v>
      </c>
      <c r="C10" t="s">
        <v>1029</v>
      </c>
      <c r="D10" t="s">
        <v>1030</v>
      </c>
      <c r="F10">
        <v>3600000</v>
      </c>
      <c r="G10">
        <v>7600000</v>
      </c>
      <c r="H10">
        <v>9200000</v>
      </c>
      <c r="J10">
        <v>13600000</v>
      </c>
      <c r="K10">
        <v>15900000</v>
      </c>
      <c r="L10">
        <v>17100000</v>
      </c>
      <c r="M10">
        <v>19200000</v>
      </c>
      <c r="N10">
        <v>19107000</v>
      </c>
      <c r="O10">
        <v>17686000</v>
      </c>
      <c r="P10">
        <v>15744000</v>
      </c>
      <c r="Q10">
        <v>19672000</v>
      </c>
      <c r="R10">
        <v>24513000</v>
      </c>
      <c r="S10">
        <v>36131000</v>
      </c>
      <c r="T10">
        <v>39612000</v>
      </c>
      <c r="U10">
        <v>50102000</v>
      </c>
      <c r="V10">
        <v>53157000</v>
      </c>
      <c r="W10">
        <v>41920000</v>
      </c>
      <c r="X10">
        <v>74268000</v>
      </c>
      <c r="Y10">
        <v>83274000</v>
      </c>
      <c r="Z10">
        <v>69256000</v>
      </c>
      <c r="AA10">
        <v>51970000</v>
      </c>
      <c r="AB10">
        <v>54578000</v>
      </c>
      <c r="AC10">
        <v>76037289.675167099</v>
      </c>
      <c r="AD10">
        <v>67036718.612956904</v>
      </c>
      <c r="AE10">
        <v>80798815.108568996</v>
      </c>
      <c r="AF10">
        <v>146651600.962172</v>
      </c>
      <c r="AG10">
        <v>133514820.94419299</v>
      </c>
      <c r="AH10">
        <v>83358650.6046758</v>
      </c>
      <c r="AI10">
        <v>129301091.31311099</v>
      </c>
      <c r="AJ10">
        <v>73673414.528235495</v>
      </c>
      <c r="AK10">
        <v>75219296.403808802</v>
      </c>
      <c r="AL10">
        <v>62379627.477199398</v>
      </c>
      <c r="AM10">
        <v>103667668.399662</v>
      </c>
      <c r="AN10">
        <v>163846322.209885</v>
      </c>
      <c r="AO10">
        <v>178764935.546662</v>
      </c>
      <c r="AP10">
        <v>190996014.662395</v>
      </c>
      <c r="AQ10">
        <v>238228605.709418</v>
      </c>
      <c r="AR10">
        <v>174986545.84072801</v>
      </c>
      <c r="AS10">
        <v>146455321</v>
      </c>
      <c r="AT10">
        <v>162547788</v>
      </c>
      <c r="AU10">
        <v>156219288</v>
      </c>
      <c r="AV10">
        <v>309565207</v>
      </c>
      <c r="AW10">
        <v>387362631</v>
      </c>
      <c r="AX10">
        <v>275674446</v>
      </c>
      <c r="AY10">
        <v>352025404</v>
      </c>
      <c r="AZ10">
        <v>407931885</v>
      </c>
      <c r="BA10">
        <v>457568555</v>
      </c>
      <c r="BB10">
        <v>983301749</v>
      </c>
      <c r="BC10">
        <v>1357916747</v>
      </c>
      <c r="BD10">
        <v>2426984366</v>
      </c>
      <c r="BE10">
        <v>2269832027</v>
      </c>
      <c r="BF10">
        <v>2501358675</v>
      </c>
      <c r="BG10">
        <v>2602974285</v>
      </c>
      <c r="BH10">
        <v>2216923254</v>
      </c>
      <c r="BI10">
        <v>2520004176</v>
      </c>
      <c r="BJ10">
        <v>2909368705</v>
      </c>
      <c r="BK10">
        <v>3254984070</v>
      </c>
      <c r="BL10">
        <v>3239480569</v>
      </c>
      <c r="BM10">
        <v>4380865823</v>
      </c>
      <c r="BN10">
        <v>5040399217</v>
      </c>
      <c r="BO10">
        <v>4542731249</v>
      </c>
      <c r="BP10">
        <v>4458757155</v>
      </c>
    </row>
    <row r="11" spans="1:70" x14ac:dyDescent="0.2">
      <c r="A11" t="s">
        <v>194</v>
      </c>
      <c r="B11" t="s">
        <v>195</v>
      </c>
      <c r="C11" t="s">
        <v>1031</v>
      </c>
      <c r="D11" t="s">
        <v>1032</v>
      </c>
      <c r="H11">
        <v>1.0869565217391304</v>
      </c>
      <c r="L11">
        <v>5.8479532163742682</v>
      </c>
      <c r="N11">
        <v>1.3136546815303292</v>
      </c>
      <c r="O11">
        <v>0.80854913490896763</v>
      </c>
      <c r="R11">
        <v>1.4482111532656141</v>
      </c>
      <c r="S11">
        <v>0.14392073288865517</v>
      </c>
      <c r="T11">
        <v>0.77249318388367161</v>
      </c>
      <c r="U11">
        <v>0.95205780208374913</v>
      </c>
      <c r="V11">
        <v>1.3319036062983238</v>
      </c>
      <c r="W11">
        <v>0.2123091603053435</v>
      </c>
      <c r="X11">
        <v>2.5583023644099746E-2</v>
      </c>
      <c r="Y11">
        <v>0.36385906765617115</v>
      </c>
      <c r="Z11">
        <v>5.7756728658888761E-3</v>
      </c>
      <c r="AA11">
        <v>0.88320184721954964</v>
      </c>
      <c r="AB11">
        <v>1.1689691817215728</v>
      </c>
      <c r="AC11">
        <v>0.41798175179289826</v>
      </c>
      <c r="AD11">
        <v>3.0846365839891163</v>
      </c>
      <c r="AE11">
        <v>3.5738536864300713E-3</v>
      </c>
      <c r="AF11">
        <v>2.529836184598623</v>
      </c>
      <c r="AG11">
        <v>0.13830563029647638</v>
      </c>
      <c r="AH11">
        <v>0.16546329723225062</v>
      </c>
      <c r="AK11">
        <v>0.2963798355031389</v>
      </c>
      <c r="AL11">
        <v>0.18976911235950633</v>
      </c>
      <c r="AM11">
        <v>1.0253600810997749</v>
      </c>
      <c r="AN11">
        <v>0.2034136303969474</v>
      </c>
      <c r="AO11">
        <v>0.47795674911333141</v>
      </c>
      <c r="AP11">
        <v>9.0011956024821704E-2</v>
      </c>
      <c r="AQ11">
        <v>0.41367704096386471</v>
      </c>
      <c r="AR11">
        <v>0.3981035919357877</v>
      </c>
      <c r="BB11">
        <v>0.63634718501858378</v>
      </c>
      <c r="BC11">
        <v>0.55523882569805294</v>
      </c>
      <c r="BD11">
        <v>0.19990322426329138</v>
      </c>
      <c r="BE11">
        <v>0.24589837193269987</v>
      </c>
      <c r="BF11">
        <v>0.34362580968121254</v>
      </c>
      <c r="BG11">
        <v>9.5286573297822655E-2</v>
      </c>
      <c r="BH11">
        <v>0.10038588372351478</v>
      </c>
      <c r="BI11">
        <v>7.8933321577162333E-2</v>
      </c>
      <c r="BJ11">
        <v>6.1961723754775863E-2</v>
      </c>
      <c r="BK11">
        <v>4.9158335819443809E-2</v>
      </c>
      <c r="BL11">
        <v>5.1367370927422287E-2</v>
      </c>
      <c r="BM11">
        <v>2.3932186977642572E-2</v>
      </c>
      <c r="BN11">
        <v>4.0782265679809943E-2</v>
      </c>
      <c r="BO11">
        <v>3.9162827437604381E-2</v>
      </c>
      <c r="BP11">
        <v>0.10082018023697457</v>
      </c>
    </row>
    <row r="12" spans="1:70" x14ac:dyDescent="0.2">
      <c r="A12" t="s">
        <v>194</v>
      </c>
      <c r="B12" t="s">
        <v>195</v>
      </c>
      <c r="C12" t="s">
        <v>1033</v>
      </c>
      <c r="D12" t="s">
        <v>1034</v>
      </c>
      <c r="H12">
        <v>1.0869565217391304</v>
      </c>
      <c r="L12">
        <v>5.8479532163742682</v>
      </c>
      <c r="N12">
        <v>1.3136546815303292</v>
      </c>
      <c r="O12">
        <v>3.1946172113536133</v>
      </c>
      <c r="P12">
        <v>0.13338414634146342</v>
      </c>
      <c r="R12">
        <v>1.4482111532656141</v>
      </c>
      <c r="S12">
        <v>0.14392073288865517</v>
      </c>
      <c r="T12">
        <v>0.77249318388367161</v>
      </c>
      <c r="U12">
        <v>1.377190531316115</v>
      </c>
      <c r="V12">
        <v>3.5366931918656057</v>
      </c>
      <c r="W12">
        <v>5.3196564885496187</v>
      </c>
      <c r="X12">
        <v>7.8687994829536274</v>
      </c>
      <c r="Y12">
        <v>2.6598938444172249</v>
      </c>
      <c r="Z12">
        <v>5.8666397135266255</v>
      </c>
      <c r="AA12">
        <v>0.88320184721954964</v>
      </c>
      <c r="AB12">
        <v>13.303895342445674</v>
      </c>
      <c r="AC12">
        <v>5.3781209669607977</v>
      </c>
      <c r="AD12">
        <v>7.6468439751635389</v>
      </c>
      <c r="AE12">
        <v>0.59325971194739169</v>
      </c>
      <c r="AF12">
        <v>2.965467168852379</v>
      </c>
      <c r="AG12">
        <v>1.1693112379611232</v>
      </c>
      <c r="AH12">
        <v>1.4515643802647371</v>
      </c>
      <c r="AI12">
        <v>9.1410067037836544</v>
      </c>
      <c r="AJ12">
        <v>15.893224016897806</v>
      </c>
      <c r="AK12">
        <v>19.388557183844554</v>
      </c>
      <c r="AL12">
        <v>5.2590727695477186</v>
      </c>
      <c r="AM12">
        <v>9.4838666724024296</v>
      </c>
      <c r="AN12">
        <v>15.469373109683721</v>
      </c>
      <c r="AO12">
        <v>29.650165250363901</v>
      </c>
      <c r="AP12">
        <v>10.975790278672891</v>
      </c>
      <c r="AQ12">
        <v>26.478170685231312</v>
      </c>
      <c r="AR12">
        <v>32.396604573707236</v>
      </c>
      <c r="AS12">
        <v>1.4420780246011001E-3</v>
      </c>
      <c r="AT12">
        <v>4.2141453195290479E-4</v>
      </c>
      <c r="AU12">
        <v>1.9280589731019641E-3</v>
      </c>
      <c r="AV12">
        <v>1.1667977919753753E-3</v>
      </c>
      <c r="AW12">
        <v>7.3444358653171171E-2</v>
      </c>
      <c r="AX12">
        <v>0.13341388922207176</v>
      </c>
      <c r="AY12">
        <v>0.27250306060297852</v>
      </c>
      <c r="AZ12">
        <v>2.5543480132718724E-4</v>
      </c>
      <c r="BA12">
        <v>0.27052055620386767</v>
      </c>
      <c r="BB12">
        <v>6.0984403883125804</v>
      </c>
      <c r="BC12">
        <v>1.1187731525929845</v>
      </c>
      <c r="BD12">
        <v>1.3261143108657338</v>
      </c>
      <c r="BE12">
        <v>4.764470001021798</v>
      </c>
      <c r="BF12">
        <v>12.342984198377707</v>
      </c>
      <c r="BG12">
        <v>6.7079614657046065</v>
      </c>
      <c r="BH12">
        <v>14.407673807548052</v>
      </c>
      <c r="BI12">
        <v>8.2130848818085447</v>
      </c>
      <c r="BJ12">
        <v>12.171492956235673</v>
      </c>
      <c r="BK12">
        <v>17.330894279921928</v>
      </c>
      <c r="BL12">
        <v>19.840445321714167</v>
      </c>
      <c r="BM12">
        <v>7.6686229976781473</v>
      </c>
      <c r="BN12">
        <v>10.20655874369802</v>
      </c>
      <c r="BO12">
        <v>2.0241587925819204</v>
      </c>
      <c r="BP12">
        <v>2.7724589320003008</v>
      </c>
    </row>
    <row r="13" spans="1:70" x14ac:dyDescent="0.2">
      <c r="A13" t="s">
        <v>194</v>
      </c>
      <c r="B13" t="s">
        <v>195</v>
      </c>
      <c r="C13" t="s">
        <v>1035</v>
      </c>
      <c r="D13" t="s">
        <v>1036</v>
      </c>
      <c r="G13">
        <v>3.8721901783787769</v>
      </c>
      <c r="H13">
        <v>3.4675968990346737</v>
      </c>
      <c r="I13">
        <v>1.9552665680762285</v>
      </c>
      <c r="J13">
        <v>1.3489501260608285</v>
      </c>
      <c r="K13">
        <v>1.4578166125797998</v>
      </c>
      <c r="L13">
        <v>0.19610668373109125</v>
      </c>
      <c r="M13">
        <v>0.13267727975947463</v>
      </c>
      <c r="N13">
        <v>6.7747642260483298E-2</v>
      </c>
      <c r="O13">
        <v>0.13378293954327641</v>
      </c>
      <c r="P13">
        <v>0.1112218981795</v>
      </c>
      <c r="Q13">
        <v>0.17448398080194619</v>
      </c>
      <c r="R13">
        <v>0.1213790583869324</v>
      </c>
      <c r="S13">
        <v>0.13869224984545364</v>
      </c>
      <c r="T13">
        <v>5.6734854777884772E-2</v>
      </c>
      <c r="U13">
        <v>0.30390701362198463</v>
      </c>
      <c r="V13">
        <v>4.1583526167152121E-2</v>
      </c>
      <c r="W13">
        <v>4.4654769414123011E-2</v>
      </c>
      <c r="X13">
        <v>3.9458944353964041E-2</v>
      </c>
      <c r="Y13">
        <v>0.10640357940914071</v>
      </c>
      <c r="Z13">
        <v>0.11932476863997583</v>
      </c>
      <c r="AA13">
        <v>3.2067156904018665E-2</v>
      </c>
      <c r="AB13">
        <v>6.1346062140980734E-2</v>
      </c>
      <c r="AN13">
        <v>0.33954585959154726</v>
      </c>
      <c r="AO13">
        <v>0.43263227464851278</v>
      </c>
      <c r="AP13">
        <v>0.36962429749564912</v>
      </c>
      <c r="AQ13">
        <v>0.22262496718431685</v>
      </c>
      <c r="AR13">
        <v>8.394136141517948E-2</v>
      </c>
      <c r="AS13">
        <v>3.1819956324321941E-2</v>
      </c>
      <c r="AT13">
        <v>4.3581381257050272E-2</v>
      </c>
      <c r="AU13">
        <v>5.0593175920054592E-2</v>
      </c>
      <c r="AV13">
        <v>2.131631340522374E-2</v>
      </c>
      <c r="AW13">
        <v>0.15153984839210341</v>
      </c>
      <c r="AX13">
        <v>0.3267627151266469</v>
      </c>
      <c r="AZ13">
        <v>0.17895378265488315</v>
      </c>
      <c r="BA13">
        <v>0.2111087834631733</v>
      </c>
      <c r="BB13">
        <v>0.27375503243413862</v>
      </c>
      <c r="BC13">
        <v>0.49164097341215163</v>
      </c>
      <c r="BD13">
        <v>0.32271966861051049</v>
      </c>
      <c r="BE13">
        <v>0.10422518324560608</v>
      </c>
      <c r="BF13">
        <v>1.0683296718818993</v>
      </c>
      <c r="BG13">
        <v>3.9198563228281373</v>
      </c>
      <c r="BH13">
        <v>2.6490797339154053</v>
      </c>
      <c r="BI13">
        <v>3.7005245011621843</v>
      </c>
      <c r="BJ13">
        <v>5.876851176210506</v>
      </c>
      <c r="BK13">
        <v>5.856068296675998</v>
      </c>
      <c r="BL13">
        <v>4.916587215244399</v>
      </c>
      <c r="BM13">
        <v>2.6896933540701182</v>
      </c>
      <c r="BN13">
        <v>3.4389928358101387</v>
      </c>
      <c r="BO13">
        <v>1.4352894068430706</v>
      </c>
      <c r="BP13">
        <v>0.32241497043584133</v>
      </c>
      <c r="BQ13">
        <v>0.24741469666043531</v>
      </c>
    </row>
    <row r="14" spans="1:70" x14ac:dyDescent="0.2">
      <c r="A14" t="s">
        <v>194</v>
      </c>
      <c r="B14" t="s">
        <v>195</v>
      </c>
      <c r="C14" t="s">
        <v>1037</v>
      </c>
      <c r="D14" t="s">
        <v>1038</v>
      </c>
      <c r="G14">
        <v>0.20504113804770277</v>
      </c>
      <c r="H14">
        <v>0.18511853043234591</v>
      </c>
      <c r="I14">
        <v>0.11045237527591101</v>
      </c>
      <c r="J14">
        <v>5.9700152746077553E-3</v>
      </c>
      <c r="K14">
        <v>8.9027601617841789E-2</v>
      </c>
      <c r="L14">
        <v>1.5953289037352554E-2</v>
      </c>
      <c r="M14">
        <v>1.5988702562082183E-2</v>
      </c>
      <c r="N14">
        <v>6.4415473410382304E-3</v>
      </c>
      <c r="O14">
        <v>1.0791428177386023E-2</v>
      </c>
      <c r="P14">
        <v>2.3398884239361071E-2</v>
      </c>
      <c r="Q14">
        <v>2.4010835638999299E-2</v>
      </c>
      <c r="R14">
        <v>0.51561177803594216</v>
      </c>
      <c r="S14">
        <v>1.4863747868225634E-2</v>
      </c>
      <c r="T14">
        <v>1.4403674108488381E-3</v>
      </c>
      <c r="V14">
        <v>5.635473910623498E-2</v>
      </c>
      <c r="W14">
        <v>0.13908178630392209</v>
      </c>
      <c r="X14">
        <v>0.57574595605425039</v>
      </c>
      <c r="Y14">
        <v>0.11497979391549391</v>
      </c>
      <c r="Z14">
        <v>0.17072477124318283</v>
      </c>
      <c r="AA14">
        <v>4.2383735293181927E-3</v>
      </c>
      <c r="AB14">
        <v>1.8289727253476943E-3</v>
      </c>
      <c r="AN14">
        <v>0.10112009821344278</v>
      </c>
      <c r="AO14">
        <v>0.14201487344947752</v>
      </c>
      <c r="AP14">
        <v>1.5822315522165096</v>
      </c>
      <c r="AQ14">
        <v>1.1039462134343627</v>
      </c>
      <c r="AR14">
        <v>1.0802573806443965</v>
      </c>
      <c r="AS14">
        <v>3.1556679503142595</v>
      </c>
      <c r="AT14">
        <v>2.9125705154802248</v>
      </c>
      <c r="AU14">
        <v>8.6367295340248707E-4</v>
      </c>
      <c r="AV14">
        <v>3.9216857181416785E-2</v>
      </c>
      <c r="AW14">
        <v>4.1674159704080359E-2</v>
      </c>
      <c r="AX14">
        <v>1.9076586329454196E-2</v>
      </c>
      <c r="AZ14">
        <v>11.506492307689669</v>
      </c>
      <c r="BA14">
        <v>13.965054895169512</v>
      </c>
      <c r="BB14">
        <v>9.9189995230568808</v>
      </c>
      <c r="BC14">
        <v>2.8155583714572474</v>
      </c>
      <c r="BD14">
        <v>2.3416261799484599</v>
      </c>
      <c r="BE14">
        <v>3.123819697091601</v>
      </c>
      <c r="BF14">
        <v>4.6262648308988101</v>
      </c>
      <c r="BG14">
        <v>5.3145973342877548</v>
      </c>
      <c r="BH14">
        <v>1.526511590007583</v>
      </c>
      <c r="BI14">
        <v>0.42321590411197424</v>
      </c>
      <c r="BJ14">
        <v>0.4698996499420291</v>
      </c>
      <c r="BK14">
        <v>0.828034728125843</v>
      </c>
      <c r="BL14">
        <v>0.61215287637240978</v>
      </c>
      <c r="BM14">
        <v>0.28820409229202237</v>
      </c>
      <c r="BN14">
        <v>0.25133230691700215</v>
      </c>
      <c r="BO14">
        <v>1.0331318908596865E-2</v>
      </c>
      <c r="BP14">
        <v>1.6086592686548211E-2</v>
      </c>
      <c r="BQ14">
        <v>2.0839674483687474E-2</v>
      </c>
    </row>
    <row r="15" spans="1:70" x14ac:dyDescent="0.2">
      <c r="A15" t="s">
        <v>194</v>
      </c>
      <c r="B15" t="s">
        <v>195</v>
      </c>
      <c r="C15" t="s">
        <v>1039</v>
      </c>
      <c r="D15" t="s">
        <v>1040</v>
      </c>
      <c r="Y15">
        <v>9.8640162923000005</v>
      </c>
      <c r="Z15">
        <v>9.6802581092000004</v>
      </c>
      <c r="AA15">
        <v>7.1988830627000002</v>
      </c>
      <c r="AB15">
        <v>6.6009128731000004</v>
      </c>
      <c r="AC15">
        <v>8.0988497257999992</v>
      </c>
      <c r="AD15">
        <v>7.3384778407000004</v>
      </c>
      <c r="AE15">
        <v>8.1843973929999994</v>
      </c>
      <c r="AF15">
        <v>11.750565075200001</v>
      </c>
      <c r="AG15">
        <v>9.5194395614000005</v>
      </c>
      <c r="AH15">
        <v>5.9231314741999999</v>
      </c>
      <c r="AI15">
        <v>9.0815293512000004</v>
      </c>
      <c r="AJ15">
        <v>6.838456377</v>
      </c>
      <c r="AK15">
        <v>5.9471332419999996</v>
      </c>
      <c r="AL15">
        <v>6.5692341812999997</v>
      </c>
      <c r="AM15">
        <v>7.2197584525999998</v>
      </c>
      <c r="AN15">
        <v>15.5522672145</v>
      </c>
      <c r="AO15">
        <v>13.7404168658</v>
      </c>
      <c r="AP15">
        <v>15.0029124217</v>
      </c>
      <c r="AQ15">
        <v>21.779078438999999</v>
      </c>
      <c r="AR15">
        <v>19.476886088099999</v>
      </c>
      <c r="AS15">
        <v>17.400115363800001</v>
      </c>
      <c r="AT15">
        <v>20.852984790899999</v>
      </c>
      <c r="AU15">
        <v>23.6887367675</v>
      </c>
      <c r="AV15">
        <v>23.7932959573</v>
      </c>
      <c r="AW15">
        <v>35.242140343800003</v>
      </c>
      <c r="AX15">
        <v>31.7</v>
      </c>
      <c r="AY15">
        <v>37.700000000000003</v>
      </c>
      <c r="AZ15">
        <v>35.9</v>
      </c>
      <c r="BA15">
        <v>30.7</v>
      </c>
      <c r="BB15">
        <v>40.4</v>
      </c>
      <c r="BC15">
        <v>65.5</v>
      </c>
      <c r="BD15">
        <v>75.3</v>
      </c>
      <c r="BE15">
        <v>71.900000000000006</v>
      </c>
      <c r="BF15">
        <v>87.4</v>
      </c>
      <c r="BG15">
        <v>99.9</v>
      </c>
      <c r="BH15">
        <v>100</v>
      </c>
      <c r="BI15">
        <v>108.3</v>
      </c>
      <c r="BJ15">
        <v>120.3</v>
      </c>
      <c r="BK15">
        <v>132.5</v>
      </c>
      <c r="BL15">
        <v>127.3</v>
      </c>
      <c r="BM15">
        <v>144.5</v>
      </c>
      <c r="BN15">
        <v>157.69999999999999</v>
      </c>
      <c r="BO15">
        <v>135.69999999999999</v>
      </c>
      <c r="BP15">
        <v>129.69999999999999</v>
      </c>
    </row>
    <row r="16" spans="1:70" x14ac:dyDescent="0.2">
      <c r="A16" t="s">
        <v>194</v>
      </c>
      <c r="B16" t="s">
        <v>195</v>
      </c>
      <c r="C16" t="s">
        <v>1041</v>
      </c>
      <c r="D16" t="s">
        <v>1042</v>
      </c>
      <c r="AX16">
        <v>60.372864651773853</v>
      </c>
      <c r="AY16">
        <v>64.22620592181174</v>
      </c>
      <c r="AZ16">
        <v>59.185133610237386</v>
      </c>
      <c r="BA16">
        <v>56.388331883016086</v>
      </c>
      <c r="BB16">
        <v>55.570369911010431</v>
      </c>
      <c r="BC16">
        <v>43.911975364174197</v>
      </c>
      <c r="BD16">
        <v>42.606763900866206</v>
      </c>
      <c r="BE16">
        <v>45.004711983167667</v>
      </c>
      <c r="BF16">
        <v>47.431686627577847</v>
      </c>
      <c r="BG16">
        <v>45.899992042303893</v>
      </c>
      <c r="BH16">
        <v>46.48556269917681</v>
      </c>
      <c r="BI16">
        <v>47.288267992295715</v>
      </c>
      <c r="BJ16">
        <v>47.096380881710388</v>
      </c>
      <c r="BK16">
        <v>47.052938241963105</v>
      </c>
      <c r="BL16">
        <v>47.252216332848796</v>
      </c>
      <c r="BM16">
        <v>41.78258543939404</v>
      </c>
      <c r="BN16">
        <v>43.433567603716646</v>
      </c>
      <c r="BO16">
        <v>50.928370282492132</v>
      </c>
      <c r="BP16">
        <v>51.175034755691598</v>
      </c>
    </row>
    <row r="17" spans="1:69" x14ac:dyDescent="0.2">
      <c r="A17" t="s">
        <v>194</v>
      </c>
      <c r="B17" t="s">
        <v>195</v>
      </c>
      <c r="C17" t="s">
        <v>1043</v>
      </c>
      <c r="D17" t="s">
        <v>1044</v>
      </c>
      <c r="G17">
        <v>25.308641975308639</v>
      </c>
      <c r="H17">
        <v>34.626038781163437</v>
      </c>
      <c r="K17">
        <v>37.960339943342774</v>
      </c>
      <c r="L17">
        <v>37.175792507204612</v>
      </c>
      <c r="M17">
        <v>40.548780487804883</v>
      </c>
      <c r="N17">
        <v>29.454338284942605</v>
      </c>
      <c r="O17">
        <v>26.89225495645729</v>
      </c>
      <c r="P17">
        <v>26.022613900897905</v>
      </c>
      <c r="Q17">
        <v>29.429937862179713</v>
      </c>
      <c r="R17">
        <v>26.385460174275078</v>
      </c>
      <c r="S17">
        <v>20.071531153336281</v>
      </c>
      <c r="T17">
        <v>23.937765693446412</v>
      </c>
      <c r="U17">
        <v>20.535413708815735</v>
      </c>
      <c r="V17">
        <v>17.5134947247894</v>
      </c>
      <c r="W17">
        <v>16.725454170310179</v>
      </c>
      <c r="X17">
        <v>23.533568140278526</v>
      </c>
      <c r="Y17">
        <v>24.223869690255057</v>
      </c>
      <c r="Z17">
        <v>28.139796344479777</v>
      </c>
      <c r="AA17">
        <v>29.255397948224136</v>
      </c>
      <c r="AB17">
        <v>30.294537472187955</v>
      </c>
      <c r="AC17">
        <v>31.858671498889528</v>
      </c>
      <c r="AD17">
        <v>30.526137485086373</v>
      </c>
      <c r="AE17">
        <v>29.395366502088905</v>
      </c>
      <c r="AF17">
        <v>25.964883151384342</v>
      </c>
      <c r="AG17">
        <v>25.045110948549116</v>
      </c>
      <c r="AH17">
        <v>23.893883462564276</v>
      </c>
      <c r="AI17">
        <v>30.547747832864907</v>
      </c>
      <c r="AJ17">
        <v>36.981500380966949</v>
      </c>
      <c r="AK17">
        <v>29.229458206239279</v>
      </c>
      <c r="AL17">
        <v>31.719070870491056</v>
      </c>
      <c r="AM17">
        <v>28.365149299248841</v>
      </c>
      <c r="AN17">
        <v>29.665583450535248</v>
      </c>
      <c r="AO17">
        <v>28.127769700975257</v>
      </c>
      <c r="AP17">
        <v>26.218262787380809</v>
      </c>
      <c r="AQ17">
        <v>27.458287594231813</v>
      </c>
      <c r="AR17">
        <v>41.322411964957709</v>
      </c>
      <c r="AS17">
        <v>32.523041755202037</v>
      </c>
      <c r="AT17">
        <v>32.606092472254709</v>
      </c>
      <c r="AU17">
        <v>33.143781860995539</v>
      </c>
      <c r="AV17">
        <v>49.16465800679125</v>
      </c>
      <c r="AW17">
        <v>49.815449564221659</v>
      </c>
      <c r="AX17">
        <v>32.57180072005675</v>
      </c>
      <c r="AY17">
        <v>35.286486448022792</v>
      </c>
      <c r="AZ17">
        <v>32.225173201502884</v>
      </c>
      <c r="BA17">
        <v>31.102869783146524</v>
      </c>
      <c r="BB17">
        <v>30.813320528580014</v>
      </c>
      <c r="BC17">
        <v>31.779452049590191</v>
      </c>
      <c r="BD17">
        <v>28.866807653391284</v>
      </c>
      <c r="BE17">
        <v>26.406416235189756</v>
      </c>
      <c r="BF17">
        <v>26.351630526103754</v>
      </c>
      <c r="BG17">
        <v>28.431063381859335</v>
      </c>
      <c r="BH17">
        <v>21.54831204468103</v>
      </c>
      <c r="BI17">
        <v>24.266660590853594</v>
      </c>
      <c r="BJ17">
        <v>23.713963894255656</v>
      </c>
      <c r="BK17">
        <v>23.636222289718763</v>
      </c>
      <c r="BL17">
        <v>23.137847889869555</v>
      </c>
      <c r="BM17">
        <v>25.254208375085835</v>
      </c>
      <c r="BN17">
        <v>23.340373102080967</v>
      </c>
      <c r="BO17">
        <v>23.960127898402231</v>
      </c>
      <c r="BP17">
        <v>27.658413913261999</v>
      </c>
    </row>
    <row r="18" spans="1:69" x14ac:dyDescent="0.2">
      <c r="A18" t="s">
        <v>194</v>
      </c>
      <c r="B18" t="s">
        <v>195</v>
      </c>
      <c r="C18" t="s">
        <v>1045</v>
      </c>
      <c r="D18" t="s">
        <v>1046</v>
      </c>
      <c r="K18">
        <v>0.28328611898016998</v>
      </c>
      <c r="P18">
        <v>0.5029930162953109</v>
      </c>
      <c r="Q18">
        <v>0.47126998533826708</v>
      </c>
      <c r="R18">
        <v>0.84602143076368785</v>
      </c>
      <c r="S18">
        <v>0.41427308882015024</v>
      </c>
      <c r="T18">
        <v>0.60205865216546905</v>
      </c>
      <c r="U18">
        <v>0.72891204754028771</v>
      </c>
      <c r="V18">
        <v>1.7497137482620428</v>
      </c>
      <c r="W18">
        <v>0.87739121036756118</v>
      </c>
      <c r="X18">
        <v>1.3861300474781086</v>
      </c>
      <c r="Y18">
        <v>1.6901607656404698</v>
      </c>
      <c r="Z18">
        <v>0.91388005525039362</v>
      </c>
      <c r="AA18">
        <v>1.0218757329975432</v>
      </c>
      <c r="AJ18">
        <v>1.737943616879984</v>
      </c>
      <c r="AK18">
        <v>4.8127120030617778</v>
      </c>
      <c r="AL18">
        <v>0.51650412393956047</v>
      </c>
      <c r="AM18">
        <v>1.7796094976092933</v>
      </c>
      <c r="AN18">
        <v>3.2321266576670298</v>
      </c>
      <c r="AO18">
        <v>5.2485580341427536</v>
      </c>
      <c r="AP18">
        <v>3.3716517372314048</v>
      </c>
      <c r="AQ18">
        <v>0.56229473477831693</v>
      </c>
      <c r="AR18">
        <v>0.86203072793366986</v>
      </c>
      <c r="AS18">
        <v>0.90912974878643682</v>
      </c>
      <c r="AT18">
        <v>2.5186121081089201</v>
      </c>
      <c r="AU18">
        <v>2.9077586956799508</v>
      </c>
      <c r="AV18">
        <v>2.580532056464254</v>
      </c>
      <c r="AW18">
        <v>1.9084310399350164</v>
      </c>
      <c r="AX18">
        <v>5.2460511656465698</v>
      </c>
      <c r="AY18">
        <v>7.2057343385478259</v>
      </c>
      <c r="AZ18">
        <v>8.3018855787563677</v>
      </c>
      <c r="BA18">
        <v>6.2813203400518338</v>
      </c>
      <c r="BB18">
        <v>4.9485641584999174</v>
      </c>
      <c r="BC18">
        <v>3.546621047826183</v>
      </c>
      <c r="BD18">
        <v>4.1306757219727439</v>
      </c>
      <c r="BE18">
        <v>3.5181670036909987</v>
      </c>
      <c r="BF18">
        <v>4.9264078572835777</v>
      </c>
      <c r="BG18">
        <v>4.3538016244852518</v>
      </c>
      <c r="BH18">
        <v>3.6554616694131763</v>
      </c>
      <c r="BI18">
        <v>5.3070567222184328</v>
      </c>
      <c r="BJ18">
        <v>4.5137574454624598</v>
      </c>
      <c r="BK18">
        <v>5.2835153390130802</v>
      </c>
      <c r="BL18">
        <v>5.7509889731217543</v>
      </c>
      <c r="BM18">
        <v>5.6009549510213095</v>
      </c>
      <c r="BN18">
        <v>5.7852957684835324</v>
      </c>
      <c r="BO18">
        <v>6.6365433110406435</v>
      </c>
      <c r="BP18">
        <v>5.8514751546420314</v>
      </c>
    </row>
    <row r="19" spans="1:69" x14ac:dyDescent="0.2">
      <c r="A19" t="s">
        <v>194</v>
      </c>
      <c r="B19" t="s">
        <v>195</v>
      </c>
      <c r="C19" t="s">
        <v>1047</v>
      </c>
      <c r="D19" t="s">
        <v>1048</v>
      </c>
      <c r="G19">
        <v>0.61728395061728392</v>
      </c>
      <c r="K19">
        <v>0.28328611898016998</v>
      </c>
      <c r="L19">
        <v>0.57636887608069165</v>
      </c>
      <c r="N19">
        <v>0.2637575962187711</v>
      </c>
      <c r="O19">
        <v>0.43311098758569577</v>
      </c>
      <c r="P19">
        <v>0.23279015630196209</v>
      </c>
      <c r="Q19">
        <v>2.0177337150038399</v>
      </c>
      <c r="R19">
        <v>0.82467073219551912</v>
      </c>
      <c r="S19">
        <v>1.0398254529385771</v>
      </c>
      <c r="T19">
        <v>1.7867547096523595</v>
      </c>
      <c r="U19">
        <v>2.4223884310826831</v>
      </c>
      <c r="V19">
        <v>1.9787151386276274</v>
      </c>
      <c r="W19">
        <v>0.80124583656746484</v>
      </c>
      <c r="X19">
        <v>1.44056584388102</v>
      </c>
      <c r="Y19">
        <v>2.0499387110461553</v>
      </c>
      <c r="Z19">
        <v>1.7757219491824869</v>
      </c>
      <c r="AA19">
        <v>4.0492327444662548</v>
      </c>
      <c r="AB19">
        <v>2.8734454138544043</v>
      </c>
      <c r="AC19">
        <v>3.7059717414806084</v>
      </c>
      <c r="AD19">
        <v>4.2465127925645616</v>
      </c>
      <c r="AE19">
        <v>2.215723509304977</v>
      </c>
      <c r="AF19">
        <v>5.0002075463866182</v>
      </c>
      <c r="AG19">
        <v>6.0009753718605117</v>
      </c>
      <c r="AH19">
        <v>11.548651465107671</v>
      </c>
      <c r="AI19">
        <v>3.058002850146845</v>
      </c>
      <c r="AJ19">
        <v>5.0262308031064542</v>
      </c>
      <c r="AK19">
        <v>4.9596011145827523</v>
      </c>
      <c r="AL19">
        <v>8.5688006056328714</v>
      </c>
      <c r="AM19">
        <v>5.7054647220587729</v>
      </c>
      <c r="AN19">
        <v>3.8115685563875195</v>
      </c>
      <c r="AO19">
        <v>3.4984082929581128</v>
      </c>
      <c r="AP19">
        <v>4.2558773373596921</v>
      </c>
      <c r="AQ19">
        <v>1.1922805407134751</v>
      </c>
      <c r="AR19">
        <v>0.68224498788004351</v>
      </c>
      <c r="AS19">
        <v>6.2454996619411949</v>
      </c>
      <c r="AT19">
        <v>6.9623638150452303</v>
      </c>
      <c r="AU19">
        <v>7.3916716950840904</v>
      </c>
      <c r="AV19">
        <v>3.8126436625982945</v>
      </c>
      <c r="AW19">
        <v>6.2246408818220997</v>
      </c>
      <c r="AX19">
        <v>9.0376753234501486</v>
      </c>
      <c r="AY19">
        <v>8.1167787264853288</v>
      </c>
      <c r="AZ19">
        <v>11.53287499795144</v>
      </c>
      <c r="BA19">
        <v>15.973327084097733</v>
      </c>
      <c r="BB19">
        <v>13.740017710297654</v>
      </c>
      <c r="BC19">
        <v>13.328888745047573</v>
      </c>
      <c r="BD19">
        <v>13.203021171687348</v>
      </c>
      <c r="BE19">
        <v>12.184843086986834</v>
      </c>
      <c r="BF19">
        <v>13.5126389314131</v>
      </c>
      <c r="BG19">
        <v>15.636038227984891</v>
      </c>
      <c r="BH19">
        <v>16.788021302673105</v>
      </c>
      <c r="BI19">
        <v>19.198808523563184</v>
      </c>
      <c r="BJ19">
        <v>17.921102298239791</v>
      </c>
      <c r="BK19">
        <v>15.623516655165909</v>
      </c>
      <c r="BL19">
        <v>14.493030837681992</v>
      </c>
      <c r="BM19">
        <v>14.385485564043824</v>
      </c>
      <c r="BN19">
        <v>16.742849139013892</v>
      </c>
      <c r="BO19">
        <v>14.360286198082415</v>
      </c>
      <c r="BP19">
        <v>16.580874119467115</v>
      </c>
    </row>
    <row r="20" spans="1:69" x14ac:dyDescent="0.2">
      <c r="A20" t="s">
        <v>194</v>
      </c>
      <c r="B20" t="s">
        <v>195</v>
      </c>
      <c r="C20" t="s">
        <v>1049</v>
      </c>
      <c r="D20" t="s">
        <v>1050</v>
      </c>
      <c r="G20">
        <v>1.5432098765432098</v>
      </c>
      <c r="H20">
        <v>2.21606648199446</v>
      </c>
      <c r="K20">
        <v>1.1331444759206799</v>
      </c>
      <c r="L20">
        <v>0.86455331412103753</v>
      </c>
      <c r="N20">
        <v>0.83136394328156649</v>
      </c>
      <c r="O20">
        <v>0.44932369835093566</v>
      </c>
      <c r="P20">
        <v>0.5133854339873628</v>
      </c>
      <c r="Q20">
        <v>0.47825176289883409</v>
      </c>
      <c r="R20">
        <v>0.83134282549807181</v>
      </c>
      <c r="S20">
        <v>0.34591802916482545</v>
      </c>
      <c r="T20">
        <v>4.747415895211584E-2</v>
      </c>
      <c r="U20">
        <v>8.2697852783185255E-2</v>
      </c>
      <c r="V20">
        <v>0.45340230637114576</v>
      </c>
      <c r="W20">
        <v>0.15032570569567397</v>
      </c>
      <c r="X20">
        <v>3.7131702182118385E-2</v>
      </c>
      <c r="Y20">
        <v>0.19801046626750271</v>
      </c>
      <c r="Z20">
        <v>4.3686357649930938E-2</v>
      </c>
      <c r="AA20">
        <v>0.21820179499524708</v>
      </c>
      <c r="AB20">
        <v>0.24001282056060136</v>
      </c>
      <c r="AC20">
        <v>1.3514450463396366</v>
      </c>
      <c r="AD20">
        <v>1.9892180112238713</v>
      </c>
      <c r="AE20">
        <v>1.2913026965438664E-2</v>
      </c>
      <c r="AF20">
        <v>1.9094267568801646E-2</v>
      </c>
      <c r="AG20">
        <v>2.1945866861741034E-2</v>
      </c>
      <c r="AH20">
        <v>4.4156348799830377E-3</v>
      </c>
      <c r="AI20">
        <v>3.9366669028666826E-3</v>
      </c>
      <c r="AJ20">
        <v>7.8639982664252539E-4</v>
      </c>
      <c r="AK20">
        <v>0.78779291862161716</v>
      </c>
      <c r="AL20">
        <v>1.030564848217848</v>
      </c>
      <c r="AM20">
        <v>0.50879113882972105</v>
      </c>
      <c r="AN20">
        <v>0.58427039709955686</v>
      </c>
      <c r="AO20">
        <v>0.56210786538157043</v>
      </c>
      <c r="AP20">
        <v>0.57780853222973716</v>
      </c>
      <c r="AQ20">
        <v>2.3198771666528901</v>
      </c>
      <c r="AR20">
        <v>2.8623235176793491</v>
      </c>
      <c r="AS20">
        <v>4.3418878697566798</v>
      </c>
      <c r="AT20">
        <v>4.6168885994635387</v>
      </c>
      <c r="AU20">
        <v>3.8700340615002675</v>
      </c>
      <c r="AV20">
        <v>0.92176061576792345</v>
      </c>
      <c r="AW20">
        <v>1.0867415692306295</v>
      </c>
      <c r="AX20">
        <v>4.2080804794050364</v>
      </c>
      <c r="AY20">
        <v>2.9715107974490849</v>
      </c>
      <c r="AZ20">
        <v>1.9308892395875916</v>
      </c>
      <c r="BA20">
        <v>0.98780467705406705</v>
      </c>
      <c r="BB20">
        <v>2.0175747259106105</v>
      </c>
      <c r="BC20">
        <v>2.6525134281891032</v>
      </c>
      <c r="BD20">
        <v>2.3165750491472625</v>
      </c>
      <c r="BE20">
        <v>1.9936225065806013</v>
      </c>
      <c r="BF20">
        <v>2.1655364187008663</v>
      </c>
      <c r="BG20">
        <v>2.7338937109818726</v>
      </c>
      <c r="BH20">
        <v>3.5955216785435935</v>
      </c>
      <c r="BI20">
        <v>3.6884841726724855</v>
      </c>
      <c r="BJ20">
        <v>2.5475187579138234</v>
      </c>
      <c r="BK20">
        <v>4.3030168115230385</v>
      </c>
      <c r="BL20">
        <v>3.9495612507756643</v>
      </c>
      <c r="BM20">
        <v>2.9932745644057381</v>
      </c>
      <c r="BN20">
        <v>5.2086469274304639</v>
      </c>
      <c r="BO20">
        <v>6.1091618146968978</v>
      </c>
      <c r="BP20">
        <v>4.7064489437891819</v>
      </c>
    </row>
    <row r="21" spans="1:69" x14ac:dyDescent="0.2">
      <c r="A21" t="s">
        <v>194</v>
      </c>
      <c r="B21" t="s">
        <v>195</v>
      </c>
      <c r="C21" t="s">
        <v>1051</v>
      </c>
      <c r="D21" t="s">
        <v>1052</v>
      </c>
      <c r="AS21">
        <v>4.75</v>
      </c>
      <c r="AT21">
        <v>2.59</v>
      </c>
      <c r="AU21">
        <v>3.74</v>
      </c>
      <c r="AV21">
        <v>4.05</v>
      </c>
      <c r="AW21">
        <v>5.74</v>
      </c>
      <c r="AX21">
        <v>4.45</v>
      </c>
      <c r="AY21">
        <v>2.93</v>
      </c>
      <c r="AZ21">
        <v>3.95</v>
      </c>
      <c r="BA21">
        <v>2.2799999999999998</v>
      </c>
      <c r="BB21">
        <v>2.8</v>
      </c>
      <c r="BC21">
        <v>2.64</v>
      </c>
      <c r="BD21">
        <v>2.91</v>
      </c>
      <c r="BE21">
        <v>2.6</v>
      </c>
      <c r="BF21">
        <v>1.85</v>
      </c>
      <c r="BG21">
        <v>2.36</v>
      </c>
      <c r="BH21">
        <v>3.18</v>
      </c>
      <c r="BI21">
        <v>2.5</v>
      </c>
      <c r="BJ21">
        <v>3.58</v>
      </c>
      <c r="BK21">
        <v>3.35</v>
      </c>
      <c r="BL21">
        <v>2.74</v>
      </c>
      <c r="BM21">
        <v>2.65</v>
      </c>
      <c r="BN21">
        <v>3.08</v>
      </c>
    </row>
    <row r="22" spans="1:69" x14ac:dyDescent="0.2">
      <c r="A22" t="s">
        <v>194</v>
      </c>
      <c r="B22" t="s">
        <v>195</v>
      </c>
      <c r="C22" t="s">
        <v>1053</v>
      </c>
      <c r="D22" t="s">
        <v>1054</v>
      </c>
      <c r="Y22">
        <v>78.3</v>
      </c>
      <c r="Z22">
        <v>67.5</v>
      </c>
      <c r="AA22">
        <v>68.2</v>
      </c>
      <c r="AB22">
        <v>66.900000000000006</v>
      </c>
      <c r="AC22">
        <v>63.5</v>
      </c>
      <c r="AD22">
        <v>62.9</v>
      </c>
      <c r="AE22">
        <v>58.2</v>
      </c>
      <c r="AF22">
        <v>68.900000000000006</v>
      </c>
      <c r="AG22">
        <v>73.599999999999994</v>
      </c>
      <c r="AH22">
        <v>74.900000000000006</v>
      </c>
      <c r="AI22">
        <v>78.3</v>
      </c>
      <c r="AJ22">
        <v>75.599999999999994</v>
      </c>
      <c r="AK22">
        <v>51.5</v>
      </c>
      <c r="AL22">
        <v>53.5</v>
      </c>
      <c r="AM22">
        <v>67.5</v>
      </c>
      <c r="AN22">
        <v>75.599999999999994</v>
      </c>
      <c r="AO22">
        <v>76.900000000000006</v>
      </c>
      <c r="AP22">
        <v>70.900000000000006</v>
      </c>
      <c r="AQ22">
        <v>65.5</v>
      </c>
      <c r="AR22">
        <v>64.900000000000006</v>
      </c>
      <c r="AS22">
        <v>66.900000000000006</v>
      </c>
      <c r="AT22">
        <v>64.5</v>
      </c>
      <c r="AU22">
        <v>63.7</v>
      </c>
      <c r="AV22">
        <v>67.900000000000006</v>
      </c>
      <c r="AW22">
        <v>74.5</v>
      </c>
      <c r="AX22">
        <v>83.2</v>
      </c>
      <c r="AY22">
        <v>87.8</v>
      </c>
      <c r="AZ22">
        <v>95.3</v>
      </c>
      <c r="BA22">
        <v>114.6</v>
      </c>
      <c r="BB22">
        <v>99.5</v>
      </c>
      <c r="BC22">
        <v>105.9</v>
      </c>
      <c r="BD22">
        <v>120.9</v>
      </c>
      <c r="BE22">
        <v>119.8</v>
      </c>
      <c r="BF22">
        <v>117.1</v>
      </c>
      <c r="BG22">
        <v>115.5</v>
      </c>
      <c r="BH22">
        <v>100</v>
      </c>
      <c r="BI22">
        <v>95.9</v>
      </c>
      <c r="BJ22">
        <v>100.4</v>
      </c>
      <c r="BK22">
        <v>106.6</v>
      </c>
      <c r="BL22">
        <v>103.8</v>
      </c>
      <c r="BM22">
        <v>100.7</v>
      </c>
      <c r="BN22">
        <v>129.6</v>
      </c>
      <c r="BO22">
        <v>157.30000000000001</v>
      </c>
      <c r="BP22">
        <v>147.5</v>
      </c>
      <c r="BQ22">
        <v>141.6</v>
      </c>
    </row>
    <row r="23" spans="1:69" x14ac:dyDescent="0.2">
      <c r="A23" t="s">
        <v>194</v>
      </c>
      <c r="B23" t="s">
        <v>195</v>
      </c>
      <c r="C23" t="s">
        <v>1055</v>
      </c>
      <c r="D23" t="s">
        <v>1056</v>
      </c>
      <c r="AL23">
        <v>5</v>
      </c>
      <c r="AT23">
        <v>13.55</v>
      </c>
      <c r="AU23">
        <v>13.7</v>
      </c>
      <c r="AV23">
        <v>13.81</v>
      </c>
      <c r="AW23">
        <v>13.95</v>
      </c>
      <c r="AX23">
        <v>13.7</v>
      </c>
      <c r="AY23">
        <v>11.13</v>
      </c>
      <c r="AZ23">
        <v>11.41</v>
      </c>
      <c r="BA23">
        <v>11.41</v>
      </c>
      <c r="BB23">
        <v>11.41</v>
      </c>
      <c r="BC23">
        <v>11.48</v>
      </c>
      <c r="BD23">
        <v>11.24</v>
      </c>
      <c r="BE23">
        <v>11.16</v>
      </c>
      <c r="BF23">
        <v>11.18</v>
      </c>
      <c r="BG23">
        <v>10.26</v>
      </c>
      <c r="BH23">
        <v>10.51</v>
      </c>
      <c r="BI23">
        <v>12.25</v>
      </c>
      <c r="BJ23">
        <v>16.37</v>
      </c>
      <c r="BK23">
        <v>16.440000000000001</v>
      </c>
      <c r="BL23">
        <v>14.34</v>
      </c>
      <c r="BM23">
        <v>11.09</v>
      </c>
      <c r="BN23">
        <v>11.54</v>
      </c>
      <c r="BO23">
        <v>11.58</v>
      </c>
    </row>
    <row r="24" spans="1:69" x14ac:dyDescent="0.2">
      <c r="A24" t="s">
        <v>194</v>
      </c>
      <c r="B24" t="s">
        <v>195</v>
      </c>
      <c r="C24" t="s">
        <v>1057</v>
      </c>
      <c r="D24" t="s">
        <v>1058</v>
      </c>
      <c r="AL24">
        <v>5</v>
      </c>
      <c r="AT24">
        <v>11.16</v>
      </c>
      <c r="AU24">
        <v>11.45</v>
      </c>
      <c r="AV24">
        <v>11.3</v>
      </c>
      <c r="AW24">
        <v>11.38</v>
      </c>
      <c r="AX24">
        <v>11.03</v>
      </c>
      <c r="AY24">
        <v>8.73</v>
      </c>
      <c r="AZ24">
        <v>8.77</v>
      </c>
      <c r="BA24">
        <v>8.77</v>
      </c>
      <c r="BB24">
        <v>8.77</v>
      </c>
      <c r="BC24">
        <v>8.6999999999999993</v>
      </c>
      <c r="BD24">
        <v>8.48</v>
      </c>
      <c r="BE24">
        <v>8.42</v>
      </c>
      <c r="BF24">
        <v>8.42</v>
      </c>
      <c r="BG24">
        <v>7.92</v>
      </c>
      <c r="BH24">
        <v>6.86</v>
      </c>
      <c r="BI24">
        <v>6.93</v>
      </c>
      <c r="BJ24">
        <v>9.08</v>
      </c>
      <c r="BK24">
        <v>7.79</v>
      </c>
      <c r="BL24">
        <v>5.84</v>
      </c>
      <c r="BM24">
        <v>7.15</v>
      </c>
      <c r="BN24">
        <v>7.3</v>
      </c>
      <c r="BO24">
        <v>7.25</v>
      </c>
    </row>
    <row r="25" spans="1:69" x14ac:dyDescent="0.2">
      <c r="A25" t="s">
        <v>194</v>
      </c>
      <c r="B25" t="s">
        <v>195</v>
      </c>
      <c r="C25" t="s">
        <v>1059</v>
      </c>
      <c r="D25" t="s">
        <v>1060</v>
      </c>
      <c r="AT25">
        <v>41.54</v>
      </c>
      <c r="AU25">
        <v>41.54</v>
      </c>
      <c r="AV25">
        <v>40.39</v>
      </c>
      <c r="AW25">
        <v>40.39</v>
      </c>
      <c r="AX25">
        <v>40.39</v>
      </c>
      <c r="AY25">
        <v>40.39</v>
      </c>
      <c r="AZ25">
        <v>39.47</v>
      </c>
      <c r="BA25">
        <v>39.47</v>
      </c>
      <c r="BB25">
        <v>39.47</v>
      </c>
      <c r="BC25">
        <v>39.47</v>
      </c>
      <c r="BD25">
        <v>39.47</v>
      </c>
      <c r="BE25">
        <v>39.47</v>
      </c>
      <c r="BF25">
        <v>39.47</v>
      </c>
      <c r="BG25">
        <v>39.47</v>
      </c>
      <c r="BH25">
        <v>39.65</v>
      </c>
      <c r="BI25">
        <v>39.65</v>
      </c>
      <c r="BJ25">
        <v>39.840000000000003</v>
      </c>
      <c r="BK25">
        <v>39.840000000000003</v>
      </c>
      <c r="BL25">
        <v>39.840000000000003</v>
      </c>
      <c r="BM25">
        <v>39.840000000000003</v>
      </c>
      <c r="BN25">
        <v>39.840000000000003</v>
      </c>
      <c r="BO25">
        <v>0</v>
      </c>
    </row>
    <row r="26" spans="1:69" x14ac:dyDescent="0.2">
      <c r="A26" t="s">
        <v>194</v>
      </c>
      <c r="B26" t="s">
        <v>195</v>
      </c>
      <c r="C26" t="s">
        <v>1061</v>
      </c>
      <c r="D26" t="s">
        <v>1062</v>
      </c>
      <c r="AL26">
        <v>5</v>
      </c>
      <c r="AT26">
        <v>13.36</v>
      </c>
      <c r="AU26">
        <v>13.29</v>
      </c>
      <c r="AV26">
        <v>13.52</v>
      </c>
      <c r="AW26">
        <v>13.51</v>
      </c>
      <c r="AX26">
        <v>13.42</v>
      </c>
      <c r="AY26">
        <v>12.69</v>
      </c>
      <c r="AZ26">
        <v>12.51</v>
      </c>
      <c r="BA26">
        <v>12.51</v>
      </c>
      <c r="BB26">
        <v>12.51</v>
      </c>
      <c r="BC26">
        <v>12.38</v>
      </c>
      <c r="BD26">
        <v>12.46</v>
      </c>
      <c r="BE26">
        <v>12.48</v>
      </c>
      <c r="BF26">
        <v>12.48</v>
      </c>
      <c r="BG26">
        <v>12.51</v>
      </c>
      <c r="BH26">
        <v>10.41</v>
      </c>
      <c r="BI26">
        <v>10.67</v>
      </c>
      <c r="BJ26">
        <v>12.11</v>
      </c>
      <c r="BK26">
        <v>11.69</v>
      </c>
      <c r="BL26">
        <v>11.03</v>
      </c>
      <c r="BM26">
        <v>10.98</v>
      </c>
      <c r="BN26">
        <v>11.31</v>
      </c>
      <c r="BO26">
        <v>11.43</v>
      </c>
    </row>
    <row r="27" spans="1:69" x14ac:dyDescent="0.2">
      <c r="A27" t="s">
        <v>194</v>
      </c>
      <c r="B27" t="s">
        <v>195</v>
      </c>
      <c r="C27" t="s">
        <v>1063</v>
      </c>
      <c r="D27" t="s">
        <v>1064</v>
      </c>
      <c r="E27">
        <v>4.5393633275770888</v>
      </c>
      <c r="F27">
        <v>9.1364033373580735</v>
      </c>
      <c r="G27">
        <v>11.32869526495598</v>
      </c>
      <c r="H27">
        <v>11.673921967954263</v>
      </c>
      <c r="I27">
        <v>12.672984873719439</v>
      </c>
      <c r="J27">
        <v>12.295562924079686</v>
      </c>
      <c r="K27">
        <v>12.44555742072996</v>
      </c>
      <c r="L27">
        <v>11.979928998719837</v>
      </c>
      <c r="M27">
        <v>14.116849175743418</v>
      </c>
      <c r="N27">
        <v>15.680579638323392</v>
      </c>
      <c r="O27">
        <v>14.615919738476535</v>
      </c>
      <c r="P27">
        <v>14.925027262254659</v>
      </c>
      <c r="Q27">
        <v>15.382075494444885</v>
      </c>
      <c r="R27">
        <v>18.228336954916749</v>
      </c>
      <c r="S27">
        <v>23.963784955268274</v>
      </c>
      <c r="T27">
        <v>20.745283270629731</v>
      </c>
      <c r="U27">
        <v>20.173116303003439</v>
      </c>
      <c r="V27">
        <v>23.337534834163574</v>
      </c>
      <c r="W27">
        <v>18.297844444574636</v>
      </c>
      <c r="X27">
        <v>21.618769780057569</v>
      </c>
      <c r="Y27">
        <v>23.279689432633578</v>
      </c>
      <c r="Z27">
        <v>23.200257827599714</v>
      </c>
      <c r="AA27">
        <v>22.970160329114986</v>
      </c>
      <c r="AB27">
        <v>21.808702488056017</v>
      </c>
      <c r="AC27">
        <v>22.7415931411497</v>
      </c>
      <c r="AD27">
        <v>25.958245805169717</v>
      </c>
      <c r="AE27">
        <v>23.964995105430482</v>
      </c>
      <c r="AF27">
        <v>24.854051547620422</v>
      </c>
      <c r="AG27">
        <v>22.782522089619899</v>
      </c>
      <c r="AH27">
        <v>18.580909892163142</v>
      </c>
      <c r="AI27">
        <v>22.184239747250025</v>
      </c>
      <c r="AJ27">
        <v>20.382478750679155</v>
      </c>
      <c r="AK27">
        <v>15.789352142970845</v>
      </c>
      <c r="AL27">
        <v>18.065116815534008</v>
      </c>
      <c r="AM27">
        <v>24.059634500116662</v>
      </c>
      <c r="AN27">
        <v>30.720507581532747</v>
      </c>
      <c r="AO27">
        <v>34.022145229309317</v>
      </c>
      <c r="AP27">
        <v>33.460405221724052</v>
      </c>
      <c r="AQ27">
        <v>37.470109915771133</v>
      </c>
      <c r="AR27">
        <v>27.525642039000186</v>
      </c>
      <c r="AS27">
        <v>27.624587763706206</v>
      </c>
      <c r="AT27">
        <v>27.55165395176844</v>
      </c>
      <c r="AU27">
        <v>27.219898211443088</v>
      </c>
      <c r="AV27">
        <v>26.282660583711941</v>
      </c>
      <c r="AW27">
        <v>32.081803425382148</v>
      </c>
      <c r="AX27">
        <v>28.114232151394159</v>
      </c>
      <c r="AY27">
        <v>29.125977137800092</v>
      </c>
      <c r="AZ27">
        <v>30.174188719597993</v>
      </c>
      <c r="BA27">
        <v>28.683473561613525</v>
      </c>
      <c r="BB27">
        <v>29.310007898074609</v>
      </c>
      <c r="BC27">
        <v>35.995419148655742</v>
      </c>
      <c r="BD27">
        <v>39.775515508265194</v>
      </c>
      <c r="BE27">
        <v>45.832282886702878</v>
      </c>
      <c r="BF27">
        <v>49.991444382533508</v>
      </c>
      <c r="BG27">
        <v>43.240285794808273</v>
      </c>
      <c r="BH27">
        <v>44.421308569240168</v>
      </c>
      <c r="BI27">
        <v>45.615478805668225</v>
      </c>
      <c r="BJ27">
        <v>47.749494530720952</v>
      </c>
      <c r="BK27">
        <v>47.545428035274092</v>
      </c>
      <c r="BL27">
        <v>46.922519234807964</v>
      </c>
      <c r="BM27">
        <v>47.943554021621118</v>
      </c>
      <c r="BN27">
        <v>49.026485677580503</v>
      </c>
      <c r="BO27">
        <v>53.816846840867584</v>
      </c>
      <c r="BP27">
        <v>51.51493370574758</v>
      </c>
      <c r="BQ27">
        <v>52.190879965773505</v>
      </c>
    </row>
    <row r="28" spans="1:69" x14ac:dyDescent="0.2">
      <c r="A28" t="s">
        <v>194</v>
      </c>
      <c r="B28" t="s">
        <v>195</v>
      </c>
      <c r="C28" t="s">
        <v>1065</v>
      </c>
      <c r="D28" t="s">
        <v>1066</v>
      </c>
      <c r="AS28">
        <v>19000000</v>
      </c>
      <c r="AT28">
        <v>20000000</v>
      </c>
      <c r="AU28">
        <v>25000000</v>
      </c>
      <c r="AV28">
        <v>24000000</v>
      </c>
      <c r="AW28">
        <v>40000000</v>
      </c>
      <c r="AX28">
        <v>45000000</v>
      </c>
      <c r="AY28">
        <v>53000000</v>
      </c>
      <c r="AZ28">
        <v>56000000</v>
      </c>
      <c r="BA28">
        <v>62000000</v>
      </c>
      <c r="BB28">
        <v>66000000</v>
      </c>
      <c r="BC28">
        <v>72000000</v>
      </c>
      <c r="BD28">
        <v>75000000</v>
      </c>
      <c r="BE28">
        <v>84000000</v>
      </c>
      <c r="BF28">
        <v>153000000</v>
      </c>
      <c r="BG28">
        <v>135000000</v>
      </c>
      <c r="BH28">
        <v>109000000</v>
      </c>
      <c r="BI28">
        <v>122000000</v>
      </c>
      <c r="BJ28">
        <v>117000000</v>
      </c>
      <c r="BK28">
        <v>121000000</v>
      </c>
      <c r="BL28">
        <v>116000000</v>
      </c>
    </row>
    <row r="29" spans="1:69" x14ac:dyDescent="0.2">
      <c r="A29" t="s">
        <v>194</v>
      </c>
      <c r="B29" t="s">
        <v>195</v>
      </c>
      <c r="C29" t="s">
        <v>1067</v>
      </c>
      <c r="D29" t="s">
        <v>1068</v>
      </c>
      <c r="AS29">
        <v>23000000</v>
      </c>
      <c r="AT29">
        <v>25000000</v>
      </c>
      <c r="AU29">
        <v>37000000</v>
      </c>
      <c r="AV29">
        <v>38000000</v>
      </c>
      <c r="AW29">
        <v>52000000</v>
      </c>
      <c r="AX29">
        <v>46000000</v>
      </c>
      <c r="AY29">
        <v>55000000</v>
      </c>
      <c r="AZ29">
        <v>61000000</v>
      </c>
      <c r="BA29">
        <v>82000000</v>
      </c>
      <c r="BB29">
        <v>99000000</v>
      </c>
      <c r="BC29">
        <v>105000000</v>
      </c>
      <c r="BD29">
        <v>116000000</v>
      </c>
      <c r="BE29">
        <v>128000000</v>
      </c>
      <c r="BF29">
        <v>200000000</v>
      </c>
      <c r="BG29">
        <v>183000000</v>
      </c>
      <c r="BH29">
        <v>152000000</v>
      </c>
      <c r="BI29">
        <v>172000000</v>
      </c>
      <c r="BJ29">
        <v>172000000</v>
      </c>
      <c r="BK29">
        <v>179000000</v>
      </c>
      <c r="BL29">
        <v>173000000</v>
      </c>
    </row>
    <row r="30" spans="1:69" x14ac:dyDescent="0.2">
      <c r="A30" t="s">
        <v>194</v>
      </c>
      <c r="B30" t="s">
        <v>195</v>
      </c>
      <c r="C30" t="s">
        <v>1069</v>
      </c>
      <c r="D30" t="s">
        <v>1070</v>
      </c>
      <c r="E30">
        <v>5.0357112884521502</v>
      </c>
      <c r="F30">
        <v>5.11663722991943</v>
      </c>
      <c r="G30">
        <v>5.1988577842712402</v>
      </c>
      <c r="H30">
        <v>5.2824034690856898</v>
      </c>
      <c r="I30">
        <v>5.3672771453857404</v>
      </c>
      <c r="J30">
        <v>5.4535379409790004</v>
      </c>
      <c r="K30">
        <v>5.5411672592163104</v>
      </c>
      <c r="L30">
        <v>5.6302065849304199</v>
      </c>
      <c r="M30">
        <v>5.7206673622131303</v>
      </c>
      <c r="N30">
        <v>5.8126115798950204</v>
      </c>
      <c r="O30">
        <v>5.9060091972351101</v>
      </c>
      <c r="P30">
        <v>6.0009045600891104</v>
      </c>
      <c r="Q30">
        <v>6.0973277091979998</v>
      </c>
      <c r="R30">
        <v>6.1953210830688503</v>
      </c>
      <c r="S30">
        <v>6.2948594093322798</v>
      </c>
      <c r="T30">
        <v>6.3833476539334599</v>
      </c>
      <c r="U30">
        <v>6.5394032366502799</v>
      </c>
      <c r="V30">
        <v>6.8464607984789598</v>
      </c>
      <c r="W30">
        <v>7.2810271347353899</v>
      </c>
      <c r="X30">
        <v>7.8141838980209197</v>
      </c>
      <c r="Y30">
        <v>8.4170127409368707</v>
      </c>
      <c r="Z30">
        <v>9.0605953160845996</v>
      </c>
      <c r="AA30">
        <v>9.7160132760654303</v>
      </c>
      <c r="AB30">
        <v>10.354348273480699</v>
      </c>
      <c r="AC30">
        <v>10.9466819609318</v>
      </c>
      <c r="AD30">
        <v>11.458147315985901</v>
      </c>
      <c r="AE30">
        <v>11.8893133177795</v>
      </c>
      <c r="AF30">
        <v>12.26558834261</v>
      </c>
      <c r="AG30">
        <v>12.6088107285023</v>
      </c>
      <c r="AH30">
        <v>12.9286074163191</v>
      </c>
      <c r="AI30">
        <v>13.2346053469232</v>
      </c>
      <c r="AJ30">
        <v>13.5364314611772</v>
      </c>
      <c r="AK30">
        <v>13.843712699943801</v>
      </c>
      <c r="AL30">
        <v>14.1660760040858</v>
      </c>
      <c r="AM30">
        <v>14.5131483144658</v>
      </c>
      <c r="AN30">
        <v>14.894556571946501</v>
      </c>
      <c r="AO30">
        <v>15.3191448028844</v>
      </c>
      <c r="AP30">
        <v>15.8141283865811</v>
      </c>
      <c r="AQ30">
        <v>16.443093741811602</v>
      </c>
      <c r="AR30">
        <v>17.183417116342302</v>
      </c>
      <c r="AS30">
        <v>18.0003503329444</v>
      </c>
      <c r="AT30">
        <v>18.859145214389301</v>
      </c>
      <c r="AU30">
        <v>19.725053583447998</v>
      </c>
      <c r="AV30">
        <v>20.563327262891999</v>
      </c>
      <c r="AW30">
        <v>21.339218075492401</v>
      </c>
      <c r="AX30">
        <v>22.0179778440204</v>
      </c>
      <c r="AY30">
        <v>22.552830690874298</v>
      </c>
      <c r="AZ30">
        <v>22.974176082819302</v>
      </c>
      <c r="BA30">
        <v>23.363374783855701</v>
      </c>
      <c r="BB30">
        <v>23.745232560111599</v>
      </c>
      <c r="BC30">
        <v>24.115092498157999</v>
      </c>
      <c r="BD30">
        <v>24.468297684565702</v>
      </c>
      <c r="BE30">
        <v>24.800191205905399</v>
      </c>
      <c r="BF30">
        <v>25.106116148748001</v>
      </c>
      <c r="BG30">
        <v>25.381415599664301</v>
      </c>
      <c r="BH30">
        <v>25.621432645224999</v>
      </c>
      <c r="BI30">
        <v>25.821510372001001</v>
      </c>
      <c r="BJ30">
        <v>25.9769918665632</v>
      </c>
      <c r="BK30">
        <v>26.0832202154822</v>
      </c>
      <c r="BL30">
        <v>26.1187254401157</v>
      </c>
      <c r="BM30">
        <v>26.3578373628627</v>
      </c>
      <c r="BN30">
        <v>26.811430774301702</v>
      </c>
      <c r="BO30">
        <v>27.2791369742712</v>
      </c>
      <c r="BP30">
        <v>27.7872478365158</v>
      </c>
      <c r="BQ30">
        <v>28.335251489666199</v>
      </c>
    </row>
    <row r="31" spans="1:69" x14ac:dyDescent="0.2">
      <c r="A31" t="s">
        <v>194</v>
      </c>
      <c r="B31" t="s">
        <v>195</v>
      </c>
      <c r="C31" t="s">
        <v>1071</v>
      </c>
      <c r="D31" t="s">
        <v>1072</v>
      </c>
      <c r="F31">
        <v>1.3608010524305572</v>
      </c>
      <c r="G31">
        <v>1.3762429327320467</v>
      </c>
      <c r="H31">
        <v>1.4038295234646634</v>
      </c>
      <c r="I31">
        <v>1.4486597647288491</v>
      </c>
      <c r="J31">
        <v>1.5089816233834088</v>
      </c>
      <c r="K31">
        <v>1.54530118168022</v>
      </c>
      <c r="L31">
        <v>1.579595380535342</v>
      </c>
      <c r="M31">
        <v>1.6220579856827617</v>
      </c>
      <c r="N31">
        <v>1.6319732286349098</v>
      </c>
      <c r="O31">
        <v>1.6471852249167345</v>
      </c>
      <c r="P31">
        <v>1.6254498771911157</v>
      </c>
      <c r="Q31">
        <v>1.6209638638139943</v>
      </c>
      <c r="R31">
        <v>1.6823304554553351</v>
      </c>
      <c r="S31">
        <v>1.7868090328385384</v>
      </c>
      <c r="T31">
        <v>1.9210307129361022</v>
      </c>
      <c r="U31">
        <v>1.9746076155741352</v>
      </c>
      <c r="V31">
        <v>2.0015658283277769</v>
      </c>
      <c r="W31">
        <v>2.0249151205273908</v>
      </c>
      <c r="X31">
        <v>2.0130511406593521</v>
      </c>
      <c r="Y31">
        <v>2.0278581385308891</v>
      </c>
      <c r="Z31">
        <v>2.0259219108682043</v>
      </c>
      <c r="AA31">
        <v>2.0381576697026098</v>
      </c>
      <c r="AB31">
        <v>2.1236094609411853</v>
      </c>
      <c r="AC31">
        <v>2.2233946746134805</v>
      </c>
      <c r="AD31">
        <v>2.3113056005215142</v>
      </c>
      <c r="AE31">
        <v>2.3330974262465727</v>
      </c>
      <c r="AF31">
        <v>2.3081824288948347</v>
      </c>
      <c r="AG31">
        <v>2.2950613550642398</v>
      </c>
      <c r="AH31">
        <v>2.2883783058828469</v>
      </c>
      <c r="AI31">
        <v>2.2827674283609602</v>
      </c>
      <c r="AJ31">
        <v>2.1877919300502819</v>
      </c>
      <c r="AK31">
        <v>2.1109293641660938</v>
      </c>
      <c r="AL31">
        <v>2.1116852198312204</v>
      </c>
      <c r="AM31">
        <v>2.1163700832973698</v>
      </c>
      <c r="AN31">
        <v>2.1167827498521028</v>
      </c>
      <c r="AO31">
        <v>2.0587957612486179</v>
      </c>
      <c r="AP31">
        <v>1.9917477111822492</v>
      </c>
      <c r="AQ31">
        <v>2.0141106764459962</v>
      </c>
      <c r="AR31">
        <v>2.0403893357700982</v>
      </c>
      <c r="AS31">
        <v>1.9928088872325274</v>
      </c>
      <c r="AT31">
        <v>1.9981555880381547</v>
      </c>
      <c r="AU31">
        <v>2.017487488196708</v>
      </c>
      <c r="AV31">
        <v>2.068379399929734</v>
      </c>
      <c r="AW31">
        <v>2.163586284511549</v>
      </c>
      <c r="AX31">
        <v>2.2801583041936184</v>
      </c>
      <c r="AY31">
        <v>2.4321161264831423</v>
      </c>
      <c r="AZ31">
        <v>2.4872545189119006</v>
      </c>
      <c r="BA31">
        <v>2.4316008023672198</v>
      </c>
      <c r="BB31">
        <v>2.4196378321566172</v>
      </c>
      <c r="BC31">
        <v>2.4395736474700649</v>
      </c>
      <c r="BD31">
        <v>2.4900339386399124</v>
      </c>
      <c r="BE31">
        <v>2.5767910458852601</v>
      </c>
      <c r="BF31">
        <v>2.5931899672830778</v>
      </c>
      <c r="BG31">
        <v>2.6051185125628429</v>
      </c>
      <c r="BH31">
        <v>2.6397855192510411</v>
      </c>
      <c r="BI31">
        <v>2.6557185113648298</v>
      </c>
      <c r="BJ31">
        <v>2.6430957998846325</v>
      </c>
      <c r="BK31">
        <v>2.5535209622490207</v>
      </c>
      <c r="BL31">
        <v>2.4818526465014989</v>
      </c>
      <c r="BM31">
        <v>2.1110643895391945</v>
      </c>
      <c r="BN31">
        <v>1.7586459446252742</v>
      </c>
      <c r="BO31">
        <v>1.6679778688100104</v>
      </c>
      <c r="BP31">
        <v>1.5685709977371236</v>
      </c>
      <c r="BQ31">
        <v>1.484208614913862</v>
      </c>
    </row>
    <row r="32" spans="1:69" x14ac:dyDescent="0.2">
      <c r="A32" t="s">
        <v>194</v>
      </c>
      <c r="B32" t="s">
        <v>195</v>
      </c>
      <c r="C32" t="s">
        <v>1073</v>
      </c>
      <c r="D32" t="s">
        <v>1074</v>
      </c>
      <c r="AY32">
        <v>85.9</v>
      </c>
      <c r="BC32">
        <v>92.9</v>
      </c>
    </row>
    <row r="33" spans="1:69" x14ac:dyDescent="0.2">
      <c r="A33" t="s">
        <v>194</v>
      </c>
      <c r="B33" t="s">
        <v>195</v>
      </c>
      <c r="C33" t="s">
        <v>963</v>
      </c>
      <c r="D33" t="s">
        <v>964</v>
      </c>
      <c r="E33">
        <v>50.869068712500997</v>
      </c>
      <c r="F33">
        <v>50.733815104252599</v>
      </c>
      <c r="G33">
        <v>50.599450532474499</v>
      </c>
      <c r="H33">
        <v>50.468617581139497</v>
      </c>
      <c r="I33">
        <v>50.3425336923397</v>
      </c>
      <c r="J33">
        <v>50.223488753368997</v>
      </c>
      <c r="K33">
        <v>50.108640183064601</v>
      </c>
      <c r="L33">
        <v>49.997747049197699</v>
      </c>
      <c r="M33">
        <v>49.892343894956703</v>
      </c>
      <c r="N33">
        <v>49.789105227186703</v>
      </c>
      <c r="O33">
        <v>49.688332341408298</v>
      </c>
      <c r="P33">
        <v>49.5836106488456</v>
      </c>
      <c r="Q33">
        <v>49.4799073018239</v>
      </c>
      <c r="R33">
        <v>49.384997480516901</v>
      </c>
      <c r="S33">
        <v>49.3022295458982</v>
      </c>
      <c r="T33">
        <v>49.232582830709198</v>
      </c>
      <c r="U33">
        <v>49.176787191615603</v>
      </c>
      <c r="V33">
        <v>49.142879453403999</v>
      </c>
      <c r="W33">
        <v>49.122725832743598</v>
      </c>
      <c r="X33">
        <v>49.108044439437499</v>
      </c>
      <c r="Y33">
        <v>49.102340146280198</v>
      </c>
      <c r="Z33">
        <v>49.101665749101102</v>
      </c>
      <c r="AA33">
        <v>49.104792541018597</v>
      </c>
      <c r="AB33">
        <v>49.1187344303084</v>
      </c>
      <c r="AC33">
        <v>49.140056632205599</v>
      </c>
      <c r="AD33">
        <v>49.159649422151602</v>
      </c>
      <c r="AE33">
        <v>49.169555689933802</v>
      </c>
      <c r="AF33">
        <v>49.170112387105299</v>
      </c>
      <c r="AG33">
        <v>49.169651436856597</v>
      </c>
      <c r="AH33">
        <v>49.170574503918999</v>
      </c>
      <c r="AI33">
        <v>49.171726792612198</v>
      </c>
      <c r="AJ33">
        <v>49.157811520218303</v>
      </c>
      <c r="AK33">
        <v>49.134410520583302</v>
      </c>
      <c r="AL33">
        <v>49.117665799238701</v>
      </c>
      <c r="AM33">
        <v>49.107973114437897</v>
      </c>
      <c r="AN33">
        <v>49.103297459968601</v>
      </c>
      <c r="AO33">
        <v>49.095091818715602</v>
      </c>
      <c r="AP33">
        <v>49.0901456829626</v>
      </c>
      <c r="AQ33">
        <v>49.115474772262097</v>
      </c>
      <c r="AR33">
        <v>49.166284230882503</v>
      </c>
      <c r="AS33">
        <v>49.2225470617905</v>
      </c>
      <c r="AT33">
        <v>49.285323360282803</v>
      </c>
      <c r="AU33">
        <v>49.353160849201799</v>
      </c>
      <c r="AV33">
        <v>49.421029507132097</v>
      </c>
      <c r="AW33">
        <v>49.487186913287097</v>
      </c>
      <c r="AX33">
        <v>49.547699977404697</v>
      </c>
      <c r="AY33">
        <v>49.593149491637803</v>
      </c>
      <c r="AZ33">
        <v>49.6163382683688</v>
      </c>
      <c r="BA33">
        <v>49.621076500189098</v>
      </c>
      <c r="BB33">
        <v>49.621580202145601</v>
      </c>
      <c r="BC33">
        <v>49.623027184252102</v>
      </c>
      <c r="BD33">
        <v>49.6286259652856</v>
      </c>
      <c r="BE33">
        <v>49.644814345346099</v>
      </c>
      <c r="BF33">
        <v>49.661214386172098</v>
      </c>
      <c r="BG33">
        <v>49.678306433651898</v>
      </c>
      <c r="BH33">
        <v>49.699749492570497</v>
      </c>
      <c r="BI33">
        <v>49.723879491208997</v>
      </c>
      <c r="BJ33">
        <v>49.748253365883201</v>
      </c>
      <c r="BK33">
        <v>49.764058038322098</v>
      </c>
      <c r="BL33">
        <v>49.772714403090198</v>
      </c>
      <c r="BM33">
        <v>49.784542250227702</v>
      </c>
      <c r="BN33">
        <v>49.8000204044111</v>
      </c>
      <c r="BO33">
        <v>49.808252586883</v>
      </c>
      <c r="BP33">
        <v>49.808366936254401</v>
      </c>
      <c r="BQ33">
        <v>49.811860749819701</v>
      </c>
    </row>
    <row r="34" spans="1:69" x14ac:dyDescent="0.2">
      <c r="A34" t="s">
        <v>194</v>
      </c>
      <c r="B34" t="s">
        <v>195</v>
      </c>
      <c r="C34" t="s">
        <v>961</v>
      </c>
      <c r="D34" t="s">
        <v>962</v>
      </c>
      <c r="E34">
        <v>4778621</v>
      </c>
      <c r="F34">
        <v>4848224</v>
      </c>
      <c r="G34">
        <v>4919672</v>
      </c>
      <c r="H34">
        <v>4993623</v>
      </c>
      <c r="I34">
        <v>5071034</v>
      </c>
      <c r="J34">
        <v>5152833</v>
      </c>
      <c r="K34">
        <v>5237933</v>
      </c>
      <c r="L34">
        <v>5326348</v>
      </c>
      <c r="M34">
        <v>5418644</v>
      </c>
      <c r="N34">
        <v>5513177</v>
      </c>
      <c r="O34">
        <v>5610304</v>
      </c>
      <c r="P34">
        <v>5707999</v>
      </c>
      <c r="Q34">
        <v>5807234</v>
      </c>
      <c r="R34">
        <v>5911927</v>
      </c>
      <c r="S34">
        <v>6024904</v>
      </c>
      <c r="T34">
        <v>6147569</v>
      </c>
      <c r="U34">
        <v>6280635</v>
      </c>
      <c r="V34">
        <v>6428734</v>
      </c>
      <c r="W34">
        <v>6590984</v>
      </c>
      <c r="X34">
        <v>6763903</v>
      </c>
      <c r="Y34">
        <v>6947900</v>
      </c>
      <c r="Z34">
        <v>7140271</v>
      </c>
      <c r="AA34">
        <v>7340197</v>
      </c>
      <c r="AB34">
        <v>7551129</v>
      </c>
      <c r="AC34">
        <v>7772256</v>
      </c>
      <c r="AD34">
        <v>7999935</v>
      </c>
      <c r="AE34">
        <v>8228847</v>
      </c>
      <c r="AF34">
        <v>8457109</v>
      </c>
      <c r="AG34">
        <v>8687435</v>
      </c>
      <c r="AH34">
        <v>8921175</v>
      </c>
      <c r="AI34">
        <v>9159356</v>
      </c>
      <c r="AJ34">
        <v>9394632</v>
      </c>
      <c r="AK34">
        <v>9629275</v>
      </c>
      <c r="AL34">
        <v>9871713</v>
      </c>
      <c r="AM34">
        <v>10123798</v>
      </c>
      <c r="AN34">
        <v>10386722</v>
      </c>
      <c r="AO34">
        <v>10655942</v>
      </c>
      <c r="AP34">
        <v>10934223</v>
      </c>
      <c r="AQ34">
        <v>11240664</v>
      </c>
      <c r="AR34">
        <v>11574928</v>
      </c>
      <c r="AS34">
        <v>11925546</v>
      </c>
      <c r="AT34">
        <v>12295001</v>
      </c>
      <c r="AU34">
        <v>12680897</v>
      </c>
      <c r="AV34">
        <v>13082532</v>
      </c>
      <c r="AW34">
        <v>13500533</v>
      </c>
      <c r="AX34">
        <v>13932123</v>
      </c>
      <c r="AY34">
        <v>14373707</v>
      </c>
      <c r="AZ34">
        <v>14816307</v>
      </c>
      <c r="BA34">
        <v>15258093</v>
      </c>
      <c r="BB34">
        <v>15710066</v>
      </c>
      <c r="BC34">
        <v>16176498</v>
      </c>
      <c r="BD34">
        <v>16661908</v>
      </c>
      <c r="BE34">
        <v>17172287</v>
      </c>
      <c r="BF34">
        <v>17695409</v>
      </c>
      <c r="BG34">
        <v>18229461</v>
      </c>
      <c r="BH34">
        <v>18777487</v>
      </c>
      <c r="BI34">
        <v>19334856</v>
      </c>
      <c r="BJ34">
        <v>19894407</v>
      </c>
      <c r="BK34">
        <v>20438288</v>
      </c>
      <c r="BL34">
        <v>20961952</v>
      </c>
      <c r="BM34">
        <v>21478690</v>
      </c>
      <c r="BN34">
        <v>21995243</v>
      </c>
      <c r="BO34">
        <v>22509038</v>
      </c>
      <c r="BP34">
        <v>23025776</v>
      </c>
      <c r="BQ34">
        <v>23548781</v>
      </c>
    </row>
    <row r="35" spans="1:69" x14ac:dyDescent="0.2">
      <c r="A35" t="s">
        <v>194</v>
      </c>
      <c r="B35" t="s">
        <v>195</v>
      </c>
      <c r="C35" t="s">
        <v>1075</v>
      </c>
      <c r="D35" t="s">
        <v>1076</v>
      </c>
      <c r="E35">
        <v>69.304670151916227</v>
      </c>
      <c r="F35">
        <v>69.362834406303051</v>
      </c>
      <c r="G35">
        <v>69.618429555748477</v>
      </c>
      <c r="H35">
        <v>70.372773852588438</v>
      </c>
      <c r="I35">
        <v>71.528992124246344</v>
      </c>
      <c r="J35">
        <v>72.681533708966327</v>
      </c>
      <c r="K35">
        <v>73.786711760445115</v>
      </c>
      <c r="L35">
        <v>74.856262812829314</v>
      </c>
      <c r="M35">
        <v>75.88120526182233</v>
      </c>
      <c r="N35">
        <v>76.865140478116871</v>
      </c>
      <c r="O35">
        <v>77.791054660365745</v>
      </c>
      <c r="P35">
        <v>78.712430333107363</v>
      </c>
      <c r="Q35">
        <v>79.631408683542617</v>
      </c>
      <c r="R35">
        <v>80.526595145091846</v>
      </c>
      <c r="S35">
        <v>81.390762468823269</v>
      </c>
      <c r="T35">
        <v>82.238656689400841</v>
      </c>
      <c r="U35">
        <v>83.066918323876067</v>
      </c>
      <c r="V35">
        <v>83.837174516384138</v>
      </c>
      <c r="W35">
        <v>84.647334943197578</v>
      </c>
      <c r="X35">
        <v>85.527367997027568</v>
      </c>
      <c r="Y35">
        <v>86.387381702768224</v>
      </c>
      <c r="Z35">
        <v>87.240851764476858</v>
      </c>
      <c r="AA35">
        <v>88.0839460276366</v>
      </c>
      <c r="AB35">
        <v>88.841711687858378</v>
      </c>
      <c r="AC35">
        <v>89.586166217452188</v>
      </c>
      <c r="AD35">
        <v>90.420623542509432</v>
      </c>
      <c r="AE35">
        <v>91.360323277597416</v>
      </c>
      <c r="AF35">
        <v>92.337968103016252</v>
      </c>
      <c r="AG35">
        <v>93.224314789087515</v>
      </c>
      <c r="AH35">
        <v>93.967099247300695</v>
      </c>
      <c r="AI35">
        <v>94.571774680145609</v>
      </c>
      <c r="AJ35">
        <v>95.174886754496228</v>
      </c>
      <c r="AK35">
        <v>95.664056743182982</v>
      </c>
      <c r="AL35">
        <v>95.822313815623744</v>
      </c>
      <c r="AM35">
        <v>95.697796579081029</v>
      </c>
      <c r="AN35">
        <v>95.42335581699021</v>
      </c>
      <c r="AO35">
        <v>95.141497080999315</v>
      </c>
      <c r="AP35">
        <v>94.794904052501565</v>
      </c>
      <c r="AQ35">
        <v>94.129582420150541</v>
      </c>
      <c r="AR35">
        <v>93.180811724318048</v>
      </c>
      <c r="AS35">
        <v>92.170189663201924</v>
      </c>
      <c r="AT35">
        <v>91.137959698087883</v>
      </c>
      <c r="AU35">
        <v>90.115253542514267</v>
      </c>
      <c r="AV35">
        <v>89.212343777976187</v>
      </c>
      <c r="AW35">
        <v>88.448266751063628</v>
      </c>
      <c r="AX35">
        <v>87.823872809969899</v>
      </c>
      <c r="AY35">
        <v>87.457405753609081</v>
      </c>
      <c r="AZ35">
        <v>87.408681654675092</v>
      </c>
      <c r="BA35">
        <v>87.612823418285757</v>
      </c>
      <c r="BB35">
        <v>87.895197994499469</v>
      </c>
      <c r="BC35">
        <v>88.148827477254343</v>
      </c>
      <c r="BD35">
        <v>88.309868594597916</v>
      </c>
      <c r="BE35">
        <v>88.310549328166644</v>
      </c>
      <c r="BF35">
        <v>88.217479704782932</v>
      </c>
      <c r="BG35">
        <v>88.000238520259288</v>
      </c>
      <c r="BH35">
        <v>87.600763986181292</v>
      </c>
      <c r="BI35">
        <v>87.009404042648285</v>
      </c>
      <c r="BJ35">
        <v>86.246708412628621</v>
      </c>
      <c r="BK35">
        <v>85.289774826375691</v>
      </c>
      <c r="BL35">
        <v>84.065762103415494</v>
      </c>
      <c r="BM35">
        <v>82.508598695618119</v>
      </c>
      <c r="BN35">
        <v>80.729634023272752</v>
      </c>
      <c r="BO35">
        <v>78.932154413551146</v>
      </c>
      <c r="BP35">
        <v>77.123978601988128</v>
      </c>
      <c r="BQ35">
        <v>75.256323309292114</v>
      </c>
    </row>
    <row r="36" spans="1:69" x14ac:dyDescent="0.2">
      <c r="A36" t="s">
        <v>194</v>
      </c>
      <c r="B36" t="s">
        <v>195</v>
      </c>
      <c r="C36" t="s">
        <v>1077</v>
      </c>
      <c r="D36" t="s">
        <v>1078</v>
      </c>
      <c r="E36">
        <v>0.112677099274325</v>
      </c>
      <c r="F36">
        <v>0.121458469232994</v>
      </c>
      <c r="G36">
        <v>0.128528688973227</v>
      </c>
      <c r="H36">
        <v>0.13457198549725499</v>
      </c>
      <c r="I36">
        <v>0.13984164989644099</v>
      </c>
      <c r="J36">
        <v>0.144285061530778</v>
      </c>
      <c r="K36">
        <v>0.14817177028689299</v>
      </c>
      <c r="L36">
        <v>0.15189327741758099</v>
      </c>
      <c r="M36">
        <v>0.15555830098006701</v>
      </c>
      <c r="N36">
        <v>0.15920077567572399</v>
      </c>
      <c r="O36">
        <v>0.163021652697695</v>
      </c>
      <c r="P36">
        <v>0.16668244864731899</v>
      </c>
      <c r="Q36">
        <v>0.17038964799364101</v>
      </c>
      <c r="R36">
        <v>0.17440715439246099</v>
      </c>
      <c r="S36">
        <v>0.17879674604061699</v>
      </c>
      <c r="T36">
        <v>0.18334061871924601</v>
      </c>
      <c r="U36">
        <v>0.188126423676377</v>
      </c>
      <c r="V36">
        <v>0.19339944471252701</v>
      </c>
      <c r="W36">
        <v>0.19872309447130301</v>
      </c>
      <c r="X36">
        <v>0.203966708418376</v>
      </c>
      <c r="Y36">
        <v>0.209316412344246</v>
      </c>
      <c r="Z36">
        <v>0.214632549075982</v>
      </c>
      <c r="AA36">
        <v>0.21991247613846299</v>
      </c>
      <c r="AB36">
        <v>0.225275170432509</v>
      </c>
      <c r="AC36">
        <v>0.230252159366752</v>
      </c>
      <c r="AD36">
        <v>0.234315036630318</v>
      </c>
      <c r="AE36">
        <v>0.23716738701276199</v>
      </c>
      <c r="AF36">
        <v>0.23897581997563699</v>
      </c>
      <c r="AG36">
        <v>0.240285711509894</v>
      </c>
      <c r="AH36">
        <v>0.24140602969092401</v>
      </c>
      <c r="AI36">
        <v>0.242261363619963</v>
      </c>
      <c r="AJ36">
        <v>0.24225912480318301</v>
      </c>
      <c r="AK36">
        <v>0.24177348747317801</v>
      </c>
      <c r="AL36">
        <v>0.241319678969137</v>
      </c>
      <c r="AM36">
        <v>0.24060703291822799</v>
      </c>
      <c r="AN36">
        <v>0.23937188628810899</v>
      </c>
      <c r="AO36">
        <v>0.23728172079185</v>
      </c>
      <c r="AP36">
        <v>0.23468477821338299</v>
      </c>
      <c r="AQ36">
        <v>0.23281506991923701</v>
      </c>
      <c r="AR36">
        <v>0.231331694770436</v>
      </c>
      <c r="AS36">
        <v>0.22930780490651101</v>
      </c>
      <c r="AT36">
        <v>0.22701052258792701</v>
      </c>
      <c r="AU36">
        <v>0.224545366736527</v>
      </c>
      <c r="AV36">
        <v>0.221567570259602</v>
      </c>
      <c r="AW36">
        <v>0.21815485447312499</v>
      </c>
      <c r="AX36">
        <v>0.21425321311009499</v>
      </c>
      <c r="AY36">
        <v>0.20924126596051201</v>
      </c>
      <c r="AZ36">
        <v>0.203161096887643</v>
      </c>
      <c r="BA36">
        <v>0.19688346543428201</v>
      </c>
      <c r="BB36">
        <v>0.19160850445694699</v>
      </c>
      <c r="BC36">
        <v>0.187218117048042</v>
      </c>
      <c r="BD36">
        <v>0.18350296937650601</v>
      </c>
      <c r="BE36">
        <v>0.18079447282452499</v>
      </c>
      <c r="BF36">
        <v>0.17843578934551499</v>
      </c>
      <c r="BG36">
        <v>0.17668778045706801</v>
      </c>
      <c r="BH36">
        <v>0.17581825998214401</v>
      </c>
      <c r="BI36">
        <v>0.175846981297822</v>
      </c>
      <c r="BJ36">
        <v>0.176768595308534</v>
      </c>
      <c r="BK36">
        <v>0.17803696548046299</v>
      </c>
      <c r="BL36">
        <v>0.17961661915707999</v>
      </c>
      <c r="BM36">
        <v>0.18130438248893499</v>
      </c>
      <c r="BN36">
        <v>0.182793192269361</v>
      </c>
      <c r="BO36">
        <v>0.18478134541940899</v>
      </c>
      <c r="BP36">
        <v>0.188259178942874</v>
      </c>
      <c r="BQ36">
        <v>0.19301222514481101</v>
      </c>
    </row>
    <row r="37" spans="1:69" x14ac:dyDescent="0.2">
      <c r="A37" t="s">
        <v>194</v>
      </c>
      <c r="B37" t="s">
        <v>195</v>
      </c>
      <c r="C37" t="s">
        <v>1079</v>
      </c>
      <c r="D37" t="s">
        <v>1080</v>
      </c>
      <c r="E37">
        <v>0.86443369370258905</v>
      </c>
      <c r="F37">
        <v>0.87417573404111903</v>
      </c>
      <c r="G37">
        <v>0.88475702775147103</v>
      </c>
      <c r="H37">
        <v>0.89593635457327503</v>
      </c>
      <c r="I37">
        <v>0.90669878715767904</v>
      </c>
      <c r="J37">
        <v>0.91690954072411102</v>
      </c>
      <c r="K37">
        <v>0.92659744237007702</v>
      </c>
      <c r="L37">
        <v>0.93550487522971704</v>
      </c>
      <c r="M37">
        <v>0.94420615146063203</v>
      </c>
      <c r="N37">
        <v>0.95367457794945398</v>
      </c>
      <c r="O37">
        <v>0.96401416740488899</v>
      </c>
      <c r="P37">
        <v>0.97518507316714698</v>
      </c>
      <c r="Q37">
        <v>0.98725766631609602</v>
      </c>
      <c r="R37">
        <v>0.999210509640859</v>
      </c>
      <c r="S37">
        <v>1.00962425414387</v>
      </c>
      <c r="T37">
        <v>1.01808725083898</v>
      </c>
      <c r="U37">
        <v>1.0245046767733601</v>
      </c>
      <c r="V37">
        <v>1.0281981771390101</v>
      </c>
      <c r="W37">
        <v>1.0298143325866</v>
      </c>
      <c r="X37">
        <v>1.03086731310816</v>
      </c>
      <c r="Y37">
        <v>1.0316183271599999</v>
      </c>
      <c r="Z37">
        <v>1.03211872702505</v>
      </c>
      <c r="AA37">
        <v>1.03257459621792</v>
      </c>
      <c r="AB37">
        <v>1.0319304064052499</v>
      </c>
      <c r="AC37">
        <v>1.0288558792718301</v>
      </c>
      <c r="AD37">
        <v>1.0232561805835301</v>
      </c>
      <c r="AE37">
        <v>1.01554897169179</v>
      </c>
      <c r="AF37">
        <v>1.00565834621999</v>
      </c>
      <c r="AG37">
        <v>0.99384736074917401</v>
      </c>
      <c r="AH37">
        <v>0.98059017556449801</v>
      </c>
      <c r="AI37">
        <v>0.96580375719376499</v>
      </c>
      <c r="AJ37">
        <v>0.94981903646131904</v>
      </c>
      <c r="AK37">
        <v>0.93270585092262404</v>
      </c>
      <c r="AL37">
        <v>0.91424499691157801</v>
      </c>
      <c r="AM37">
        <v>0.89434128947025404</v>
      </c>
      <c r="AN37">
        <v>0.873050060752246</v>
      </c>
      <c r="AO37">
        <v>0.85080028939825603</v>
      </c>
      <c r="AP37">
        <v>0.82773099576339704</v>
      </c>
      <c r="AQ37">
        <v>0.80395326455053395</v>
      </c>
      <c r="AR37">
        <v>0.78020194299294698</v>
      </c>
      <c r="AS37">
        <v>0.75720723348962105</v>
      </c>
      <c r="AT37">
        <v>0.73583688511726197</v>
      </c>
      <c r="AU37">
        <v>0.71680991227263502</v>
      </c>
      <c r="AV37">
        <v>0.70006721808386096</v>
      </c>
      <c r="AW37">
        <v>0.68624856571602499</v>
      </c>
      <c r="AX37">
        <v>0.67544085966675305</v>
      </c>
      <c r="AY37">
        <v>0.66724894064200302</v>
      </c>
      <c r="AZ37">
        <v>0.66214738082700697</v>
      </c>
      <c r="BA37">
        <v>0.65988617437325203</v>
      </c>
      <c r="BB37">
        <v>0.65880255524185904</v>
      </c>
      <c r="BC37">
        <v>0.65813798667242696</v>
      </c>
      <c r="BD37">
        <v>0.65820534241068795</v>
      </c>
      <c r="BE37">
        <v>0.65921420737464997</v>
      </c>
      <c r="BF37">
        <v>0.66201208385987098</v>
      </c>
      <c r="BG37">
        <v>0.66735773036645296</v>
      </c>
      <c r="BH37">
        <v>0.67459327561590998</v>
      </c>
      <c r="BI37">
        <v>0.68131083907957302</v>
      </c>
      <c r="BJ37">
        <v>0.68295120196582404</v>
      </c>
      <c r="BK37">
        <v>0.66665050949414895</v>
      </c>
      <c r="BL37">
        <v>0.63763899800763602</v>
      </c>
      <c r="BM37">
        <v>0.61113894586375705</v>
      </c>
      <c r="BN37">
        <v>0.58999589679609099</v>
      </c>
      <c r="BO37">
        <v>0.57856946691297595</v>
      </c>
      <c r="BP37">
        <v>0.58468814009461401</v>
      </c>
      <c r="BQ37">
        <v>0.60236557515435096</v>
      </c>
    </row>
    <row r="38" spans="1:69" x14ac:dyDescent="0.2">
      <c r="A38" t="s">
        <v>194</v>
      </c>
      <c r="B38" t="s">
        <v>195</v>
      </c>
      <c r="C38" t="s">
        <v>1081</v>
      </c>
      <c r="D38" t="s">
        <v>1082</v>
      </c>
      <c r="E38">
        <v>2.8534786329005599</v>
      </c>
      <c r="F38">
        <v>2.8912807455090399</v>
      </c>
      <c r="G38">
        <v>2.9263525992461799</v>
      </c>
      <c r="H38">
        <v>2.9604844829553101</v>
      </c>
      <c r="I38">
        <v>2.99431526066072</v>
      </c>
      <c r="J38">
        <v>3.0279383252847598</v>
      </c>
      <c r="K38">
        <v>3.0620006846610202</v>
      </c>
      <c r="L38">
        <v>3.0968955192046401</v>
      </c>
      <c r="M38">
        <v>3.13175053856351</v>
      </c>
      <c r="N38">
        <v>3.1653813723798998</v>
      </c>
      <c r="O38">
        <v>3.1976924068930099</v>
      </c>
      <c r="P38">
        <v>3.22825125290082</v>
      </c>
      <c r="Q38">
        <v>3.2566487112542801</v>
      </c>
      <c r="R38">
        <v>3.2830125993071002</v>
      </c>
      <c r="S38">
        <v>3.3078744632057799</v>
      </c>
      <c r="T38">
        <v>3.3306934134494499</v>
      </c>
      <c r="U38">
        <v>3.35113041786212</v>
      </c>
      <c r="V38">
        <v>3.36804658172812</v>
      </c>
      <c r="W38">
        <v>3.3798214827880901</v>
      </c>
      <c r="X38">
        <v>3.3861183118300202</v>
      </c>
      <c r="Y38">
        <v>3.3871241241049099</v>
      </c>
      <c r="Z38">
        <v>3.3833790835803401</v>
      </c>
      <c r="AA38">
        <v>3.3752604637374701</v>
      </c>
      <c r="AB38">
        <v>3.3624519903440802</v>
      </c>
      <c r="AC38">
        <v>3.3439976163115102</v>
      </c>
      <c r="AD38">
        <v>3.3196706773993001</v>
      </c>
      <c r="AE38">
        <v>3.2899807530113998</v>
      </c>
      <c r="AF38">
        <v>3.2552294221979499</v>
      </c>
      <c r="AG38">
        <v>3.2157995814898999</v>
      </c>
      <c r="AH38">
        <v>3.1717781886762699</v>
      </c>
      <c r="AI38">
        <v>3.1227425380735698</v>
      </c>
      <c r="AJ38">
        <v>3.0695105913121301</v>
      </c>
      <c r="AK38">
        <v>3.0127948245805398</v>
      </c>
      <c r="AL38">
        <v>2.9528714071962798</v>
      </c>
      <c r="AM38">
        <v>2.8899394801504199</v>
      </c>
      <c r="AN38">
        <v>2.8246117865826701</v>
      </c>
      <c r="AO38">
        <v>2.7583725266627699</v>
      </c>
      <c r="AP38">
        <v>2.6925686227550698</v>
      </c>
      <c r="AQ38">
        <v>2.6287716752260999</v>
      </c>
      <c r="AR38">
        <v>2.5688449010163001</v>
      </c>
      <c r="AS38">
        <v>2.51284591334923</v>
      </c>
      <c r="AT38">
        <v>2.4621301198043199</v>
      </c>
      <c r="AU38">
        <v>2.41858832340125</v>
      </c>
      <c r="AV38">
        <v>2.38094464762474</v>
      </c>
      <c r="AW38">
        <v>2.3478326857788798</v>
      </c>
      <c r="AX38">
        <v>2.3187224424228901</v>
      </c>
      <c r="AY38">
        <v>2.29268273522124</v>
      </c>
      <c r="AZ38">
        <v>2.2708812811432599</v>
      </c>
      <c r="BA38">
        <v>2.2557893499470998</v>
      </c>
      <c r="BB38">
        <v>2.2483052261774401</v>
      </c>
      <c r="BC38">
        <v>2.24651151549942</v>
      </c>
      <c r="BD38">
        <v>2.24667786340336</v>
      </c>
      <c r="BE38">
        <v>2.2423476419769699</v>
      </c>
      <c r="BF38">
        <v>2.2139898074081499</v>
      </c>
      <c r="BG38">
        <v>2.1692093853996002</v>
      </c>
      <c r="BH38">
        <v>2.1319732063601502</v>
      </c>
      <c r="BI38">
        <v>2.1048486325806501</v>
      </c>
      <c r="BJ38">
        <v>2.08748100457507</v>
      </c>
      <c r="BK38">
        <v>2.0794625147780401</v>
      </c>
      <c r="BL38">
        <v>2.0804808971399602</v>
      </c>
      <c r="BM38">
        <v>2.08536512090661</v>
      </c>
      <c r="BN38">
        <v>2.09258378188684</v>
      </c>
      <c r="BO38">
        <v>2.1075098924225002</v>
      </c>
      <c r="BP38">
        <v>2.1324879530387002</v>
      </c>
      <c r="BQ38">
        <v>2.1624308636782401</v>
      </c>
    </row>
    <row r="39" spans="1:69" x14ac:dyDescent="0.2">
      <c r="A39" t="s">
        <v>194</v>
      </c>
      <c r="B39" t="s">
        <v>195</v>
      </c>
      <c r="C39" t="s">
        <v>1083</v>
      </c>
      <c r="D39" t="s">
        <v>1084</v>
      </c>
      <c r="E39">
        <v>1.4880864228003501</v>
      </c>
      <c r="F39">
        <v>1.5014096297153099</v>
      </c>
      <c r="G39">
        <v>1.51340070762083</v>
      </c>
      <c r="H39">
        <v>1.5250102917908701</v>
      </c>
      <c r="I39">
        <v>1.53737679392453</v>
      </c>
      <c r="J39">
        <v>1.5505427595194201</v>
      </c>
      <c r="K39">
        <v>1.56477619071296</v>
      </c>
      <c r="L39">
        <v>1.5802721236595301</v>
      </c>
      <c r="M39">
        <v>1.5956423701529301</v>
      </c>
      <c r="N39">
        <v>1.60911182178694</v>
      </c>
      <c r="O39">
        <v>1.6203875176603799</v>
      </c>
      <c r="P39">
        <v>1.6295660567755601</v>
      </c>
      <c r="Q39">
        <v>1.6360329559193301</v>
      </c>
      <c r="R39">
        <v>1.6402903817468499</v>
      </c>
      <c r="S39">
        <v>1.6437450427752101</v>
      </c>
      <c r="T39">
        <v>1.646546776638</v>
      </c>
      <c r="U39">
        <v>1.6483766426661499</v>
      </c>
      <c r="V39">
        <v>1.6487223529400601</v>
      </c>
      <c r="W39">
        <v>1.6463840828793299</v>
      </c>
      <c r="X39">
        <v>1.6401933935559501</v>
      </c>
      <c r="Y39">
        <v>1.62996252617738</v>
      </c>
      <c r="Z39">
        <v>1.61624727038738</v>
      </c>
      <c r="AA39">
        <v>1.5993142803557401</v>
      </c>
      <c r="AB39">
        <v>1.5794470748940499</v>
      </c>
      <c r="AC39">
        <v>1.5570952828679501</v>
      </c>
      <c r="AD39">
        <v>1.5326847862666699</v>
      </c>
      <c r="AE39">
        <v>1.5066406744787399</v>
      </c>
      <c r="AF39">
        <v>1.4791971999608999</v>
      </c>
      <c r="AG39">
        <v>1.4502474083662</v>
      </c>
      <c r="AH39">
        <v>1.41966669805017</v>
      </c>
      <c r="AI39">
        <v>1.38740203163386</v>
      </c>
      <c r="AJ39">
        <v>1.35433850732391</v>
      </c>
      <c r="AK39">
        <v>1.3206868827262299</v>
      </c>
      <c r="AL39">
        <v>1.28620645918385</v>
      </c>
      <c r="AM39">
        <v>1.2512893254313699</v>
      </c>
      <c r="AN39">
        <v>1.2167801290257301</v>
      </c>
      <c r="AO39">
        <v>1.1841052690935501</v>
      </c>
      <c r="AP39">
        <v>1.15397394993373</v>
      </c>
      <c r="AQ39">
        <v>1.12640037037403</v>
      </c>
      <c r="AR39">
        <v>1.1027747942461401</v>
      </c>
      <c r="AS39">
        <v>1.08331988230098</v>
      </c>
      <c r="AT39">
        <v>1.0680105768816599</v>
      </c>
      <c r="AU39">
        <v>1.05764654629077</v>
      </c>
      <c r="AV39">
        <v>1.05132269289316</v>
      </c>
      <c r="AW39">
        <v>1.0467167207950101</v>
      </c>
      <c r="AX39">
        <v>1.0429235089953801</v>
      </c>
      <c r="AY39">
        <v>1.0399145723835499</v>
      </c>
      <c r="AZ39">
        <v>1.03806002441198</v>
      </c>
      <c r="BA39">
        <v>1.0390187591712301</v>
      </c>
      <c r="BB39">
        <v>1.0437705557108401</v>
      </c>
      <c r="BC39">
        <v>1.05121069833473</v>
      </c>
      <c r="BD39">
        <v>1.0575365373350101</v>
      </c>
      <c r="BE39">
        <v>1.0556001947179801</v>
      </c>
      <c r="BF39">
        <v>1.0261949724360799</v>
      </c>
      <c r="BG39">
        <v>0.97675734692271898</v>
      </c>
      <c r="BH39">
        <v>0.93186463794168395</v>
      </c>
      <c r="BI39">
        <v>0.89611126560159604</v>
      </c>
      <c r="BJ39">
        <v>0.87343590862796405</v>
      </c>
      <c r="BK39">
        <v>0.876336524669864</v>
      </c>
      <c r="BL39">
        <v>0.89886903830252496</v>
      </c>
      <c r="BM39">
        <v>0.92226108177096999</v>
      </c>
      <c r="BN39">
        <v>0.944275532995415</v>
      </c>
      <c r="BO39">
        <v>0.96660449460230502</v>
      </c>
      <c r="BP39">
        <v>0.98986259503912499</v>
      </c>
      <c r="BQ39">
        <v>1.01283571151993</v>
      </c>
    </row>
    <row r="40" spans="1:69" x14ac:dyDescent="0.2">
      <c r="A40" t="s">
        <v>194</v>
      </c>
      <c r="B40" t="s">
        <v>195</v>
      </c>
      <c r="C40" t="s">
        <v>1085</v>
      </c>
      <c r="D40" t="s">
        <v>1086</v>
      </c>
      <c r="E40">
        <v>2.9507495351401198</v>
      </c>
      <c r="F40">
        <v>2.96622926033114</v>
      </c>
      <c r="G40">
        <v>2.9764665356406499</v>
      </c>
      <c r="H40">
        <v>2.9831016233750098</v>
      </c>
      <c r="I40">
        <v>2.9888116887250198</v>
      </c>
      <c r="J40">
        <v>2.9941468720687299</v>
      </c>
      <c r="K40">
        <v>2.9992877163163998</v>
      </c>
      <c r="L40">
        <v>3.0046330265927801</v>
      </c>
      <c r="M40">
        <v>3.00798450002367</v>
      </c>
      <c r="N40">
        <v>3.0065813309221299</v>
      </c>
      <c r="O40">
        <v>2.9996952648388899</v>
      </c>
      <c r="P40">
        <v>2.98784693268962</v>
      </c>
      <c r="Q40">
        <v>2.97010803176987</v>
      </c>
      <c r="R40">
        <v>2.9462889671719301</v>
      </c>
      <c r="S40">
        <v>2.9169690938496098</v>
      </c>
      <c r="T40">
        <v>2.8821217951323002</v>
      </c>
      <c r="U40">
        <v>2.8415977455263501</v>
      </c>
      <c r="V40">
        <v>2.7948593731230802</v>
      </c>
      <c r="W40">
        <v>2.7423725264240901</v>
      </c>
      <c r="X40">
        <v>2.6852856911257601</v>
      </c>
      <c r="Y40">
        <v>2.6244573081428699</v>
      </c>
      <c r="Z40">
        <v>2.5612865060730301</v>
      </c>
      <c r="AA40">
        <v>2.49673418944711</v>
      </c>
      <c r="AB40">
        <v>2.4311007262161901</v>
      </c>
      <c r="AC40">
        <v>2.36528193321745</v>
      </c>
      <c r="AD40">
        <v>2.3010296003587301</v>
      </c>
      <c r="AE40">
        <v>2.24102914235048</v>
      </c>
      <c r="AF40">
        <v>2.18693836924824</v>
      </c>
      <c r="AG40">
        <v>2.13889164938091</v>
      </c>
      <c r="AH40">
        <v>2.09841669833513</v>
      </c>
      <c r="AI40">
        <v>2.0653386291417299</v>
      </c>
      <c r="AJ40">
        <v>2.03960616219041</v>
      </c>
      <c r="AK40">
        <v>2.0224408237249598</v>
      </c>
      <c r="AL40">
        <v>2.0125887985678799</v>
      </c>
      <c r="AM40">
        <v>2.0052832171264301</v>
      </c>
      <c r="AN40">
        <v>1.99827536952796</v>
      </c>
      <c r="AO40">
        <v>1.9920979366516001</v>
      </c>
      <c r="AP40">
        <v>1.9868375690517199</v>
      </c>
      <c r="AQ40">
        <v>1.9850819761359799</v>
      </c>
      <c r="AR40">
        <v>1.9896282922264901</v>
      </c>
      <c r="AS40">
        <v>1.99877939866858</v>
      </c>
      <c r="AT40">
        <v>2.0056171737189898</v>
      </c>
      <c r="AU40">
        <v>1.9977235481108</v>
      </c>
      <c r="AV40">
        <v>1.9402377719849999</v>
      </c>
      <c r="AW40">
        <v>1.8457322624013</v>
      </c>
      <c r="AX40">
        <v>1.75736888362487</v>
      </c>
      <c r="AY40">
        <v>1.6825225500233301</v>
      </c>
      <c r="AZ40">
        <v>1.6286487209284799</v>
      </c>
      <c r="BA40">
        <v>1.6205821247010099</v>
      </c>
      <c r="BB40">
        <v>1.6474521533540201</v>
      </c>
      <c r="BC40">
        <v>1.67661650265071</v>
      </c>
      <c r="BD40">
        <v>1.70422305950508</v>
      </c>
      <c r="BE40">
        <v>1.72967631068075</v>
      </c>
      <c r="BF40">
        <v>1.7531440054940099</v>
      </c>
      <c r="BG40">
        <v>1.7758496701804201</v>
      </c>
      <c r="BH40">
        <v>1.7972027237685999</v>
      </c>
      <c r="BI40">
        <v>1.81694678735751</v>
      </c>
      <c r="BJ40">
        <v>1.83592297557269</v>
      </c>
      <c r="BK40">
        <v>1.8542321853531201</v>
      </c>
      <c r="BL40">
        <v>1.87314063492462</v>
      </c>
      <c r="BM40">
        <v>1.8930255513677401</v>
      </c>
      <c r="BN40">
        <v>1.9124974534710399</v>
      </c>
      <c r="BO40">
        <v>1.9332268282551699</v>
      </c>
      <c r="BP40">
        <v>1.9580096843046799</v>
      </c>
      <c r="BQ40">
        <v>1.98493003376105</v>
      </c>
    </row>
    <row r="41" spans="1:69" x14ac:dyDescent="0.2">
      <c r="A41" t="s">
        <v>194</v>
      </c>
      <c r="B41" t="s">
        <v>195</v>
      </c>
      <c r="C41" t="s">
        <v>1087</v>
      </c>
      <c r="D41" t="s">
        <v>1088</v>
      </c>
      <c r="E41">
        <v>4.4625931776669798</v>
      </c>
      <c r="F41">
        <v>4.4538566570523104</v>
      </c>
      <c r="G41">
        <v>4.4358767578793898</v>
      </c>
      <c r="H41">
        <v>4.4099059107118901</v>
      </c>
      <c r="I41">
        <v>4.37757245472039</v>
      </c>
      <c r="J41">
        <v>4.3390814868625798</v>
      </c>
      <c r="K41">
        <v>4.2942762224313897</v>
      </c>
      <c r="L41">
        <v>4.2435113970651699</v>
      </c>
      <c r="M41">
        <v>4.1869059526064101</v>
      </c>
      <c r="N41">
        <v>4.1248119509144301</v>
      </c>
      <c r="O41">
        <v>4.0577127859448003</v>
      </c>
      <c r="P41">
        <v>3.9859276554006899</v>
      </c>
      <c r="Q41">
        <v>3.90966982133448</v>
      </c>
      <c r="R41">
        <v>3.8288569857908898</v>
      </c>
      <c r="S41">
        <v>3.7444973963207802</v>
      </c>
      <c r="T41">
        <v>3.6592131056328099</v>
      </c>
      <c r="U41">
        <v>3.5768627000876898</v>
      </c>
      <c r="V41">
        <v>3.5004033375489798</v>
      </c>
      <c r="W41">
        <v>3.43004276839741</v>
      </c>
      <c r="X41">
        <v>3.3685816907741302</v>
      </c>
      <c r="Y41">
        <v>3.31790402779473</v>
      </c>
      <c r="Z41">
        <v>3.2781449586878701</v>
      </c>
      <c r="AA41">
        <v>3.2512588473745301</v>
      </c>
      <c r="AB41">
        <v>3.2363404937612201</v>
      </c>
      <c r="AC41">
        <v>3.2258081408303299</v>
      </c>
      <c r="AD41">
        <v>3.2157609218713801</v>
      </c>
      <c r="AE41">
        <v>3.2068139900583001</v>
      </c>
      <c r="AF41">
        <v>3.1994022658635202</v>
      </c>
      <c r="AG41">
        <v>3.1978319973527398</v>
      </c>
      <c r="AH41">
        <v>3.2059276983298899</v>
      </c>
      <c r="AI41">
        <v>3.2211924405839598</v>
      </c>
      <c r="AJ41">
        <v>3.2317276304132201</v>
      </c>
      <c r="AK41">
        <v>3.2183519582828199</v>
      </c>
      <c r="AL41">
        <v>3.1283700661303802</v>
      </c>
      <c r="AM41">
        <v>2.97840208931063</v>
      </c>
      <c r="AN41">
        <v>2.8335525721130201</v>
      </c>
      <c r="AO41">
        <v>2.7061317450198699</v>
      </c>
      <c r="AP41">
        <v>2.6106329511997401</v>
      </c>
      <c r="AQ41">
        <v>2.59333364789526</v>
      </c>
      <c r="AR41">
        <v>2.6369968173222</v>
      </c>
      <c r="AS41">
        <v>2.6847522362429999</v>
      </c>
      <c r="AT41">
        <v>2.7303890286388701</v>
      </c>
      <c r="AU41">
        <v>2.77317442643503</v>
      </c>
      <c r="AV41">
        <v>2.8123483301116301</v>
      </c>
      <c r="AW41">
        <v>2.8490799478044901</v>
      </c>
      <c r="AX41">
        <v>2.8816622572611799</v>
      </c>
      <c r="AY41">
        <v>2.9071777098115201</v>
      </c>
      <c r="AZ41">
        <v>2.9254857876332001</v>
      </c>
      <c r="BA41">
        <v>2.9366562632491702</v>
      </c>
      <c r="BB41">
        <v>2.9435386679867301</v>
      </c>
      <c r="BC41">
        <v>2.9490730843918498</v>
      </c>
      <c r="BD41">
        <v>2.9543627365379099</v>
      </c>
      <c r="BE41">
        <v>2.96145522366175</v>
      </c>
      <c r="BF41">
        <v>2.9714984088655201</v>
      </c>
      <c r="BG41">
        <v>2.9833634005855201</v>
      </c>
      <c r="BH41">
        <v>2.99748273856442</v>
      </c>
      <c r="BI41">
        <v>3.0168637213458802</v>
      </c>
      <c r="BJ41">
        <v>3.04358237547893</v>
      </c>
      <c r="BK41">
        <v>3.0804091841629102</v>
      </c>
      <c r="BL41">
        <v>3.13182278376431</v>
      </c>
      <c r="BM41">
        <v>3.1999704481431501</v>
      </c>
      <c r="BN41">
        <v>3.2787242190047299</v>
      </c>
      <c r="BO41">
        <v>3.3660103115063902</v>
      </c>
      <c r="BP41">
        <v>3.4639392468072101</v>
      </c>
      <c r="BQ41">
        <v>3.5685842371488201</v>
      </c>
    </row>
    <row r="42" spans="1:69" x14ac:dyDescent="0.2">
      <c r="A42" t="s">
        <v>194</v>
      </c>
      <c r="B42" t="s">
        <v>195</v>
      </c>
      <c r="C42" t="s">
        <v>1089</v>
      </c>
      <c r="D42" t="s">
        <v>1090</v>
      </c>
      <c r="E42">
        <v>5.79581543828471</v>
      </c>
      <c r="F42">
        <v>5.71795981483021</v>
      </c>
      <c r="G42">
        <v>5.6327261077540003</v>
      </c>
      <c r="H42">
        <v>5.5414573175873096</v>
      </c>
      <c r="I42">
        <v>5.4465384784875903</v>
      </c>
      <c r="J42">
        <v>5.3516851772602303</v>
      </c>
      <c r="K42">
        <v>5.2607645991008702</v>
      </c>
      <c r="L42">
        <v>5.1771387286927002</v>
      </c>
      <c r="M42">
        <v>5.1021125301832297</v>
      </c>
      <c r="N42">
        <v>5.03903242358773</v>
      </c>
      <c r="O42">
        <v>4.9892983970643501</v>
      </c>
      <c r="P42">
        <v>4.9497355693808798</v>
      </c>
      <c r="Q42">
        <v>4.9231332484633201</v>
      </c>
      <c r="R42">
        <v>4.9091401062814999</v>
      </c>
      <c r="S42">
        <v>4.8992362002308099</v>
      </c>
      <c r="T42">
        <v>4.8896833979436396</v>
      </c>
      <c r="U42">
        <v>4.8822700275479498</v>
      </c>
      <c r="V42">
        <v>4.8800915529548101</v>
      </c>
      <c r="W42">
        <v>4.8853172542855603</v>
      </c>
      <c r="X42">
        <v>4.9012974239531601</v>
      </c>
      <c r="Y42">
        <v>4.9282715362362</v>
      </c>
      <c r="Z42">
        <v>4.9503963500201902</v>
      </c>
      <c r="AA42">
        <v>4.9390902229324096</v>
      </c>
      <c r="AB42">
        <v>4.8205192773993204</v>
      </c>
      <c r="AC42">
        <v>4.61787279366773</v>
      </c>
      <c r="AD42">
        <v>4.4209004944263404</v>
      </c>
      <c r="AE42">
        <v>4.2459412951400601</v>
      </c>
      <c r="AF42">
        <v>4.1125003171314303</v>
      </c>
      <c r="AG42">
        <v>4.0840728428100901</v>
      </c>
      <c r="AH42">
        <v>4.1373681123368398</v>
      </c>
      <c r="AI42">
        <v>4.1947229830897701</v>
      </c>
      <c r="AJ42">
        <v>4.2401626349512496</v>
      </c>
      <c r="AK42">
        <v>4.2747556267976101</v>
      </c>
      <c r="AL42">
        <v>4.3061775651687899</v>
      </c>
      <c r="AM42">
        <v>4.3361764199475701</v>
      </c>
      <c r="AN42">
        <v>4.3607995179818602</v>
      </c>
      <c r="AO42">
        <v>4.37414759884508</v>
      </c>
      <c r="AP42">
        <v>4.3803726619899299</v>
      </c>
      <c r="AQ42">
        <v>4.3911818450795801</v>
      </c>
      <c r="AR42">
        <v>4.4077693360305901</v>
      </c>
      <c r="AS42">
        <v>4.4250247974572696</v>
      </c>
      <c r="AT42">
        <v>4.4449076189622803</v>
      </c>
      <c r="AU42">
        <v>4.4697119010881901</v>
      </c>
      <c r="AV42">
        <v>4.4995052216974898</v>
      </c>
      <c r="AW42">
        <v>4.5305936176945103</v>
      </c>
      <c r="AX42">
        <v>4.5604861157688799</v>
      </c>
      <c r="AY42">
        <v>4.5875819646948903</v>
      </c>
      <c r="AZ42">
        <v>4.6106686577859799</v>
      </c>
      <c r="BA42">
        <v>4.6348215547539802</v>
      </c>
      <c r="BB42">
        <v>4.6707603523687702</v>
      </c>
      <c r="BC42">
        <v>4.7223787719557899</v>
      </c>
      <c r="BD42">
        <v>4.7874816968667302</v>
      </c>
      <c r="BE42">
        <v>4.8684715224952004</v>
      </c>
      <c r="BF42">
        <v>4.9610281579311204</v>
      </c>
      <c r="BG42">
        <v>5.0589893262404999</v>
      </c>
      <c r="BH42">
        <v>5.1544228236275398</v>
      </c>
      <c r="BI42">
        <v>5.2429413002784804</v>
      </c>
      <c r="BJ42">
        <v>5.3190625151559203</v>
      </c>
      <c r="BK42">
        <v>5.3757026833802604</v>
      </c>
      <c r="BL42">
        <v>5.4212685438105002</v>
      </c>
      <c r="BM42">
        <v>5.4698710168994999</v>
      </c>
      <c r="BN42">
        <v>5.5156892887297602</v>
      </c>
      <c r="BO42">
        <v>5.5482301476564997</v>
      </c>
      <c r="BP42">
        <v>5.5690877224907496</v>
      </c>
      <c r="BQ42">
        <v>5.58381242899668</v>
      </c>
    </row>
    <row r="43" spans="1:69" x14ac:dyDescent="0.2">
      <c r="A43" t="s">
        <v>194</v>
      </c>
      <c r="B43" t="s">
        <v>195</v>
      </c>
      <c r="C43" t="s">
        <v>1091</v>
      </c>
      <c r="D43" t="s">
        <v>1092</v>
      </c>
      <c r="E43">
        <v>7.3580531832617604</v>
      </c>
      <c r="F43">
        <v>7.33535974169087</v>
      </c>
      <c r="G43">
        <v>7.3281639318249603</v>
      </c>
      <c r="H43">
        <v>7.3358099763412801</v>
      </c>
      <c r="I43">
        <v>7.3484828454054503</v>
      </c>
      <c r="J43">
        <v>7.3627499944453696</v>
      </c>
      <c r="K43">
        <v>7.3773844310674503</v>
      </c>
      <c r="L43">
        <v>7.3920581407662</v>
      </c>
      <c r="M43">
        <v>7.4146805904076496</v>
      </c>
      <c r="N43">
        <v>7.4512702637177304</v>
      </c>
      <c r="O43">
        <v>7.49944442780368</v>
      </c>
      <c r="P43">
        <v>7.53258036796983</v>
      </c>
      <c r="Q43">
        <v>7.51289232947288</v>
      </c>
      <c r="R43">
        <v>7.3387153399175604</v>
      </c>
      <c r="S43">
        <v>7.0425920714028898</v>
      </c>
      <c r="T43">
        <v>6.7530571362585201</v>
      </c>
      <c r="U43">
        <v>6.4998075998153899</v>
      </c>
      <c r="V43">
        <v>6.32023687791889</v>
      </c>
      <c r="W43">
        <v>6.29389150410897</v>
      </c>
      <c r="X43">
        <v>6.3806657021776001</v>
      </c>
      <c r="Y43">
        <v>6.4777142213955603</v>
      </c>
      <c r="Z43">
        <v>6.5687115087541601</v>
      </c>
      <c r="AA43">
        <v>6.6499352109241299</v>
      </c>
      <c r="AB43">
        <v>6.7292582311848204</v>
      </c>
      <c r="AC43">
        <v>6.8053337648270302</v>
      </c>
      <c r="AD43">
        <v>6.8657611316488198</v>
      </c>
      <c r="AE43">
        <v>6.9023223051898901</v>
      </c>
      <c r="AF43">
        <v>6.9182868626063998</v>
      </c>
      <c r="AG43">
        <v>6.9200248198471703</v>
      </c>
      <c r="AH43">
        <v>6.9119587798548903</v>
      </c>
      <c r="AI43">
        <v>6.8976879260209198</v>
      </c>
      <c r="AJ43">
        <v>6.8645859622010397</v>
      </c>
      <c r="AK43">
        <v>6.8215568361088996</v>
      </c>
      <c r="AL43">
        <v>6.7892995212173002</v>
      </c>
      <c r="AM43">
        <v>6.7639400015125899</v>
      </c>
      <c r="AN43">
        <v>6.7410189711312603</v>
      </c>
      <c r="AO43">
        <v>6.7167538461391398</v>
      </c>
      <c r="AP43">
        <v>6.7025074681532804</v>
      </c>
      <c r="AQ43">
        <v>6.7323557702626804</v>
      </c>
      <c r="AR43">
        <v>6.8102364055289399</v>
      </c>
      <c r="AS43">
        <v>6.9180497806026597</v>
      </c>
      <c r="AT43">
        <v>7.0515679915163103</v>
      </c>
      <c r="AU43">
        <v>7.2099067760435203</v>
      </c>
      <c r="AV43">
        <v>7.38511136455804</v>
      </c>
      <c r="AW43">
        <v>7.5632080303737403</v>
      </c>
      <c r="AX43">
        <v>7.7249799979632199</v>
      </c>
      <c r="AY43">
        <v>7.85288482338329</v>
      </c>
      <c r="AZ43">
        <v>7.93188668847956</v>
      </c>
      <c r="BA43">
        <v>7.9575049232423298</v>
      </c>
      <c r="BB43">
        <v>7.9520159043909802</v>
      </c>
      <c r="BC43">
        <v>7.9342062579697101</v>
      </c>
      <c r="BD43">
        <v>7.9075159062511897</v>
      </c>
      <c r="BE43">
        <v>7.8758731517920504</v>
      </c>
      <c r="BF43">
        <v>7.8310899655258899</v>
      </c>
      <c r="BG43">
        <v>7.7746929896602701</v>
      </c>
      <c r="BH43">
        <v>7.7168335911458197</v>
      </c>
      <c r="BI43">
        <v>7.6670677640685998</v>
      </c>
      <c r="BJ43">
        <v>7.6285525486201999</v>
      </c>
      <c r="BK43">
        <v>7.5962831883030404</v>
      </c>
      <c r="BL43">
        <v>7.5788341079499704</v>
      </c>
      <c r="BM43">
        <v>7.5922227181302304</v>
      </c>
      <c r="BN43">
        <v>7.6303022863961498</v>
      </c>
      <c r="BO43">
        <v>7.6749794561033999</v>
      </c>
      <c r="BP43">
        <v>7.7262775538095303</v>
      </c>
      <c r="BQ43">
        <v>7.7916010163949396</v>
      </c>
    </row>
    <row r="44" spans="1:69" x14ac:dyDescent="0.2">
      <c r="A44" t="s">
        <v>194</v>
      </c>
      <c r="B44" t="s">
        <v>195</v>
      </c>
      <c r="C44" t="s">
        <v>1093</v>
      </c>
      <c r="D44" t="s">
        <v>1094</v>
      </c>
      <c r="E44">
        <v>57.505324234753097</v>
      </c>
      <c r="F44">
        <v>57.455492980522301</v>
      </c>
      <c r="G44">
        <v>57.340143814465698</v>
      </c>
      <c r="H44">
        <v>57.057986049609099</v>
      </c>
      <c r="I44">
        <v>56.644990287484703</v>
      </c>
      <c r="J44">
        <v>56.238263130035797</v>
      </c>
      <c r="K44">
        <v>55.8514016884141</v>
      </c>
      <c r="L44">
        <v>55.4797865254016</v>
      </c>
      <c r="M44">
        <v>55.126370649776099</v>
      </c>
      <c r="N44">
        <v>54.790250702997596</v>
      </c>
      <c r="O44">
        <v>54.476058694858601</v>
      </c>
      <c r="P44">
        <v>54.167073259823603</v>
      </c>
      <c r="Q44">
        <v>53.863220092111</v>
      </c>
      <c r="R44">
        <v>53.570730829389497</v>
      </c>
      <c r="S44">
        <v>53.290940403365802</v>
      </c>
      <c r="T44">
        <v>53.019494372491003</v>
      </c>
      <c r="U44">
        <v>52.757436150962398</v>
      </c>
      <c r="V44">
        <v>52.516246007086799</v>
      </c>
      <c r="W44">
        <v>52.268530768698596</v>
      </c>
      <c r="X44">
        <v>52.006463724159197</v>
      </c>
      <c r="Y44">
        <v>51.7555053869159</v>
      </c>
      <c r="Z44">
        <v>51.511483247624597</v>
      </c>
      <c r="AA44">
        <v>51.275251876754801</v>
      </c>
      <c r="AB44">
        <v>51.067158301758603</v>
      </c>
      <c r="AC44">
        <v>50.867698572184104</v>
      </c>
      <c r="AD44">
        <v>50.649320941315203</v>
      </c>
      <c r="AE44">
        <v>50.408204211355503</v>
      </c>
      <c r="AF44">
        <v>50.162313149801001</v>
      </c>
      <c r="AG44">
        <v>49.945193837698099</v>
      </c>
      <c r="AH44">
        <v>49.7694586195204</v>
      </c>
      <c r="AI44">
        <v>49.632891786666498</v>
      </c>
      <c r="AJ44">
        <v>49.499490773028697</v>
      </c>
      <c r="AK44">
        <v>49.397169080893001</v>
      </c>
      <c r="AL44">
        <v>49.380320315227998</v>
      </c>
      <c r="AM44">
        <v>49.436525699149698</v>
      </c>
      <c r="AN44">
        <v>49.532222508110699</v>
      </c>
      <c r="AO44">
        <v>49.630757673476602</v>
      </c>
      <c r="AP44">
        <v>49.746388014950902</v>
      </c>
      <c r="AQ44">
        <v>49.944238169560101</v>
      </c>
      <c r="AR44">
        <v>50.216003494103703</v>
      </c>
      <c r="AS44">
        <v>50.505404553611399</v>
      </c>
      <c r="AT44">
        <v>50.801594078764197</v>
      </c>
      <c r="AU44">
        <v>51.095492341570598</v>
      </c>
      <c r="AV44">
        <v>51.357665320444099</v>
      </c>
      <c r="AW44">
        <v>51.582528201570703</v>
      </c>
      <c r="AX44">
        <v>51.768956828440402</v>
      </c>
      <c r="AY44">
        <v>51.883487676491498</v>
      </c>
      <c r="AZ44">
        <v>51.907771346387797</v>
      </c>
      <c r="BA44">
        <v>51.858285960113101</v>
      </c>
      <c r="BB44">
        <v>51.7835269369182</v>
      </c>
      <c r="BC44">
        <v>51.714233822425598</v>
      </c>
      <c r="BD44">
        <v>51.669703733810103</v>
      </c>
      <c r="BE44">
        <v>51.671955517631403</v>
      </c>
      <c r="BF44">
        <v>51.7114608653578</v>
      </c>
      <c r="BG44">
        <v>51.7927902530963</v>
      </c>
      <c r="BH44">
        <v>51.920637729638699</v>
      </c>
      <c r="BI44">
        <v>52.097115491760498</v>
      </c>
      <c r="BJ44">
        <v>52.317978113145102</v>
      </c>
      <c r="BK44">
        <v>52.590703781060299</v>
      </c>
      <c r="BL44">
        <v>52.938043343052101</v>
      </c>
      <c r="BM44">
        <v>53.3844208698114</v>
      </c>
      <c r="BN44">
        <v>53.904178280731003</v>
      </c>
      <c r="BO44">
        <v>54.437027596714103</v>
      </c>
      <c r="BP44">
        <v>54.978036353693398</v>
      </c>
      <c r="BQ44">
        <v>55.546197911475801</v>
      </c>
    </row>
    <row r="45" spans="1:69" x14ac:dyDescent="0.2">
      <c r="A45" t="s">
        <v>194</v>
      </c>
      <c r="B45" t="s">
        <v>195</v>
      </c>
      <c r="C45" t="s">
        <v>1095</v>
      </c>
      <c r="D45" t="s">
        <v>1096</v>
      </c>
      <c r="E45">
        <v>57.2643487616605</v>
      </c>
      <c r="F45">
        <v>57.247819846094004</v>
      </c>
      <c r="G45">
        <v>57.170207762726598</v>
      </c>
      <c r="H45">
        <v>56.951291152178101</v>
      </c>
      <c r="I45">
        <v>56.6232233463734</v>
      </c>
      <c r="J45">
        <v>56.302779835471199</v>
      </c>
      <c r="K45">
        <v>56.003756204136799</v>
      </c>
      <c r="L45">
        <v>55.716417338829302</v>
      </c>
      <c r="M45">
        <v>55.4424967557107</v>
      </c>
      <c r="N45">
        <v>55.182987018171097</v>
      </c>
      <c r="O45">
        <v>54.9416281757753</v>
      </c>
      <c r="P45">
        <v>54.707417243995103</v>
      </c>
      <c r="Q45">
        <v>54.480088335329299</v>
      </c>
      <c r="R45">
        <v>54.2601865708303</v>
      </c>
      <c r="S45">
        <v>54.045173469107098</v>
      </c>
      <c r="T45">
        <v>53.830213248351001</v>
      </c>
      <c r="U45">
        <v>53.615899396636102</v>
      </c>
      <c r="V45">
        <v>53.4061800249521</v>
      </c>
      <c r="W45">
        <v>53.179407946708203</v>
      </c>
      <c r="X45">
        <v>52.935015202124603</v>
      </c>
      <c r="Y45">
        <v>52.694667165113501</v>
      </c>
      <c r="Z45">
        <v>52.457956585061297</v>
      </c>
      <c r="AA45">
        <v>52.227462944099003</v>
      </c>
      <c r="AB45">
        <v>52.016919351205402</v>
      </c>
      <c r="AC45">
        <v>51.8101288286298</v>
      </c>
      <c r="AD45">
        <v>51.587150357924799</v>
      </c>
      <c r="AE45">
        <v>51.349844522497598</v>
      </c>
      <c r="AF45">
        <v>51.115844799584799</v>
      </c>
      <c r="AG45">
        <v>50.911567728462003</v>
      </c>
      <c r="AH45">
        <v>50.747058935090401</v>
      </c>
      <c r="AI45">
        <v>50.620368021517599</v>
      </c>
      <c r="AJ45">
        <v>50.507465136404498</v>
      </c>
      <c r="AK45">
        <v>50.429375330173897</v>
      </c>
      <c r="AL45">
        <v>50.4253768397028</v>
      </c>
      <c r="AM45">
        <v>50.4832784248145</v>
      </c>
      <c r="AN45">
        <v>50.572898001787401</v>
      </c>
      <c r="AO45">
        <v>50.667922105634801</v>
      </c>
      <c r="AP45">
        <v>50.7773015742561</v>
      </c>
      <c r="AQ45">
        <v>50.941093054890302</v>
      </c>
      <c r="AR45">
        <v>51.156838771672</v>
      </c>
      <c r="AS45">
        <v>51.387741169663002</v>
      </c>
      <c r="AT45">
        <v>51.621178855464898</v>
      </c>
      <c r="AU45">
        <v>51.848750473532498</v>
      </c>
      <c r="AV45">
        <v>52.0459165091182</v>
      </c>
      <c r="AW45">
        <v>52.209154058886597</v>
      </c>
      <c r="AX45">
        <v>52.341150363066902</v>
      </c>
      <c r="AY45">
        <v>52.416500387214803</v>
      </c>
      <c r="AZ45">
        <v>52.423748299982698</v>
      </c>
      <c r="BA45">
        <v>52.377009971427903</v>
      </c>
      <c r="BB45">
        <v>52.311733584602699</v>
      </c>
      <c r="BC45">
        <v>52.252225056845901</v>
      </c>
      <c r="BD45">
        <v>52.212959820952001</v>
      </c>
      <c r="BE45">
        <v>52.210286479790902</v>
      </c>
      <c r="BF45">
        <v>52.241269137754998</v>
      </c>
      <c r="BG45">
        <v>52.308777136350102</v>
      </c>
      <c r="BH45">
        <v>52.415156478110497</v>
      </c>
      <c r="BI45">
        <v>52.565299308751399</v>
      </c>
      <c r="BJ45">
        <v>52.759088540721102</v>
      </c>
      <c r="BK45">
        <v>53.011251716786397</v>
      </c>
      <c r="BL45">
        <v>53.342301903872603</v>
      </c>
      <c r="BM45">
        <v>53.766055402275398</v>
      </c>
      <c r="BN45">
        <v>54.261148116340898</v>
      </c>
      <c r="BO45">
        <v>54.7781073095586</v>
      </c>
      <c r="BP45">
        <v>55.3090039489012</v>
      </c>
      <c r="BQ45">
        <v>55.855874950660798</v>
      </c>
    </row>
    <row r="46" spans="1:69" x14ac:dyDescent="0.2">
      <c r="A46" t="s">
        <v>194</v>
      </c>
      <c r="B46" t="s">
        <v>195</v>
      </c>
      <c r="C46" t="s">
        <v>1097</v>
      </c>
      <c r="D46" t="s">
        <v>1098</v>
      </c>
      <c r="E46">
        <v>11.1847962021359</v>
      </c>
      <c r="F46">
        <v>10.8753608434564</v>
      </c>
      <c r="G46">
        <v>10.644682148090199</v>
      </c>
      <c r="H46">
        <v>10.6191045397957</v>
      </c>
      <c r="I46">
        <v>10.757152440129101</v>
      </c>
      <c r="J46">
        <v>10.9037233389974</v>
      </c>
      <c r="K46">
        <v>11.0434070134511</v>
      </c>
      <c r="L46">
        <v>11.1743885028242</v>
      </c>
      <c r="M46">
        <v>11.297682845272501</v>
      </c>
      <c r="N46">
        <v>11.4228560218422</v>
      </c>
      <c r="O46">
        <v>11.547023289909299</v>
      </c>
      <c r="P46">
        <v>11.672400001130599</v>
      </c>
      <c r="Q46">
        <v>11.798856691030201</v>
      </c>
      <c r="R46">
        <v>11.914471306906201</v>
      </c>
      <c r="S46">
        <v>12.0149157759934</v>
      </c>
      <c r="T46">
        <v>12.102347612359299</v>
      </c>
      <c r="U46">
        <v>12.1744717574822</v>
      </c>
      <c r="V46">
        <v>12.222322632372199</v>
      </c>
      <c r="W46">
        <v>12.2525729142955</v>
      </c>
      <c r="X46">
        <v>12.264902025984</v>
      </c>
      <c r="Y46">
        <v>12.256133995333199</v>
      </c>
      <c r="Z46">
        <v>12.2397170330109</v>
      </c>
      <c r="AA46">
        <v>12.223460373375399</v>
      </c>
      <c r="AB46">
        <v>12.2114618162563</v>
      </c>
      <c r="AC46">
        <v>12.219074168477899</v>
      </c>
      <c r="AD46">
        <v>12.2596856466084</v>
      </c>
      <c r="AE46">
        <v>12.336843926385701</v>
      </c>
      <c r="AF46">
        <v>12.455576048358401</v>
      </c>
      <c r="AG46">
        <v>12.613091895823599</v>
      </c>
      <c r="AH46">
        <v>12.792878208669</v>
      </c>
      <c r="AI46">
        <v>12.9723733009815</v>
      </c>
      <c r="AJ46">
        <v>13.154845869994</v>
      </c>
      <c r="AK46">
        <v>13.3244900754298</v>
      </c>
      <c r="AL46">
        <v>13.453484451163201</v>
      </c>
      <c r="AM46">
        <v>13.5518763406169</v>
      </c>
      <c r="AN46">
        <v>13.637413501331199</v>
      </c>
      <c r="AO46">
        <v>13.712450146180499</v>
      </c>
      <c r="AP46">
        <v>13.7627615786534</v>
      </c>
      <c r="AQ46">
        <v>13.757562052094499</v>
      </c>
      <c r="AR46">
        <v>13.692868297761599</v>
      </c>
      <c r="AS46">
        <v>13.590667553086099</v>
      </c>
      <c r="AT46">
        <v>13.464970061708399</v>
      </c>
      <c r="AU46">
        <v>13.3265270399167</v>
      </c>
      <c r="AV46">
        <v>13.180103632777101</v>
      </c>
      <c r="AW46">
        <v>13.037375651733001</v>
      </c>
      <c r="AX46">
        <v>12.911892386072401</v>
      </c>
      <c r="AY46">
        <v>12.813693557605101</v>
      </c>
      <c r="AZ46">
        <v>12.753551782410501</v>
      </c>
      <c r="BA46">
        <v>12.731055588061601</v>
      </c>
      <c r="BB46">
        <v>12.7267582168005</v>
      </c>
      <c r="BC46">
        <v>12.734531848195401</v>
      </c>
      <c r="BD46">
        <v>12.744495273716201</v>
      </c>
      <c r="BE46">
        <v>12.7428666944277</v>
      </c>
      <c r="BF46">
        <v>12.7563922753877</v>
      </c>
      <c r="BG46">
        <v>12.789546258248899</v>
      </c>
      <c r="BH46">
        <v>12.8274786538545</v>
      </c>
      <c r="BI46">
        <v>12.891848125665801</v>
      </c>
      <c r="BJ46">
        <v>12.991254021371899</v>
      </c>
      <c r="BK46">
        <v>13.1070277162202</v>
      </c>
      <c r="BL46">
        <v>13.2289556942158</v>
      </c>
      <c r="BM46">
        <v>13.3455063292175</v>
      </c>
      <c r="BN46">
        <v>13.4329693552428</v>
      </c>
      <c r="BO46">
        <v>13.4933151279876</v>
      </c>
      <c r="BP46">
        <v>13.536271804715501</v>
      </c>
      <c r="BQ46">
        <v>13.550241660632301</v>
      </c>
    </row>
    <row r="47" spans="1:69" x14ac:dyDescent="0.2">
      <c r="A47" t="s">
        <v>194</v>
      </c>
      <c r="B47" t="s">
        <v>195</v>
      </c>
      <c r="C47" t="s">
        <v>1099</v>
      </c>
      <c r="D47" t="s">
        <v>1100</v>
      </c>
      <c r="E47">
        <v>39.853882532220098</v>
      </c>
      <c r="F47">
        <v>39.852758453404803</v>
      </c>
      <c r="G47">
        <v>39.919307628638698</v>
      </c>
      <c r="H47">
        <v>40.1532874875329</v>
      </c>
      <c r="I47">
        <v>40.517590641515099</v>
      </c>
      <c r="J47">
        <v>40.874839226774803</v>
      </c>
      <c r="K47">
        <v>41.210903232248299</v>
      </c>
      <c r="L47">
        <v>41.530078395178101</v>
      </c>
      <c r="M47">
        <v>41.830552240611503</v>
      </c>
      <c r="N47">
        <v>42.114610142210203</v>
      </c>
      <c r="O47">
        <v>42.3775075290038</v>
      </c>
      <c r="P47">
        <v>42.636219803121897</v>
      </c>
      <c r="Q47">
        <v>42.892042675390499</v>
      </c>
      <c r="R47">
        <v>43.138683884290202</v>
      </c>
      <c r="S47">
        <v>43.373911019993002</v>
      </c>
      <c r="T47">
        <v>43.602511822152799</v>
      </c>
      <c r="U47">
        <v>43.823968436312597</v>
      </c>
      <c r="V47">
        <v>44.028143334919697</v>
      </c>
      <c r="W47">
        <v>44.2439171449969</v>
      </c>
      <c r="X47">
        <v>44.479758541758997</v>
      </c>
      <c r="Y47">
        <v>44.7102250111706</v>
      </c>
      <c r="Z47">
        <v>44.9390506326721</v>
      </c>
      <c r="AA47">
        <v>45.1652523767414</v>
      </c>
      <c r="AB47">
        <v>45.368930924104198</v>
      </c>
      <c r="AC47">
        <v>45.570426757071999</v>
      </c>
      <c r="AD47">
        <v>45.797437466519298</v>
      </c>
      <c r="AE47">
        <v>46.053098325925902</v>
      </c>
      <c r="AF47">
        <v>46.3188661751906</v>
      </c>
      <c r="AG47">
        <v>46.561065115246002</v>
      </c>
      <c r="AH47">
        <v>46.7669169139715</v>
      </c>
      <c r="AI47">
        <v>46.938706884048003</v>
      </c>
      <c r="AJ47">
        <v>47.111084287282303</v>
      </c>
      <c r="AK47">
        <v>47.255336084215301</v>
      </c>
      <c r="AL47">
        <v>47.317370348996199</v>
      </c>
      <c r="AM47">
        <v>47.309665799337402</v>
      </c>
      <c r="AN47">
        <v>47.265304334451997</v>
      </c>
      <c r="AO47">
        <v>47.219445863188497</v>
      </c>
      <c r="AP47">
        <v>47.157040788357797</v>
      </c>
      <c r="AQ47">
        <v>47.012302831932303</v>
      </c>
      <c r="AR47">
        <v>46.791679965884903</v>
      </c>
      <c r="AS47">
        <v>46.550927167231102</v>
      </c>
      <c r="AT47">
        <v>46.299532631188903</v>
      </c>
      <c r="AU47">
        <v>46.0448360255917</v>
      </c>
      <c r="AV47">
        <v>45.817376942016999</v>
      </c>
      <c r="AW47">
        <v>45.6238525684929</v>
      </c>
      <c r="AX47">
        <v>45.465502800057699</v>
      </c>
      <c r="AY47">
        <v>45.375949294082602</v>
      </c>
      <c r="AZ47">
        <v>45.371898185286597</v>
      </c>
      <c r="BA47">
        <v>45.434511377011503</v>
      </c>
      <c r="BB47">
        <v>45.5152303470663</v>
      </c>
      <c r="BC47">
        <v>45.585490753313898</v>
      </c>
      <c r="BD47">
        <v>45.629450120598399</v>
      </c>
      <c r="BE47">
        <v>45.631790337536302</v>
      </c>
      <c r="BF47">
        <v>45.618549986609501</v>
      </c>
      <c r="BG47">
        <v>45.577773802527702</v>
      </c>
      <c r="BH47">
        <v>45.482877980424099</v>
      </c>
      <c r="BI47">
        <v>45.329387126787701</v>
      </c>
      <c r="BJ47">
        <v>45.122536198238997</v>
      </c>
      <c r="BK47">
        <v>44.854488301564203</v>
      </c>
      <c r="BL47">
        <v>44.5027699590484</v>
      </c>
      <c r="BM47">
        <v>44.046737581452497</v>
      </c>
      <c r="BN47">
        <v>43.5166435760678</v>
      </c>
      <c r="BO47">
        <v>42.968316927442302</v>
      </c>
      <c r="BP47">
        <v>42.401250667947103</v>
      </c>
      <c r="BQ47">
        <v>41.802030007413101</v>
      </c>
    </row>
    <row r="48" spans="1:69" x14ac:dyDescent="0.2">
      <c r="A48" t="s">
        <v>194</v>
      </c>
      <c r="B48" t="s">
        <v>195</v>
      </c>
      <c r="C48" t="s">
        <v>1101</v>
      </c>
      <c r="D48" t="s">
        <v>1102</v>
      </c>
      <c r="E48">
        <v>40.3150677171338</v>
      </c>
      <c r="F48">
        <v>40.2659077078821</v>
      </c>
      <c r="G48">
        <v>40.279557075138896</v>
      </c>
      <c r="H48">
        <v>40.4349903837252</v>
      </c>
      <c r="I48">
        <v>40.698418321090898</v>
      </c>
      <c r="J48">
        <v>40.952629732153298</v>
      </c>
      <c r="K48">
        <v>41.183395633795399</v>
      </c>
      <c r="L48">
        <v>41.4001984009276</v>
      </c>
      <c r="M48">
        <v>41.602718518331599</v>
      </c>
      <c r="N48">
        <v>41.791525984880899</v>
      </c>
      <c r="O48">
        <v>41.962561611258998</v>
      </c>
      <c r="P48">
        <v>42.126899085297701</v>
      </c>
      <c r="Q48">
        <v>42.286840657088597</v>
      </c>
      <c r="R48">
        <v>42.441839481178803</v>
      </c>
      <c r="S48">
        <v>42.593154606396098</v>
      </c>
      <c r="T48">
        <v>42.745922571309698</v>
      </c>
      <c r="U48">
        <v>42.900225734765797</v>
      </c>
      <c r="V48">
        <v>43.053596776724298</v>
      </c>
      <c r="W48">
        <v>43.229024549751202</v>
      </c>
      <c r="X48">
        <v>43.428022457195503</v>
      </c>
      <c r="Y48">
        <v>43.629108015738403</v>
      </c>
      <c r="Z48">
        <v>43.832352992161603</v>
      </c>
      <c r="AA48">
        <v>44.0352871406551</v>
      </c>
      <c r="AB48">
        <v>44.224689587842299</v>
      </c>
      <c r="AC48">
        <v>44.417487179558499</v>
      </c>
      <c r="AD48">
        <v>44.633758646929898</v>
      </c>
      <c r="AE48">
        <v>44.870868143387199</v>
      </c>
      <c r="AF48">
        <v>45.110350396982703</v>
      </c>
      <c r="AG48">
        <v>45.325830518853202</v>
      </c>
      <c r="AH48">
        <v>45.506994911548603</v>
      </c>
      <c r="AI48">
        <v>45.6555336294821</v>
      </c>
      <c r="AJ48">
        <v>45.793794181080401</v>
      </c>
      <c r="AK48">
        <v>45.8998210999926</v>
      </c>
      <c r="AL48">
        <v>45.934994877520403</v>
      </c>
      <c r="AM48">
        <v>45.911799722293701</v>
      </c>
      <c r="AN48">
        <v>45.860081893510099</v>
      </c>
      <c r="AO48">
        <v>45.8047737098913</v>
      </c>
      <c r="AP48">
        <v>45.7365652896585</v>
      </c>
      <c r="AQ48">
        <v>45.615177633810902</v>
      </c>
      <c r="AR48">
        <v>45.441263596696501</v>
      </c>
      <c r="AS48">
        <v>45.250960781360597</v>
      </c>
      <c r="AT48">
        <v>45.055513947047203</v>
      </c>
      <c r="AU48">
        <v>44.861761193857902</v>
      </c>
      <c r="AV48">
        <v>44.695277776518402</v>
      </c>
      <c r="AW48">
        <v>44.560491572731998</v>
      </c>
      <c r="AX48">
        <v>44.454502664752603</v>
      </c>
      <c r="AY48">
        <v>44.4022862717283</v>
      </c>
      <c r="AZ48">
        <v>44.4133169502066</v>
      </c>
      <c r="BA48">
        <v>44.471164635040303</v>
      </c>
      <c r="BB48">
        <v>44.540890702582303</v>
      </c>
      <c r="BC48">
        <v>44.600526675526403</v>
      </c>
      <c r="BD48">
        <v>44.638722662386201</v>
      </c>
      <c r="BE48">
        <v>44.645956228055603</v>
      </c>
      <c r="BF48">
        <v>44.638880225927103</v>
      </c>
      <c r="BG48">
        <v>44.607444578594801</v>
      </c>
      <c r="BH48">
        <v>44.5293936352126</v>
      </c>
      <c r="BI48">
        <v>44.3977022502743</v>
      </c>
      <c r="BJ48">
        <v>44.214150298976101</v>
      </c>
      <c r="BK48">
        <v>43.9630600505008</v>
      </c>
      <c r="BL48">
        <v>43.624137998338703</v>
      </c>
      <c r="BM48">
        <v>43.185775470343799</v>
      </c>
      <c r="BN48">
        <v>42.676956231237199</v>
      </c>
      <c r="BO48">
        <v>42.143813692006397</v>
      </c>
      <c r="BP48">
        <v>41.585786119033799</v>
      </c>
      <c r="BQ48">
        <v>41.006680517603698</v>
      </c>
    </row>
    <row r="49" spans="1:69" x14ac:dyDescent="0.2">
      <c r="A49" t="s">
        <v>194</v>
      </c>
      <c r="B49" t="s">
        <v>195</v>
      </c>
      <c r="C49" t="s">
        <v>1103</v>
      </c>
      <c r="D49" t="s">
        <v>1104</v>
      </c>
      <c r="AL49">
        <v>31.1</v>
      </c>
      <c r="AR49">
        <v>25.4</v>
      </c>
      <c r="AV49">
        <v>23.2</v>
      </c>
      <c r="BC49">
        <v>23.6</v>
      </c>
      <c r="BG49">
        <v>26.8</v>
      </c>
      <c r="BK49">
        <v>25.1</v>
      </c>
      <c r="BN49">
        <v>19.3</v>
      </c>
    </row>
    <row r="50" spans="1:69" x14ac:dyDescent="0.2">
      <c r="A50" t="s">
        <v>194</v>
      </c>
      <c r="B50" t="s">
        <v>195</v>
      </c>
      <c r="C50" t="s">
        <v>1105</v>
      </c>
      <c r="D50" t="s">
        <v>1106</v>
      </c>
      <c r="AL50">
        <v>5.8</v>
      </c>
      <c r="AR50">
        <v>5.7</v>
      </c>
      <c r="AV50">
        <v>5.0999999999999996</v>
      </c>
      <c r="BC50">
        <v>5.4</v>
      </c>
      <c r="BN50">
        <v>4.2</v>
      </c>
    </row>
    <row r="51" spans="1:69" x14ac:dyDescent="0.2">
      <c r="A51" t="s">
        <v>194</v>
      </c>
      <c r="B51" t="s">
        <v>195</v>
      </c>
      <c r="C51" t="s">
        <v>1107</v>
      </c>
      <c r="D51" t="s">
        <v>1108</v>
      </c>
      <c r="E51">
        <v>34.997</v>
      </c>
      <c r="F51">
        <v>35.259</v>
      </c>
      <c r="G51">
        <v>35.646999999999998</v>
      </c>
      <c r="H51">
        <v>35.975999999999999</v>
      </c>
      <c r="I51">
        <v>36.238</v>
      </c>
      <c r="J51">
        <v>36.597999999999999</v>
      </c>
      <c r="K51">
        <v>36.892000000000003</v>
      </c>
      <c r="L51">
        <v>37.223999999999997</v>
      </c>
      <c r="M51">
        <v>37.523000000000003</v>
      </c>
      <c r="N51">
        <v>37.758000000000003</v>
      </c>
      <c r="O51">
        <v>38.204000000000001</v>
      </c>
      <c r="P51">
        <v>38.488</v>
      </c>
      <c r="Q51">
        <v>39.093000000000004</v>
      </c>
      <c r="R51">
        <v>39.637</v>
      </c>
      <c r="S51">
        <v>40.418999999999997</v>
      </c>
      <c r="T51">
        <v>41.189</v>
      </c>
      <c r="U51">
        <v>42.052</v>
      </c>
      <c r="V51">
        <v>42.887999999999998</v>
      </c>
      <c r="W51">
        <v>43.707000000000001</v>
      </c>
      <c r="X51">
        <v>44.421999999999997</v>
      </c>
      <c r="Y51">
        <v>45.173000000000002</v>
      </c>
      <c r="Z51">
        <v>45.622999999999998</v>
      </c>
      <c r="AA51">
        <v>46.414999999999999</v>
      </c>
      <c r="AB51">
        <v>46.886000000000003</v>
      </c>
      <c r="AC51">
        <v>47.328000000000003</v>
      </c>
      <c r="AD51">
        <v>47.65</v>
      </c>
      <c r="AE51">
        <v>47.927</v>
      </c>
      <c r="AF51">
        <v>48.04</v>
      </c>
      <c r="AG51">
        <v>48.225000000000001</v>
      </c>
      <c r="AH51">
        <v>48.296999999999997</v>
      </c>
      <c r="AI51">
        <v>48.33</v>
      </c>
      <c r="AJ51">
        <v>48.305</v>
      </c>
      <c r="AK51">
        <v>48.298999999999999</v>
      </c>
      <c r="AL51">
        <v>48.277000000000001</v>
      </c>
      <c r="AM51">
        <v>48.277999999999999</v>
      </c>
      <c r="AN51">
        <v>48.308</v>
      </c>
      <c r="AO51">
        <v>48.387999999999998</v>
      </c>
      <c r="AP51">
        <v>48.212000000000003</v>
      </c>
      <c r="AQ51">
        <v>48.756999999999998</v>
      </c>
      <c r="AR51">
        <v>49.014000000000003</v>
      </c>
      <c r="AS51">
        <v>49.32</v>
      </c>
      <c r="AT51">
        <v>49.68</v>
      </c>
      <c r="AU51">
        <v>49.95</v>
      </c>
      <c r="AV51">
        <v>50.465000000000003</v>
      </c>
      <c r="AW51">
        <v>51.127000000000002</v>
      </c>
      <c r="AX51">
        <v>51.79</v>
      </c>
      <c r="AY51">
        <v>52.255000000000003</v>
      </c>
      <c r="AZ51">
        <v>52.85</v>
      </c>
      <c r="BA51">
        <v>53.652000000000001</v>
      </c>
      <c r="BB51">
        <v>54.25</v>
      </c>
      <c r="BC51">
        <v>54.79</v>
      </c>
      <c r="BD51">
        <v>55.401000000000003</v>
      </c>
      <c r="BE51">
        <v>55.853000000000002</v>
      </c>
      <c r="BF51">
        <v>56.283000000000001</v>
      </c>
      <c r="BG51">
        <v>56.682000000000002</v>
      </c>
      <c r="BH51">
        <v>57.087000000000003</v>
      </c>
      <c r="BI51">
        <v>57.475999999999999</v>
      </c>
      <c r="BJ51">
        <v>57.860999999999997</v>
      </c>
      <c r="BK51">
        <v>58.243000000000002</v>
      </c>
      <c r="BL51">
        <v>58.335000000000001</v>
      </c>
      <c r="BM51">
        <v>58.503999999999998</v>
      </c>
      <c r="BN51">
        <v>58.19</v>
      </c>
      <c r="BO51">
        <v>58.773000000000003</v>
      </c>
      <c r="BP51">
        <v>58.920999999999999</v>
      </c>
    </row>
    <row r="52" spans="1:69" x14ac:dyDescent="0.2">
      <c r="A52" t="s">
        <v>194</v>
      </c>
      <c r="B52" t="s">
        <v>195</v>
      </c>
      <c r="C52" t="s">
        <v>1109</v>
      </c>
      <c r="D52" t="s">
        <v>1110</v>
      </c>
      <c r="E52">
        <v>171.4</v>
      </c>
      <c r="F52">
        <v>170</v>
      </c>
      <c r="G52">
        <v>168.6</v>
      </c>
      <c r="H52">
        <v>167.5</v>
      </c>
      <c r="I52">
        <v>166.3</v>
      </c>
      <c r="J52">
        <v>165.4</v>
      </c>
      <c r="K52">
        <v>164.4</v>
      </c>
      <c r="L52">
        <v>163.5</v>
      </c>
      <c r="M52">
        <v>162.80000000000001</v>
      </c>
      <c r="N52">
        <v>162</v>
      </c>
      <c r="O52">
        <v>160.9</v>
      </c>
      <c r="P52">
        <v>159.69999999999999</v>
      </c>
      <c r="Q52">
        <v>157.6</v>
      </c>
      <c r="R52">
        <v>154.6</v>
      </c>
      <c r="S52">
        <v>150.69999999999999</v>
      </c>
      <c r="T52">
        <v>146</v>
      </c>
      <c r="U52">
        <v>140.80000000000001</v>
      </c>
      <c r="V52">
        <v>135.80000000000001</v>
      </c>
      <c r="W52">
        <v>131.19999999999999</v>
      </c>
      <c r="X52">
        <v>127.2</v>
      </c>
      <c r="Y52">
        <v>123.8</v>
      </c>
      <c r="Z52">
        <v>121</v>
      </c>
      <c r="AA52">
        <v>118.5</v>
      </c>
      <c r="AB52">
        <v>116.1</v>
      </c>
      <c r="AC52">
        <v>113.8</v>
      </c>
      <c r="AD52">
        <v>111.5</v>
      </c>
      <c r="AE52">
        <v>109.1</v>
      </c>
      <c r="AF52">
        <v>106.9</v>
      </c>
      <c r="AG52">
        <v>105</v>
      </c>
      <c r="AH52">
        <v>103.7</v>
      </c>
      <c r="AI52">
        <v>102.9</v>
      </c>
      <c r="AJ52">
        <v>102.5</v>
      </c>
      <c r="AK52">
        <v>102.3</v>
      </c>
      <c r="AL52">
        <v>102</v>
      </c>
      <c r="AM52">
        <v>101.4</v>
      </c>
      <c r="AN52">
        <v>100.6</v>
      </c>
      <c r="AO52">
        <v>99.2</v>
      </c>
      <c r="AP52">
        <v>97.7</v>
      </c>
      <c r="AQ52">
        <v>96</v>
      </c>
      <c r="AR52">
        <v>94.2</v>
      </c>
      <c r="AS52">
        <v>92.4</v>
      </c>
      <c r="AT52">
        <v>90.5</v>
      </c>
      <c r="AU52">
        <v>88.3</v>
      </c>
      <c r="AV52">
        <v>85.9</v>
      </c>
      <c r="AW52">
        <v>83.2</v>
      </c>
      <c r="AX52">
        <v>80.3</v>
      </c>
      <c r="AY52">
        <v>77.099999999999994</v>
      </c>
      <c r="AZ52">
        <v>73.900000000000006</v>
      </c>
      <c r="BA52">
        <v>71</v>
      </c>
      <c r="BB52">
        <v>68.2</v>
      </c>
      <c r="BC52">
        <v>65.7</v>
      </c>
      <c r="BD52">
        <v>63.5</v>
      </c>
      <c r="BE52">
        <v>61.6</v>
      </c>
      <c r="BF52">
        <v>59.8</v>
      </c>
      <c r="BG52">
        <v>58</v>
      </c>
      <c r="BH52">
        <v>56.3</v>
      </c>
      <c r="BI52">
        <v>54.7</v>
      </c>
      <c r="BJ52">
        <v>53.1</v>
      </c>
      <c r="BK52">
        <v>51.6</v>
      </c>
      <c r="BL52">
        <v>50.2</v>
      </c>
      <c r="BM52">
        <v>48.7</v>
      </c>
      <c r="BN52">
        <v>47.3</v>
      </c>
      <c r="BO52">
        <v>46.1</v>
      </c>
      <c r="BP52">
        <v>44.8</v>
      </c>
    </row>
    <row r="53" spans="1:69" x14ac:dyDescent="0.2">
      <c r="A53" t="s">
        <v>194</v>
      </c>
      <c r="B53" t="s">
        <v>195</v>
      </c>
      <c r="C53" t="s">
        <v>959</v>
      </c>
      <c r="D53" t="s">
        <v>960</v>
      </c>
      <c r="E53">
        <v>26.933</v>
      </c>
      <c r="F53">
        <v>26.827000000000002</v>
      </c>
      <c r="G53">
        <v>26.61</v>
      </c>
      <c r="H53">
        <v>26.431000000000001</v>
      </c>
      <c r="I53">
        <v>26.288</v>
      </c>
      <c r="J53">
        <v>26.082999999999998</v>
      </c>
      <c r="K53">
        <v>25.9</v>
      </c>
      <c r="L53">
        <v>25.696000000000002</v>
      </c>
      <c r="M53">
        <v>25.501999999999999</v>
      </c>
      <c r="N53">
        <v>25.332000000000001</v>
      </c>
      <c r="O53">
        <v>24.922999999999998</v>
      </c>
      <c r="P53">
        <v>24.687000000000001</v>
      </c>
      <c r="Q53">
        <v>24.248000000000001</v>
      </c>
      <c r="R53">
        <v>23.821999999999999</v>
      </c>
      <c r="S53">
        <v>23.236999999999998</v>
      </c>
      <c r="T53">
        <v>22.667999999999999</v>
      </c>
      <c r="U53">
        <v>22.042999999999999</v>
      </c>
      <c r="V53">
        <v>21.442</v>
      </c>
      <c r="W53">
        <v>20.888999999999999</v>
      </c>
      <c r="X53">
        <v>20.423999999999999</v>
      </c>
      <c r="Y53">
        <v>19.888000000000002</v>
      </c>
      <c r="Z53">
        <v>19.591999999999999</v>
      </c>
      <c r="AA53">
        <v>19.021000000000001</v>
      </c>
      <c r="AB53">
        <v>18.664999999999999</v>
      </c>
      <c r="AC53">
        <v>18.34</v>
      </c>
      <c r="AD53">
        <v>18.097999999999999</v>
      </c>
      <c r="AE53">
        <v>17.867000000000001</v>
      </c>
      <c r="AF53">
        <v>17.693999999999999</v>
      </c>
      <c r="AG53">
        <v>17.503</v>
      </c>
      <c r="AH53">
        <v>17.353999999999999</v>
      </c>
      <c r="AI53">
        <v>17.227</v>
      </c>
      <c r="AJ53">
        <v>17.141999999999999</v>
      </c>
      <c r="AK53">
        <v>17.007999999999999</v>
      </c>
      <c r="AL53">
        <v>16.873000000000001</v>
      </c>
      <c r="AM53">
        <v>16.731999999999999</v>
      </c>
      <c r="AN53">
        <v>16.594000000000001</v>
      </c>
      <c r="AO53">
        <v>16.436</v>
      </c>
      <c r="AP53">
        <v>16.43</v>
      </c>
      <c r="AQ53">
        <v>15.933999999999999</v>
      </c>
      <c r="AR53">
        <v>15.635999999999999</v>
      </c>
      <c r="AS53">
        <v>15.332000000000001</v>
      </c>
      <c r="AT53">
        <v>14.997999999999999</v>
      </c>
      <c r="AU53">
        <v>14.727</v>
      </c>
      <c r="AV53">
        <v>14.335000000000001</v>
      </c>
      <c r="AW53">
        <v>13.861000000000001</v>
      </c>
      <c r="AX53">
        <v>13.391999999999999</v>
      </c>
      <c r="AY53">
        <v>13.048999999999999</v>
      </c>
      <c r="AZ53">
        <v>12.653</v>
      </c>
      <c r="BA53">
        <v>12.122</v>
      </c>
      <c r="BB53">
        <v>11.71</v>
      </c>
      <c r="BC53">
        <v>11.334</v>
      </c>
      <c r="BD53">
        <v>10.904999999999999</v>
      </c>
      <c r="BE53">
        <v>10.584</v>
      </c>
      <c r="BF53">
        <v>10.276999999999999</v>
      </c>
      <c r="BG53">
        <v>9.9659999999999993</v>
      </c>
      <c r="BH53">
        <v>9.6579999999999995</v>
      </c>
      <c r="BI53">
        <v>9.3659999999999997</v>
      </c>
      <c r="BJ53">
        <v>9.077</v>
      </c>
      <c r="BK53">
        <v>8.7780000000000005</v>
      </c>
      <c r="BL53">
        <v>8.5640000000000001</v>
      </c>
      <c r="BM53">
        <v>8.3249999999999993</v>
      </c>
      <c r="BN53">
        <v>8.4350000000000005</v>
      </c>
      <c r="BO53">
        <v>8.1349999999999998</v>
      </c>
      <c r="BP53">
        <v>7.9640000000000004</v>
      </c>
    </row>
    <row r="54" spans="1:69" x14ac:dyDescent="0.2">
      <c r="A54" t="s">
        <v>194</v>
      </c>
      <c r="B54" t="s">
        <v>195</v>
      </c>
      <c r="C54" t="s">
        <v>1111</v>
      </c>
      <c r="D54" t="s">
        <v>1112</v>
      </c>
      <c r="E54">
        <v>135.47</v>
      </c>
      <c r="F54">
        <v>136.251</v>
      </c>
      <c r="G54">
        <v>137.43899999999999</v>
      </c>
      <c r="H54">
        <v>139.43199999999999</v>
      </c>
      <c r="I54">
        <v>142.14400000000001</v>
      </c>
      <c r="J54">
        <v>143.202</v>
      </c>
      <c r="K54">
        <v>142.959</v>
      </c>
      <c r="L54">
        <v>142.16499999999999</v>
      </c>
      <c r="M54">
        <v>142.816</v>
      </c>
      <c r="N54">
        <v>143.69200000000001</v>
      </c>
      <c r="O54">
        <v>144.709</v>
      </c>
      <c r="P54">
        <v>145.24600000000001</v>
      </c>
      <c r="Q54">
        <v>147.935</v>
      </c>
      <c r="R54">
        <v>149.04900000000001</v>
      </c>
      <c r="S54">
        <v>146.49299999999999</v>
      </c>
      <c r="T54">
        <v>143.923</v>
      </c>
      <c r="U54">
        <v>146.035</v>
      </c>
      <c r="V54">
        <v>146.97999999999999</v>
      </c>
      <c r="W54">
        <v>148.08699999999999</v>
      </c>
      <c r="X54">
        <v>153.892</v>
      </c>
      <c r="Y54">
        <v>154.203</v>
      </c>
      <c r="Z54">
        <v>150.33699999999999</v>
      </c>
      <c r="AA54">
        <v>146.173</v>
      </c>
      <c r="AB54">
        <v>143.26</v>
      </c>
      <c r="AC54">
        <v>150.124</v>
      </c>
      <c r="AD54">
        <v>151.893</v>
      </c>
      <c r="AE54">
        <v>151.07300000000001</v>
      </c>
      <c r="AF54">
        <v>149.309</v>
      </c>
      <c r="AG54">
        <v>146.779</v>
      </c>
      <c r="AH54">
        <v>145.42699999999999</v>
      </c>
      <c r="AI54">
        <v>145.726</v>
      </c>
      <c r="AJ54">
        <v>144.55600000000001</v>
      </c>
      <c r="AK54">
        <v>136.22399999999999</v>
      </c>
      <c r="AL54">
        <v>127.968</v>
      </c>
      <c r="AM54">
        <v>128.92500000000001</v>
      </c>
      <c r="AN54">
        <v>131.97499999999999</v>
      </c>
      <c r="AO54">
        <v>135.15299999999999</v>
      </c>
      <c r="AP54">
        <v>135.22499999999999</v>
      </c>
      <c r="AQ54">
        <v>134.965</v>
      </c>
      <c r="AR54">
        <v>130.64099999999999</v>
      </c>
      <c r="AS54">
        <v>132.81100000000001</v>
      </c>
      <c r="AT54">
        <v>128.828</v>
      </c>
      <c r="AU54">
        <v>124.78</v>
      </c>
      <c r="AV54">
        <v>128.673</v>
      </c>
      <c r="AW54">
        <v>124.521</v>
      </c>
      <c r="AX54">
        <v>121.768</v>
      </c>
      <c r="AY54">
        <v>126.898</v>
      </c>
      <c r="AZ54">
        <v>128.05099999999999</v>
      </c>
      <c r="BA54">
        <v>129.28800000000001</v>
      </c>
      <c r="BB54">
        <v>127.52800000000001</v>
      </c>
      <c r="BC54">
        <v>127.42</v>
      </c>
      <c r="BD54">
        <v>126.795</v>
      </c>
      <c r="BE54">
        <v>127.18300000000001</v>
      </c>
      <c r="BF54">
        <v>127.46299999999999</v>
      </c>
      <c r="BG54">
        <v>122.206</v>
      </c>
      <c r="BH54">
        <v>119.405</v>
      </c>
      <c r="BI54">
        <v>114.51900000000001</v>
      </c>
      <c r="BJ54">
        <v>109.182</v>
      </c>
      <c r="BK54">
        <v>104.185</v>
      </c>
      <c r="BL54">
        <v>96.659000000000006</v>
      </c>
      <c r="BM54">
        <v>91.463999999999999</v>
      </c>
      <c r="BN54">
        <v>90.078999999999994</v>
      </c>
      <c r="BO54">
        <v>88.56</v>
      </c>
      <c r="BP54">
        <v>87.081999999999994</v>
      </c>
    </row>
    <row r="55" spans="1:69" x14ac:dyDescent="0.2">
      <c r="A55" t="s">
        <v>194</v>
      </c>
      <c r="B55" t="s">
        <v>195</v>
      </c>
      <c r="C55" t="s">
        <v>1113</v>
      </c>
      <c r="D55" t="s">
        <v>1114</v>
      </c>
      <c r="BJ55">
        <v>38.9</v>
      </c>
      <c r="BK55">
        <v>39.1</v>
      </c>
      <c r="BL55">
        <v>39.5</v>
      </c>
      <c r="BM55">
        <v>40.1</v>
      </c>
      <c r="BN55">
        <v>40.5</v>
      </c>
      <c r="BO55">
        <v>40.700000000000003</v>
      </c>
      <c r="BP55">
        <v>41.4</v>
      </c>
    </row>
    <row r="56" spans="1:69" x14ac:dyDescent="0.2">
      <c r="A56" t="s">
        <v>194</v>
      </c>
      <c r="B56" t="s">
        <v>195</v>
      </c>
      <c r="C56" t="s">
        <v>1115</v>
      </c>
      <c r="D56" t="s">
        <v>1116</v>
      </c>
    </row>
    <row r="57" spans="1:69" x14ac:dyDescent="0.2">
      <c r="A57" t="s">
        <v>194</v>
      </c>
      <c r="B57" t="s">
        <v>195</v>
      </c>
      <c r="C57" t="s">
        <v>1117</v>
      </c>
      <c r="D57" t="s">
        <v>1118</v>
      </c>
      <c r="BB57">
        <v>55.143161773681598</v>
      </c>
      <c r="BJ57">
        <v>57.824042981867002</v>
      </c>
      <c r="BK57">
        <v>60.082547169811299</v>
      </c>
      <c r="BL57">
        <v>60.709649502379897</v>
      </c>
      <c r="BM57">
        <v>65.253239104829206</v>
      </c>
      <c r="BN57">
        <v>67.954626019142196</v>
      </c>
      <c r="BO57">
        <v>69.674711437565605</v>
      </c>
      <c r="BP57">
        <v>62.761803336883197</v>
      </c>
      <c r="BQ57">
        <v>66.162380231971795</v>
      </c>
    </row>
    <row r="58" spans="1:69" x14ac:dyDescent="0.2">
      <c r="A58" t="s">
        <v>194</v>
      </c>
      <c r="B58" t="s">
        <v>195</v>
      </c>
      <c r="C58" t="s">
        <v>1119</v>
      </c>
      <c r="D58" t="s">
        <v>1120</v>
      </c>
      <c r="BB58">
        <v>56.926189422607401</v>
      </c>
      <c r="BJ58">
        <v>57.798823360596899</v>
      </c>
      <c r="BK58">
        <v>60.041407867494797</v>
      </c>
      <c r="BL58">
        <v>60.7020547945205</v>
      </c>
      <c r="BM58">
        <v>65.269042627533196</v>
      </c>
      <c r="BN58">
        <v>67.911866681579198</v>
      </c>
      <c r="BO58">
        <v>69.6829079659706</v>
      </c>
      <c r="BP58">
        <v>65.881976991904594</v>
      </c>
      <c r="BQ58">
        <v>68.934397778549098</v>
      </c>
    </row>
    <row r="59" spans="1:69" x14ac:dyDescent="0.2">
      <c r="A59" t="s">
        <v>194</v>
      </c>
      <c r="B59" t="s">
        <v>195</v>
      </c>
      <c r="C59" t="s">
        <v>1121</v>
      </c>
      <c r="D59" t="s">
        <v>1122</v>
      </c>
      <c r="P59">
        <v>22.252109999999998</v>
      </c>
      <c r="Q59">
        <v>23.839110000000002</v>
      </c>
      <c r="R59">
        <v>28.9556</v>
      </c>
      <c r="S59">
        <v>25.506419999999999</v>
      </c>
      <c r="T59">
        <v>26.764710000000001</v>
      </c>
      <c r="U59">
        <v>28.78098</v>
      </c>
      <c r="W59">
        <v>28.885570000000001</v>
      </c>
      <c r="X59">
        <v>33.251730000000002</v>
      </c>
      <c r="AL59">
        <v>42.968409999999999</v>
      </c>
      <c r="AQ59">
        <v>67.861909999999995</v>
      </c>
      <c r="AR59">
        <v>60.490609999999997</v>
      </c>
      <c r="AS59">
        <v>61.58661</v>
      </c>
      <c r="AU59">
        <v>60.218989999999998</v>
      </c>
      <c r="AW59">
        <v>65.298829999999995</v>
      </c>
      <c r="AX59">
        <v>65.241860000000003</v>
      </c>
      <c r="AY59">
        <v>66.034419999999997</v>
      </c>
      <c r="AZ59">
        <v>72.823239999999998</v>
      </c>
      <c r="BA59">
        <v>71.695499999999996</v>
      </c>
      <c r="BB59">
        <v>73.356189999999998</v>
      </c>
      <c r="BD59">
        <v>71.164829999999995</v>
      </c>
      <c r="BE59">
        <v>67.286680000000004</v>
      </c>
      <c r="BF59">
        <v>66.745490000000004</v>
      </c>
      <c r="BG59">
        <v>75.868970000000004</v>
      </c>
      <c r="BH59">
        <v>76.918139999999994</v>
      </c>
      <c r="BI59">
        <v>75.158550000000005</v>
      </c>
      <c r="BJ59">
        <v>79.472939999999994</v>
      </c>
    </row>
    <row r="60" spans="1:69" x14ac:dyDescent="0.2">
      <c r="A60" t="s">
        <v>194</v>
      </c>
      <c r="B60" t="s">
        <v>195</v>
      </c>
      <c r="C60" t="s">
        <v>1123</v>
      </c>
      <c r="D60" t="s">
        <v>1124</v>
      </c>
      <c r="AB60">
        <v>2.4675600000000002</v>
      </c>
      <c r="AD60">
        <v>2.9935499999999999</v>
      </c>
      <c r="AE60">
        <v>3.5096400000000001</v>
      </c>
      <c r="AH60">
        <v>5.2734399999999999</v>
      </c>
      <c r="AK60">
        <v>6.6747800000000002</v>
      </c>
      <c r="AL60">
        <v>6.8609</v>
      </c>
      <c r="AM60">
        <v>6.86524</v>
      </c>
      <c r="AR60">
        <v>8.6383100000000006</v>
      </c>
      <c r="AT60">
        <v>7.9801299999999999</v>
      </c>
      <c r="AV60">
        <v>9.4872099999999993</v>
      </c>
      <c r="AW60">
        <v>10.555120000000001</v>
      </c>
      <c r="AX60">
        <v>11.39514</v>
      </c>
      <c r="AY60">
        <v>12.2104</v>
      </c>
      <c r="AZ60">
        <v>12.92052</v>
      </c>
      <c r="BA60">
        <v>14.773</v>
      </c>
      <c r="BB60">
        <v>15.821999999999999</v>
      </c>
      <c r="BC60">
        <v>16.482949999999999</v>
      </c>
      <c r="BD60">
        <v>18.460519999999999</v>
      </c>
      <c r="BE60">
        <v>19.74492</v>
      </c>
      <c r="BF60">
        <v>21.661850000000001</v>
      </c>
      <c r="BH60">
        <v>26.53378</v>
      </c>
      <c r="BI60">
        <v>28.104849999999999</v>
      </c>
      <c r="BJ60">
        <v>29.14227</v>
      </c>
      <c r="BK60">
        <v>31.001480000000001</v>
      </c>
    </row>
    <row r="61" spans="1:69" x14ac:dyDescent="0.2">
      <c r="A61" t="s">
        <v>194</v>
      </c>
      <c r="B61" t="s">
        <v>195</v>
      </c>
      <c r="C61" t="s">
        <v>1125</v>
      </c>
      <c r="D61" t="s">
        <v>1126</v>
      </c>
      <c r="P61">
        <v>41.692790000000002</v>
      </c>
      <c r="Q61">
        <v>36.480289999999997</v>
      </c>
      <c r="R61">
        <v>39.493290000000002</v>
      </c>
      <c r="S61">
        <v>34.267150000000001</v>
      </c>
      <c r="T61">
        <v>37.015779999999999</v>
      </c>
      <c r="U61">
        <v>35.490200000000002</v>
      </c>
      <c r="V61">
        <v>22.638490000000001</v>
      </c>
      <c r="X61">
        <v>37.323749999999997</v>
      </c>
      <c r="Y61">
        <v>42.212040000000002</v>
      </c>
      <c r="Z61">
        <v>38.65016</v>
      </c>
      <c r="AA61">
        <v>47.853059999999999</v>
      </c>
      <c r="AB61">
        <v>41.146979999999999</v>
      </c>
      <c r="AC61">
        <v>46.349069999999998</v>
      </c>
      <c r="AD61">
        <v>52.27984</v>
      </c>
      <c r="AE61">
        <v>50.226930000000003</v>
      </c>
      <c r="AR61">
        <v>52.681359999999998</v>
      </c>
      <c r="AS61">
        <v>52.225439999999999</v>
      </c>
      <c r="AT61">
        <v>50.753050000000002</v>
      </c>
      <c r="AV61">
        <v>50.192709999999998</v>
      </c>
      <c r="AW61">
        <v>49.656460000000003</v>
      </c>
      <c r="AX61">
        <v>49.215409999999999</v>
      </c>
      <c r="AY61">
        <v>49.491349999999997</v>
      </c>
      <c r="AZ61">
        <v>49.407980000000002</v>
      </c>
      <c r="BA61">
        <v>48.559159999999999</v>
      </c>
      <c r="BB61">
        <v>48.591410000000003</v>
      </c>
      <c r="BC61">
        <v>47.452939999999998</v>
      </c>
      <c r="BD61">
        <v>46.106580000000001</v>
      </c>
      <c r="BE61">
        <v>46.386180000000003</v>
      </c>
      <c r="BF61">
        <v>46.875210000000003</v>
      </c>
      <c r="BG61">
        <v>44.198070000000001</v>
      </c>
      <c r="BH61">
        <v>44.149520000000003</v>
      </c>
      <c r="BI61">
        <v>43.223439999999997</v>
      </c>
      <c r="BJ61">
        <v>41.319220000000001</v>
      </c>
      <c r="BK61">
        <v>39.137439999999998</v>
      </c>
    </row>
    <row r="62" spans="1:69" x14ac:dyDescent="0.2">
      <c r="A62" t="s">
        <v>194</v>
      </c>
      <c r="B62" t="s">
        <v>195</v>
      </c>
      <c r="C62" t="s">
        <v>1127</v>
      </c>
      <c r="D62" t="s">
        <v>1128</v>
      </c>
      <c r="AR62">
        <v>29.217590000000001</v>
      </c>
      <c r="BB62">
        <v>30.022870000000001</v>
      </c>
      <c r="BI62">
        <v>24.950769999999999</v>
      </c>
      <c r="BJ62">
        <v>23.331230000000001</v>
      </c>
      <c r="BK62">
        <v>23.119759999999999</v>
      </c>
    </row>
    <row r="63" spans="1:69" x14ac:dyDescent="0.2">
      <c r="A63" t="s">
        <v>194</v>
      </c>
      <c r="B63" t="s">
        <v>195</v>
      </c>
      <c r="C63" t="s">
        <v>1129</v>
      </c>
      <c r="D63" t="s">
        <v>1130</v>
      </c>
      <c r="P63">
        <v>10717</v>
      </c>
      <c r="Q63">
        <v>11179</v>
      </c>
      <c r="R63">
        <v>12132</v>
      </c>
      <c r="S63">
        <v>14416</v>
      </c>
      <c r="T63">
        <v>15470</v>
      </c>
      <c r="U63">
        <v>16227</v>
      </c>
      <c r="V63">
        <v>18081</v>
      </c>
      <c r="W63">
        <v>19319</v>
      </c>
      <c r="X63">
        <v>21018</v>
      </c>
      <c r="Y63">
        <v>25113</v>
      </c>
      <c r="Z63">
        <v>27539</v>
      </c>
      <c r="AA63">
        <v>31398</v>
      </c>
      <c r="AB63">
        <v>32605</v>
      </c>
      <c r="AC63">
        <v>35966</v>
      </c>
      <c r="AD63">
        <v>43843</v>
      </c>
      <c r="AE63">
        <v>53565</v>
      </c>
      <c r="AF63">
        <v>62582</v>
      </c>
      <c r="AG63">
        <v>72207</v>
      </c>
      <c r="AH63">
        <v>84511</v>
      </c>
      <c r="AI63">
        <v>91022</v>
      </c>
      <c r="AJ63">
        <v>98929</v>
      </c>
      <c r="AK63">
        <v>105542</v>
      </c>
      <c r="AL63">
        <v>115753</v>
      </c>
      <c r="AM63">
        <v>125191</v>
      </c>
      <c r="AR63">
        <v>173205</v>
      </c>
      <c r="AS63">
        <v>189689</v>
      </c>
      <c r="AT63">
        <v>199278</v>
      </c>
      <c r="AV63">
        <v>236914</v>
      </c>
      <c r="AW63">
        <v>266538</v>
      </c>
      <c r="AX63">
        <v>295412</v>
      </c>
      <c r="AY63">
        <v>319749</v>
      </c>
      <c r="AZ63">
        <v>352376</v>
      </c>
      <c r="BA63">
        <v>423543</v>
      </c>
      <c r="BB63">
        <v>467658</v>
      </c>
      <c r="BC63">
        <v>537988</v>
      </c>
      <c r="BD63">
        <v>604168</v>
      </c>
      <c r="BE63">
        <v>676337</v>
      </c>
      <c r="BF63">
        <v>762445</v>
      </c>
      <c r="BG63">
        <v>841886</v>
      </c>
      <c r="BH63">
        <v>965550</v>
      </c>
      <c r="BI63">
        <v>1058163</v>
      </c>
      <c r="BJ63">
        <v>1162297</v>
      </c>
      <c r="BK63">
        <v>1281007</v>
      </c>
      <c r="BL63">
        <v>1342143</v>
      </c>
      <c r="BM63">
        <v>1361214</v>
      </c>
      <c r="BN63">
        <v>1370452</v>
      </c>
      <c r="BO63">
        <v>1250222</v>
      </c>
      <c r="BP63">
        <v>1185480</v>
      </c>
      <c r="BQ63">
        <v>1189432</v>
      </c>
    </row>
    <row r="64" spans="1:69" x14ac:dyDescent="0.2">
      <c r="A64" t="s">
        <v>194</v>
      </c>
      <c r="B64" t="s">
        <v>195</v>
      </c>
      <c r="C64" t="s">
        <v>1131</v>
      </c>
      <c r="D64" t="s">
        <v>1132</v>
      </c>
      <c r="AY64">
        <v>2.2999999523162802</v>
      </c>
      <c r="BG64">
        <v>1.5700000524520901</v>
      </c>
      <c r="BK64">
        <v>3.57999992370606</v>
      </c>
      <c r="BL64">
        <v>4.9899997711181596</v>
      </c>
      <c r="BN64">
        <v>3.3589200973510702</v>
      </c>
      <c r="BO64">
        <v>3.4673786022540201</v>
      </c>
      <c r="BP64">
        <v>3.3096499774453698</v>
      </c>
      <c r="BQ64">
        <v>3.2587389376574398</v>
      </c>
    </row>
    <row r="65" spans="1:69" x14ac:dyDescent="0.2">
      <c r="A65" t="s">
        <v>194</v>
      </c>
      <c r="B65" t="s">
        <v>195</v>
      </c>
      <c r="C65" t="s">
        <v>1133</v>
      </c>
      <c r="D65" t="s">
        <v>1134</v>
      </c>
      <c r="AY65">
        <v>7.9400000572204599</v>
      </c>
      <c r="BG65">
        <v>8.4899997711181605</v>
      </c>
      <c r="BK65">
        <v>12.670000076294</v>
      </c>
      <c r="BL65">
        <v>14</v>
      </c>
      <c r="BN65">
        <v>11.4534101486206</v>
      </c>
      <c r="BO65">
        <v>12.908563712487799</v>
      </c>
      <c r="BP65">
        <v>9.9247012703375805</v>
      </c>
      <c r="BQ65">
        <v>10.216786220179699</v>
      </c>
    </row>
    <row r="66" spans="1:69" x14ac:dyDescent="0.2">
      <c r="A66" t="s">
        <v>194</v>
      </c>
      <c r="B66" t="s">
        <v>195</v>
      </c>
      <c r="C66" t="s">
        <v>1135</v>
      </c>
      <c r="D66" t="s">
        <v>1136</v>
      </c>
      <c r="P66">
        <v>1.82393002510071</v>
      </c>
      <c r="Q66">
        <v>1.74605000019074</v>
      </c>
      <c r="R66">
        <v>1.8212699890136701</v>
      </c>
      <c r="S66">
        <v>1.8718299865722701</v>
      </c>
      <c r="T66">
        <v>1.9045499563217201</v>
      </c>
      <c r="U66">
        <v>2.0462999343872101</v>
      </c>
      <c r="V66">
        <v>1.95085000991821</v>
      </c>
      <c r="X66">
        <v>2.1029000282287602</v>
      </c>
      <c r="Y66">
        <v>2.5574600696563698</v>
      </c>
      <c r="AM66">
        <v>7.6657299995422399</v>
      </c>
      <c r="AS66">
        <v>7.6799402236938503</v>
      </c>
      <c r="AT66">
        <v>8.4201097488403303</v>
      </c>
      <c r="AV66">
        <v>8.7946500778198207</v>
      </c>
      <c r="AX66">
        <v>10.842980384826699</v>
      </c>
      <c r="AY66">
        <v>11.865440368652299</v>
      </c>
      <c r="AZ66">
        <v>12.876870155334499</v>
      </c>
      <c r="BA66">
        <v>16.051210403442401</v>
      </c>
      <c r="BB66">
        <v>16.841810226440401</v>
      </c>
      <c r="BC66">
        <v>17.804201565288999</v>
      </c>
      <c r="BD66">
        <v>19.647528276053102</v>
      </c>
      <c r="BE66">
        <v>21.7462397094931</v>
      </c>
      <c r="BF66">
        <v>22.4435903731579</v>
      </c>
      <c r="BG66">
        <v>25.8584893706198</v>
      </c>
      <c r="BH66">
        <v>27.8656556764074</v>
      </c>
      <c r="BI66">
        <v>29.8140412957829</v>
      </c>
      <c r="BJ66">
        <v>36.153301782475999</v>
      </c>
      <c r="BK66">
        <v>40.763142848545002</v>
      </c>
      <c r="BL66">
        <v>37.820748900319003</v>
      </c>
      <c r="BM66">
        <v>37.186223937232697</v>
      </c>
      <c r="BN66">
        <v>33.945935922052499</v>
      </c>
      <c r="BO66">
        <v>26.463216103775299</v>
      </c>
      <c r="BP66">
        <v>23.4229793921211</v>
      </c>
      <c r="BQ66">
        <v>23.166380289887201</v>
      </c>
    </row>
    <row r="67" spans="1:69" x14ac:dyDescent="0.2">
      <c r="A67" t="s">
        <v>194</v>
      </c>
      <c r="B67" t="s">
        <v>195</v>
      </c>
      <c r="C67" t="s">
        <v>1137</v>
      </c>
      <c r="D67" t="s">
        <v>1138</v>
      </c>
      <c r="P67">
        <v>86.939872741699205</v>
      </c>
      <c r="Q67">
        <v>86.597717285156193</v>
      </c>
      <c r="V67">
        <v>84.033866882324205</v>
      </c>
      <c r="W67">
        <v>83.412521362304702</v>
      </c>
      <c r="X67">
        <v>82.829963684082003</v>
      </c>
      <c r="Y67">
        <v>81.998489379882798</v>
      </c>
      <c r="Z67">
        <v>80.788589477539105</v>
      </c>
      <c r="AA67">
        <v>78.9771728515625</v>
      </c>
      <c r="AB67">
        <v>77.692390441894503</v>
      </c>
      <c r="AC67">
        <v>75.918853759765597</v>
      </c>
      <c r="AD67">
        <v>73.433410644531193</v>
      </c>
      <c r="AE67">
        <v>71.320793151855497</v>
      </c>
      <c r="AF67">
        <v>69.379333496093807</v>
      </c>
      <c r="AG67">
        <v>69.031578063964801</v>
      </c>
      <c r="AH67">
        <v>68.994163513183594</v>
      </c>
      <c r="AJ67">
        <v>68.4296875</v>
      </c>
      <c r="AK67">
        <v>67.999000549316406</v>
      </c>
      <c r="AL67">
        <v>67.032676696777301</v>
      </c>
      <c r="AM67">
        <v>65.699119567871094</v>
      </c>
      <c r="AN67">
        <v>63.926418304443402</v>
      </c>
      <c r="AQ67">
        <v>60.822158813476598</v>
      </c>
      <c r="AR67">
        <v>60.343669891357401</v>
      </c>
      <c r="AS67">
        <v>59.074958801269503</v>
      </c>
      <c r="AT67">
        <v>58.074409484863303</v>
      </c>
      <c r="AU67">
        <v>59.402278900146499</v>
      </c>
      <c r="AV67">
        <v>56.950031280517599</v>
      </c>
      <c r="AW67">
        <v>55.011199951171903</v>
      </c>
      <c r="AX67">
        <v>50.1277885437012</v>
      </c>
      <c r="AY67">
        <v>46.703048706054702</v>
      </c>
      <c r="AZ67">
        <v>41.542251586914098</v>
      </c>
      <c r="BA67">
        <v>36.022769927978501</v>
      </c>
      <c r="BB67">
        <v>33.625438690185497</v>
      </c>
      <c r="BC67">
        <v>38.424803786842197</v>
      </c>
      <c r="BD67">
        <v>34.250647008077799</v>
      </c>
      <c r="BE67">
        <v>33.758791890773701</v>
      </c>
      <c r="BF67">
        <v>33.250688081640398</v>
      </c>
      <c r="BG67">
        <v>32.300735394287997</v>
      </c>
      <c r="BH67">
        <v>31.1374315892865</v>
      </c>
      <c r="BI67">
        <v>25.9942365877145</v>
      </c>
      <c r="BJ67">
        <v>25.346586693229099</v>
      </c>
      <c r="BK67">
        <v>23.427740339676301</v>
      </c>
      <c r="BL67">
        <v>25.103408585497501</v>
      </c>
      <c r="BM67">
        <v>28.307740869438199</v>
      </c>
      <c r="BN67">
        <v>29.120026512068499</v>
      </c>
      <c r="BO67">
        <v>32.547629108412501</v>
      </c>
      <c r="BP67">
        <v>42.532280344878998</v>
      </c>
      <c r="BQ67">
        <v>34.8458804017651</v>
      </c>
    </row>
    <row r="68" spans="1:69" x14ac:dyDescent="0.2">
      <c r="A68" t="s">
        <v>194</v>
      </c>
      <c r="B68" t="s">
        <v>195</v>
      </c>
      <c r="C68" t="s">
        <v>1139</v>
      </c>
      <c r="D68" t="s">
        <v>1140</v>
      </c>
      <c r="P68">
        <v>756818</v>
      </c>
      <c r="Q68">
        <v>773080</v>
      </c>
      <c r="V68">
        <v>859822</v>
      </c>
      <c r="W68">
        <v>877023</v>
      </c>
      <c r="X68">
        <v>894304</v>
      </c>
      <c r="Y68">
        <v>909597</v>
      </c>
      <c r="Z68">
        <v>924938</v>
      </c>
      <c r="AA68">
        <v>936560</v>
      </c>
      <c r="AB68">
        <v>952904</v>
      </c>
      <c r="AC68">
        <v>969809</v>
      </c>
      <c r="AD68">
        <v>981512</v>
      </c>
      <c r="AE68">
        <v>997332</v>
      </c>
      <c r="AF68">
        <v>1018021</v>
      </c>
      <c r="AG68">
        <v>1053081</v>
      </c>
      <c r="AH68">
        <v>1090783</v>
      </c>
      <c r="AJ68">
        <v>1155723</v>
      </c>
      <c r="AK68">
        <v>1187241</v>
      </c>
      <c r="AL68">
        <v>1210720</v>
      </c>
      <c r="AM68">
        <v>1228796</v>
      </c>
      <c r="AN68">
        <v>1238279</v>
      </c>
      <c r="AQ68">
        <v>1276324</v>
      </c>
      <c r="AR68">
        <v>1293085</v>
      </c>
      <c r="AS68">
        <v>1294621</v>
      </c>
      <c r="AT68">
        <v>1299670</v>
      </c>
      <c r="AU68">
        <v>1346670</v>
      </c>
      <c r="AV68">
        <v>1327834</v>
      </c>
      <c r="AW68">
        <v>1313496</v>
      </c>
      <c r="AX68">
        <v>1239744</v>
      </c>
      <c r="AY68">
        <v>1191410</v>
      </c>
      <c r="AZ68">
        <v>1101634</v>
      </c>
      <c r="BA68">
        <v>989914</v>
      </c>
      <c r="BB68">
        <v>946050</v>
      </c>
      <c r="BC68">
        <v>1099622</v>
      </c>
      <c r="BD68">
        <v>1009021</v>
      </c>
      <c r="BE68">
        <v>1017434</v>
      </c>
      <c r="BF68">
        <v>1027328</v>
      </c>
      <c r="BG68">
        <v>1035678</v>
      </c>
      <c r="BH68">
        <v>1033081</v>
      </c>
      <c r="BI68">
        <v>895083</v>
      </c>
      <c r="BJ68">
        <v>896835</v>
      </c>
      <c r="BK68">
        <v>856576</v>
      </c>
      <c r="BL68">
        <v>929223</v>
      </c>
      <c r="BM68">
        <v>1053836</v>
      </c>
      <c r="BN68">
        <v>1098540</v>
      </c>
      <c r="BO68">
        <v>1244709</v>
      </c>
      <c r="BP68">
        <v>1647302</v>
      </c>
      <c r="BQ68">
        <v>1363187</v>
      </c>
    </row>
    <row r="69" spans="1:69" x14ac:dyDescent="0.2">
      <c r="A69" t="s">
        <v>194</v>
      </c>
      <c r="B69" t="s">
        <v>195</v>
      </c>
      <c r="C69" t="s">
        <v>1141</v>
      </c>
      <c r="D69" t="s">
        <v>1142</v>
      </c>
      <c r="P69">
        <v>16.286920547485401</v>
      </c>
      <c r="Q69">
        <v>16.835020065307599</v>
      </c>
      <c r="S69">
        <v>16.6846809387207</v>
      </c>
      <c r="T69">
        <v>17.348030090331999</v>
      </c>
      <c r="U69">
        <v>18.1514797210693</v>
      </c>
      <c r="V69">
        <v>18.3738803863525</v>
      </c>
      <c r="W69">
        <v>18.8202209472656</v>
      </c>
      <c r="X69">
        <v>20.073549270629901</v>
      </c>
      <c r="Y69">
        <v>19.914039611816399</v>
      </c>
      <c r="Z69">
        <v>20.1891899108887</v>
      </c>
      <c r="AA69">
        <v>20.833330154418899</v>
      </c>
      <c r="AB69">
        <v>21.0691108703613</v>
      </c>
      <c r="AC69">
        <v>20.683900833129901</v>
      </c>
      <c r="AD69">
        <v>23.1891899108887</v>
      </c>
      <c r="AE69">
        <v>24.9876899719238</v>
      </c>
      <c r="AF69">
        <v>25.259519577026399</v>
      </c>
      <c r="AG69">
        <v>26.3248901367188</v>
      </c>
      <c r="AH69">
        <v>26.0059509277344</v>
      </c>
      <c r="AI69">
        <v>26.609889984130898</v>
      </c>
      <c r="AJ69">
        <v>27.013370513916001</v>
      </c>
      <c r="AL69">
        <v>24.4156398773193</v>
      </c>
      <c r="AM69">
        <v>23.378639221191399</v>
      </c>
      <c r="AN69">
        <v>24.4864406585693</v>
      </c>
      <c r="AO69">
        <v>24.3071899414062</v>
      </c>
      <c r="AQ69">
        <v>24.4020595550537</v>
      </c>
      <c r="AR69">
        <v>24.6938800811768</v>
      </c>
      <c r="AS69">
        <v>24.496700286865199</v>
      </c>
      <c r="AT69">
        <v>22.938919067382798</v>
      </c>
      <c r="AU69">
        <v>24.850070953369102</v>
      </c>
      <c r="AV69">
        <v>27.025239944458001</v>
      </c>
      <c r="AW69">
        <v>28.266809463501001</v>
      </c>
      <c r="AX69">
        <v>29.059320449829102</v>
      </c>
      <c r="AY69">
        <v>30.2593803405762</v>
      </c>
      <c r="AZ69">
        <v>31.028690338134801</v>
      </c>
      <c r="BA69">
        <v>32.930900573730497</v>
      </c>
      <c r="BB69">
        <v>33.381221771240199</v>
      </c>
      <c r="BC69">
        <v>34.301507280497503</v>
      </c>
      <c r="BD69">
        <v>36.314117113027699</v>
      </c>
      <c r="BE69">
        <v>37.652288442542002</v>
      </c>
      <c r="BF69">
        <v>39.491636295673302</v>
      </c>
      <c r="BG69">
        <v>41.656088105122301</v>
      </c>
      <c r="BH69">
        <v>44.618788662604999</v>
      </c>
      <c r="BI69">
        <v>45.797420026609601</v>
      </c>
      <c r="BJ69">
        <v>46.578457998314299</v>
      </c>
      <c r="BK69">
        <v>47.090307633218899</v>
      </c>
      <c r="BL69">
        <v>47.983139017823397</v>
      </c>
      <c r="BM69">
        <v>47.853477503894403</v>
      </c>
      <c r="BN69">
        <v>47.650977817481198</v>
      </c>
      <c r="BO69">
        <v>48.966244247466598</v>
      </c>
      <c r="BP69">
        <v>50.701012706601702</v>
      </c>
      <c r="BQ69">
        <v>50.067564622291997</v>
      </c>
    </row>
    <row r="70" spans="1:69" x14ac:dyDescent="0.2">
      <c r="A70" t="s">
        <v>194</v>
      </c>
      <c r="B70" t="s">
        <v>195</v>
      </c>
      <c r="C70" t="s">
        <v>1143</v>
      </c>
      <c r="D70" t="s">
        <v>1144</v>
      </c>
      <c r="AT70">
        <v>81.353210449218807</v>
      </c>
      <c r="AV70">
        <v>89.910202026367202</v>
      </c>
      <c r="AW70">
        <v>91.912322998046903</v>
      </c>
      <c r="AX70">
        <v>91.3515625</v>
      </c>
      <c r="AY70">
        <v>90.567481994628906</v>
      </c>
      <c r="AZ70">
        <v>91.401870727539105</v>
      </c>
      <c r="BA70">
        <v>91.303611755371094</v>
      </c>
      <c r="BB70">
        <v>91.001312255859403</v>
      </c>
      <c r="BE70">
        <v>98.234586794927907</v>
      </c>
      <c r="BF70">
        <v>89.720776147657403</v>
      </c>
      <c r="BH70">
        <v>89.491880565741198</v>
      </c>
      <c r="BI70">
        <v>75.704180876594705</v>
      </c>
      <c r="BJ70">
        <v>90.538832720588204</v>
      </c>
      <c r="BK70">
        <v>92.409492738370901</v>
      </c>
      <c r="BL70">
        <v>93.591631544203494</v>
      </c>
      <c r="BM70">
        <v>94.334338647134899</v>
      </c>
      <c r="BN70">
        <v>95.419330065728502</v>
      </c>
      <c r="BO70">
        <v>92.988263617213406</v>
      </c>
      <c r="BP70">
        <v>95.197267695206705</v>
      </c>
      <c r="BQ70">
        <v>95.2180915897614</v>
      </c>
    </row>
    <row r="71" spans="1:69" x14ac:dyDescent="0.2">
      <c r="A71" t="s">
        <v>194</v>
      </c>
      <c r="B71" t="s">
        <v>195</v>
      </c>
      <c r="C71" t="s">
        <v>1145</v>
      </c>
      <c r="D71" t="s">
        <v>1146</v>
      </c>
      <c r="P71">
        <v>49.876548767089801</v>
      </c>
      <c r="Q71">
        <v>46.774440765380902</v>
      </c>
      <c r="R71">
        <v>52.417728424072301</v>
      </c>
      <c r="S71">
        <v>60.104259490966797</v>
      </c>
      <c r="T71">
        <v>58.222560882568402</v>
      </c>
      <c r="U71">
        <v>61.481250762939503</v>
      </c>
      <c r="V71">
        <v>59.155410766601598</v>
      </c>
      <c r="W71">
        <v>62.335758209228501</v>
      </c>
      <c r="X71">
        <v>64.351997375488295</v>
      </c>
      <c r="Y71">
        <v>66.486068725585895</v>
      </c>
      <c r="Z71">
        <v>73.786880493164105</v>
      </c>
      <c r="AA71">
        <v>69.589797973632798</v>
      </c>
      <c r="AB71">
        <v>70.237663269042997</v>
      </c>
      <c r="AC71">
        <v>72.249526977539105</v>
      </c>
      <c r="AE71">
        <v>73.552970886230497</v>
      </c>
      <c r="AF71">
        <v>67.2271728515625</v>
      </c>
      <c r="AG71">
        <v>67.415908813476605</v>
      </c>
      <c r="AH71">
        <v>63.744468688964801</v>
      </c>
      <c r="AI71">
        <v>70.778411865234403</v>
      </c>
      <c r="AM71">
        <v>76.483596801757798</v>
      </c>
      <c r="AQ71">
        <v>58.897098541259801</v>
      </c>
      <c r="AR71">
        <v>61.043388366699197</v>
      </c>
      <c r="AS71">
        <v>61.335819244384801</v>
      </c>
      <c r="AT71">
        <v>58.331161499023402</v>
      </c>
      <c r="AU71">
        <v>66.556488037109403</v>
      </c>
      <c r="AV71">
        <v>69.222938537597699</v>
      </c>
      <c r="AW71">
        <v>68.933647155761705</v>
      </c>
      <c r="AX71">
        <v>64.436599731445298</v>
      </c>
      <c r="AY71">
        <v>72.018562316894503</v>
      </c>
      <c r="AZ71">
        <v>69.003311157226605</v>
      </c>
      <c r="BA71">
        <v>71.138038635253906</v>
      </c>
      <c r="BB71">
        <v>63.625961303710902</v>
      </c>
      <c r="BD71">
        <v>68.965507507324205</v>
      </c>
      <c r="BE71">
        <v>69.074493408203097</v>
      </c>
      <c r="BF71">
        <v>69.497016906738295</v>
      </c>
      <c r="BG71">
        <v>66.240242004394503</v>
      </c>
      <c r="BH71">
        <v>68.811332702636705</v>
      </c>
      <c r="BI71">
        <v>65.636291503906193</v>
      </c>
      <c r="BJ71">
        <v>68.843032836914105</v>
      </c>
      <c r="BK71">
        <v>55.919109344482401</v>
      </c>
      <c r="BL71">
        <v>54.448780059814503</v>
      </c>
      <c r="BM71">
        <v>62.063011169433601</v>
      </c>
      <c r="BN71">
        <v>46.029788970947301</v>
      </c>
      <c r="BO71">
        <v>31.0289707183838</v>
      </c>
    </row>
    <row r="72" spans="1:69" x14ac:dyDescent="0.2">
      <c r="A72" t="s">
        <v>194</v>
      </c>
      <c r="B72" t="s">
        <v>195</v>
      </c>
      <c r="C72" t="s">
        <v>1147</v>
      </c>
      <c r="D72" t="s">
        <v>1148</v>
      </c>
      <c r="P72">
        <v>57.1344604492188</v>
      </c>
      <c r="Q72">
        <v>52.881710052490199</v>
      </c>
      <c r="R72">
        <v>58.063911437988303</v>
      </c>
      <c r="S72">
        <v>59.883480072021499</v>
      </c>
      <c r="T72">
        <v>64.828216552734403</v>
      </c>
      <c r="U72">
        <v>65.944717407226605</v>
      </c>
      <c r="V72">
        <v>63.401191711425803</v>
      </c>
      <c r="W72">
        <v>65.169273376464801</v>
      </c>
      <c r="X72">
        <v>67.839248657226605</v>
      </c>
      <c r="Y72">
        <v>67.804916381835895</v>
      </c>
      <c r="Z72">
        <v>76.454719543457003</v>
      </c>
      <c r="AA72">
        <v>71.477699279785199</v>
      </c>
      <c r="AB72">
        <v>74.623870849609403</v>
      </c>
      <c r="AC72">
        <v>73.360900878906193</v>
      </c>
      <c r="AE72">
        <v>75.365470886230497</v>
      </c>
      <c r="AF72">
        <v>71.703468322753906</v>
      </c>
      <c r="AG72">
        <v>69.919837951660199</v>
      </c>
      <c r="AH72">
        <v>68.960289001464801</v>
      </c>
      <c r="AI72">
        <v>74.424293518066406</v>
      </c>
      <c r="AJ72">
        <v>70.944572448730497</v>
      </c>
      <c r="AM72">
        <v>77.961639404296903</v>
      </c>
      <c r="AQ72">
        <v>65.349983215332003</v>
      </c>
      <c r="AR72">
        <v>66.919540405273395</v>
      </c>
      <c r="AS72">
        <v>67.638816833496094</v>
      </c>
      <c r="AT72">
        <v>63.690658569335902</v>
      </c>
      <c r="AU72">
        <v>71.833610534667997</v>
      </c>
      <c r="AV72">
        <v>74.382278442382798</v>
      </c>
      <c r="AW72">
        <v>75.185409545898395</v>
      </c>
      <c r="AX72">
        <v>71.471099853515597</v>
      </c>
      <c r="AY72">
        <v>79.437553405761705</v>
      </c>
      <c r="AZ72">
        <v>78.116836547851605</v>
      </c>
      <c r="BA72">
        <v>81.9459228515625</v>
      </c>
      <c r="BB72">
        <v>73.040267944335895</v>
      </c>
      <c r="BD72">
        <v>77.448036193847699</v>
      </c>
      <c r="BE72">
        <v>76.758979797363295</v>
      </c>
      <c r="BF72">
        <v>75.747909545898395</v>
      </c>
      <c r="BG72">
        <v>74.961257934570298</v>
      </c>
      <c r="BH72">
        <v>76.766258239746094</v>
      </c>
      <c r="BI72">
        <v>73.139617919921903</v>
      </c>
      <c r="BJ72">
        <v>78.143989562988295</v>
      </c>
      <c r="BK72">
        <v>64.963912963867202</v>
      </c>
      <c r="BL72">
        <v>63.216068267822301</v>
      </c>
      <c r="BM72">
        <v>69.452568054199205</v>
      </c>
      <c r="BN72">
        <v>55.0584716796875</v>
      </c>
      <c r="BO72">
        <v>39.4251708984375</v>
      </c>
    </row>
    <row r="73" spans="1:69" x14ac:dyDescent="0.2">
      <c r="A73" t="s">
        <v>194</v>
      </c>
      <c r="B73" t="s">
        <v>195</v>
      </c>
      <c r="C73" t="s">
        <v>1149</v>
      </c>
      <c r="D73" t="s">
        <v>1150</v>
      </c>
      <c r="P73">
        <v>12.417009999999999</v>
      </c>
      <c r="Q73">
        <v>12.288539999999999</v>
      </c>
      <c r="V73">
        <v>12.82671</v>
      </c>
      <c r="W73">
        <v>13.4925</v>
      </c>
      <c r="X73">
        <v>13.918710000000001</v>
      </c>
      <c r="Y73">
        <v>14.27196</v>
      </c>
      <c r="Z73">
        <v>13.727320000000001</v>
      </c>
      <c r="AA73">
        <v>12.632099999999999</v>
      </c>
      <c r="AB73">
        <v>13.933350000000001</v>
      </c>
      <c r="AC73">
        <v>13.91855</v>
      </c>
      <c r="AD73">
        <v>12.57544</v>
      </c>
      <c r="AE73">
        <v>12.34722</v>
      </c>
      <c r="AF73">
        <v>13.445690000000001</v>
      </c>
      <c r="AG73">
        <v>12.082940000000001</v>
      </c>
      <c r="AH73">
        <v>12.416880000000001</v>
      </c>
      <c r="AJ73">
        <v>14.58061</v>
      </c>
      <c r="AK73">
        <v>14.17942</v>
      </c>
      <c r="AL73">
        <v>13.39964</v>
      </c>
      <c r="AM73">
        <v>12.87074</v>
      </c>
      <c r="AN73">
        <v>12.40809</v>
      </c>
      <c r="AQ73">
        <v>16.93383</v>
      </c>
      <c r="AR73">
        <v>14.876950000000001</v>
      </c>
      <c r="AS73">
        <v>11.64869</v>
      </c>
      <c r="AT73">
        <v>10.17746</v>
      </c>
      <c r="AU73">
        <v>9.9741800000000005</v>
      </c>
      <c r="AV73">
        <v>10.963620000000001</v>
      </c>
      <c r="AW73">
        <v>9.2796000000000003</v>
      </c>
      <c r="AX73">
        <v>8.4187600000000007</v>
      </c>
      <c r="AY73">
        <v>8.3186699999999991</v>
      </c>
      <c r="AZ73">
        <v>8.0547599999999999</v>
      </c>
      <c r="BA73">
        <v>8.3086400000000005</v>
      </c>
      <c r="BB73">
        <v>10.05425</v>
      </c>
      <c r="BC73">
        <v>22.78349</v>
      </c>
      <c r="BD73">
        <v>20.889959999999999</v>
      </c>
      <c r="BE73">
        <v>20.768190000000001</v>
      </c>
      <c r="BF73">
        <v>20.82432</v>
      </c>
      <c r="BG73">
        <v>20.687560000000001</v>
      </c>
      <c r="BH73">
        <v>19.907219999999999</v>
      </c>
      <c r="BI73">
        <v>14.983700000000001</v>
      </c>
      <c r="BJ73">
        <v>15.441050000000001</v>
      </c>
      <c r="BK73">
        <v>15.50521</v>
      </c>
    </row>
    <row r="74" spans="1:69" x14ac:dyDescent="0.2">
      <c r="A74" t="s">
        <v>194</v>
      </c>
      <c r="B74" t="s">
        <v>195</v>
      </c>
      <c r="C74" t="s">
        <v>1151</v>
      </c>
      <c r="D74" t="s">
        <v>1152</v>
      </c>
      <c r="AR74">
        <v>16.288989999999998</v>
      </c>
      <c r="AS74">
        <v>17.675879999999999</v>
      </c>
      <c r="AT74">
        <v>18.105029999999999</v>
      </c>
      <c r="AU74">
        <v>16.108499999999999</v>
      </c>
      <c r="AV74">
        <v>19.441220000000001</v>
      </c>
      <c r="AW74">
        <v>24.238209999999999</v>
      </c>
      <c r="AX74">
        <v>27.357230000000001</v>
      </c>
      <c r="AY74">
        <v>25.394649999999999</v>
      </c>
      <c r="AZ74">
        <v>30.921029999999998</v>
      </c>
      <c r="BA74">
        <v>41.082819999999998</v>
      </c>
      <c r="BB74">
        <v>33.187130000000003</v>
      </c>
      <c r="BC74">
        <v>19.598929999999999</v>
      </c>
      <c r="BD74">
        <v>16.12039</v>
      </c>
      <c r="BE74">
        <v>27.09216</v>
      </c>
      <c r="BF74">
        <v>28.791219999999999</v>
      </c>
      <c r="BH74">
        <v>26.4346</v>
      </c>
      <c r="BJ74">
        <v>45.291370000000001</v>
      </c>
      <c r="BK74">
        <v>43.064990000000002</v>
      </c>
    </row>
    <row r="75" spans="1:69" x14ac:dyDescent="0.2">
      <c r="A75" t="s">
        <v>194</v>
      </c>
      <c r="B75" t="s">
        <v>195</v>
      </c>
      <c r="C75" t="s">
        <v>1153</v>
      </c>
      <c r="D75" t="s">
        <v>1154</v>
      </c>
      <c r="P75">
        <v>14.0953</v>
      </c>
      <c r="Q75">
        <v>16.02412</v>
      </c>
      <c r="R75">
        <v>16.254860000000001</v>
      </c>
      <c r="S75">
        <v>16.429729999999999</v>
      </c>
      <c r="T75">
        <v>16.011659999999999</v>
      </c>
      <c r="U75">
        <v>16.420169999999999</v>
      </c>
      <c r="V75">
        <v>16.144739999999999</v>
      </c>
      <c r="W75">
        <v>17.99596</v>
      </c>
      <c r="X75">
        <v>18.296569999999999</v>
      </c>
      <c r="Y75">
        <v>19.90981</v>
      </c>
      <c r="Z75">
        <v>22.052</v>
      </c>
      <c r="AA75">
        <v>23.247579999999999</v>
      </c>
      <c r="AB75">
        <v>25.928509999999999</v>
      </c>
      <c r="AC75">
        <v>26.234850000000002</v>
      </c>
      <c r="AD75">
        <v>32.191459999999999</v>
      </c>
      <c r="AF75">
        <v>32.200449999999996</v>
      </c>
      <c r="AG75">
        <v>29.202739999999999</v>
      </c>
      <c r="AH75">
        <v>32.944670000000002</v>
      </c>
      <c r="AI75">
        <v>33.47222</v>
      </c>
      <c r="AJ75">
        <v>33.698900000000002</v>
      </c>
      <c r="AK75">
        <v>32.019570000000002</v>
      </c>
      <c r="AL75">
        <v>36.582819999999998</v>
      </c>
      <c r="AM75">
        <v>35.106929999999998</v>
      </c>
      <c r="AN75">
        <v>45.810870000000001</v>
      </c>
      <c r="AO75">
        <v>45.732460000000003</v>
      </c>
      <c r="AR75">
        <v>46.209159999999997</v>
      </c>
      <c r="AS75">
        <v>46.934919999999998</v>
      </c>
      <c r="AT75">
        <v>49.216140000000003</v>
      </c>
      <c r="AU75">
        <v>51.048029999999997</v>
      </c>
      <c r="AV75">
        <v>57.196210000000001</v>
      </c>
      <c r="AW75">
        <v>70.91619</v>
      </c>
      <c r="AX75">
        <v>74.793480000000002</v>
      </c>
      <c r="AY75">
        <v>75.465940000000003</v>
      </c>
      <c r="AZ75">
        <v>82.893180000000001</v>
      </c>
      <c r="BA75">
        <v>89.950850000000003</v>
      </c>
      <c r="BB75">
        <v>84.612300000000005</v>
      </c>
      <c r="BC75">
        <v>90.179760000000002</v>
      </c>
      <c r="BD75">
        <v>90.665610000000001</v>
      </c>
      <c r="BE75">
        <v>92.937520000000006</v>
      </c>
      <c r="BF75">
        <v>95.600179999999995</v>
      </c>
      <c r="BG75">
        <v>100.59685</v>
      </c>
      <c r="BH75">
        <v>105.40329</v>
      </c>
      <c r="BI75">
        <v>106.54461999999999</v>
      </c>
      <c r="BJ75">
        <v>108.95435999999999</v>
      </c>
      <c r="BK75">
        <v>111.09734</v>
      </c>
    </row>
    <row r="76" spans="1:69" x14ac:dyDescent="0.2">
      <c r="A76" t="s">
        <v>194</v>
      </c>
      <c r="B76" t="s">
        <v>195</v>
      </c>
      <c r="C76" t="s">
        <v>1155</v>
      </c>
      <c r="D76" t="s">
        <v>1156</v>
      </c>
      <c r="P76">
        <v>9.1030197143554705</v>
      </c>
      <c r="Q76">
        <v>9.5748500823974592</v>
      </c>
      <c r="R76">
        <v>9.8395204544067401</v>
      </c>
      <c r="S76">
        <v>10.244549751281699</v>
      </c>
      <c r="T76">
        <v>10.7234296798706</v>
      </c>
      <c r="U76">
        <v>10.926659584045399</v>
      </c>
      <c r="V76">
        <v>11.1971797943115</v>
      </c>
      <c r="W76">
        <v>11.6915397644043</v>
      </c>
      <c r="X76">
        <v>12.198559761047401</v>
      </c>
      <c r="Y76">
        <v>12.940890312194799</v>
      </c>
      <c r="Z76">
        <v>13.681699752807599</v>
      </c>
      <c r="AA76">
        <v>14.7512102127075</v>
      </c>
      <c r="AB76">
        <v>16.021480560302699</v>
      </c>
      <c r="AC76">
        <v>17.075559616088899</v>
      </c>
      <c r="AD76">
        <v>18.6692008972168</v>
      </c>
      <c r="AE76">
        <v>20.2192897796631</v>
      </c>
      <c r="AF76">
        <v>21.604019165039102</v>
      </c>
      <c r="AG76">
        <v>22.077470779418899</v>
      </c>
      <c r="AH76">
        <v>23.140090942382798</v>
      </c>
      <c r="AI76">
        <v>24.044879913330099</v>
      </c>
      <c r="AJ76">
        <v>25.057680130004901</v>
      </c>
      <c r="AK76">
        <v>25.726089477539102</v>
      </c>
      <c r="AL76">
        <v>26.527420043945298</v>
      </c>
      <c r="AM76">
        <v>27.5619392395019</v>
      </c>
      <c r="AN76">
        <v>29.147569656372099</v>
      </c>
      <c r="AO76">
        <v>30.6844596862793</v>
      </c>
      <c r="AQ76">
        <v>33.037528991699197</v>
      </c>
      <c r="AR76">
        <v>34.3389892578125</v>
      </c>
      <c r="AS76">
        <v>35.412948608398402</v>
      </c>
      <c r="AT76">
        <v>37.076019287109403</v>
      </c>
      <c r="AU76">
        <v>38.197719573974602</v>
      </c>
      <c r="AV76">
        <v>40.556159973144503</v>
      </c>
      <c r="AW76">
        <v>45.641918182372997</v>
      </c>
      <c r="AX76">
        <v>50.158641815185497</v>
      </c>
      <c r="AY76">
        <v>54.027141571044901</v>
      </c>
      <c r="AZ76">
        <v>59.797111511230497</v>
      </c>
      <c r="BA76">
        <v>65.922859191894503</v>
      </c>
      <c r="BB76">
        <v>70.880638122558594</v>
      </c>
      <c r="BC76">
        <v>72.480211541066694</v>
      </c>
      <c r="BD76">
        <v>76.398167050181698</v>
      </c>
      <c r="BE76">
        <v>79.417335989570006</v>
      </c>
      <c r="BF76">
        <v>81.5534958625298</v>
      </c>
      <c r="BG76">
        <v>83.108479529649301</v>
      </c>
      <c r="BH76">
        <v>83.728495404584905</v>
      </c>
      <c r="BI76">
        <v>86.166854203901394</v>
      </c>
      <c r="BJ76">
        <v>88.580971413136197</v>
      </c>
      <c r="BK76">
        <v>90.500988255090903</v>
      </c>
      <c r="BL76">
        <v>89.330092664632502</v>
      </c>
      <c r="BM76">
        <v>87.894765770568895</v>
      </c>
      <c r="BN76">
        <v>87.563763072940901</v>
      </c>
      <c r="BO76">
        <v>83.223525300928401</v>
      </c>
      <c r="BP76">
        <v>73.449749704629198</v>
      </c>
      <c r="BQ76">
        <v>78.303962506719301</v>
      </c>
    </row>
    <row r="77" spans="1:69" x14ac:dyDescent="0.2">
      <c r="A77" t="s">
        <v>194</v>
      </c>
      <c r="B77" t="s">
        <v>195</v>
      </c>
      <c r="C77" t="s">
        <v>1157</v>
      </c>
      <c r="D77" t="s">
        <v>1158</v>
      </c>
      <c r="P77">
        <v>105351</v>
      </c>
      <c r="Q77">
        <v>112047</v>
      </c>
      <c r="R77">
        <v>117581</v>
      </c>
      <c r="S77">
        <v>124966</v>
      </c>
      <c r="T77">
        <v>133614</v>
      </c>
      <c r="U77">
        <v>141177</v>
      </c>
      <c r="V77">
        <v>149270</v>
      </c>
      <c r="W77">
        <v>159948</v>
      </c>
      <c r="X77">
        <v>170721</v>
      </c>
      <c r="Y77">
        <v>184829</v>
      </c>
      <c r="Z77">
        <v>201595</v>
      </c>
      <c r="AA77">
        <v>223843</v>
      </c>
      <c r="AB77">
        <v>250628</v>
      </c>
      <c r="AC77">
        <v>276732</v>
      </c>
      <c r="AD77">
        <v>313520</v>
      </c>
      <c r="AE77">
        <v>351807</v>
      </c>
      <c r="AF77">
        <v>390414</v>
      </c>
      <c r="AG77">
        <v>411907</v>
      </c>
      <c r="AH77">
        <v>443328</v>
      </c>
      <c r="AI77">
        <v>472979</v>
      </c>
      <c r="AJ77">
        <v>504414</v>
      </c>
      <c r="AK77">
        <v>530013</v>
      </c>
      <c r="AL77">
        <v>562644</v>
      </c>
      <c r="AM77">
        <v>600032</v>
      </c>
      <c r="AN77">
        <v>650195</v>
      </c>
      <c r="AO77">
        <v>700995</v>
      </c>
      <c r="AQ77">
        <v>777691</v>
      </c>
      <c r="AR77">
        <v>816393</v>
      </c>
      <c r="AS77">
        <v>852160</v>
      </c>
      <c r="AT77">
        <v>901291</v>
      </c>
      <c r="AU77">
        <v>938238</v>
      </c>
      <c r="AV77">
        <v>1012150</v>
      </c>
      <c r="AW77">
        <v>1139512</v>
      </c>
      <c r="AX77">
        <v>1270837</v>
      </c>
      <c r="AY77">
        <v>1390571</v>
      </c>
      <c r="AZ77">
        <v>1561258</v>
      </c>
      <c r="BA77">
        <v>1742439</v>
      </c>
      <c r="BB77">
        <v>1906279</v>
      </c>
      <c r="BC77">
        <v>2047630</v>
      </c>
      <c r="BD77">
        <v>2205295</v>
      </c>
      <c r="BE77">
        <v>2344031</v>
      </c>
      <c r="BF77">
        <v>2466379</v>
      </c>
      <c r="BG77">
        <v>2594024</v>
      </c>
      <c r="BH77">
        <v>2706803</v>
      </c>
      <c r="BI77">
        <v>2873049</v>
      </c>
      <c r="BJ77">
        <v>3040802</v>
      </c>
      <c r="BK77">
        <v>3206060</v>
      </c>
      <c r="BL77">
        <v>3233784</v>
      </c>
      <c r="BM77">
        <v>3240347</v>
      </c>
      <c r="BN77">
        <v>3289736</v>
      </c>
      <c r="BO77">
        <v>3174946</v>
      </c>
      <c r="BP77">
        <v>2835544</v>
      </c>
      <c r="BQ77">
        <v>3067940</v>
      </c>
    </row>
    <row r="78" spans="1:69" x14ac:dyDescent="0.2">
      <c r="A78" t="s">
        <v>194</v>
      </c>
      <c r="B78" t="s">
        <v>195</v>
      </c>
      <c r="C78" t="s">
        <v>1159</v>
      </c>
      <c r="D78" t="s">
        <v>1160</v>
      </c>
      <c r="AY78">
        <v>7.4299998283386204</v>
      </c>
      <c r="BG78">
        <v>13.175559348864899</v>
      </c>
      <c r="BK78">
        <v>11.3400001525879</v>
      </c>
      <c r="BL78">
        <v>12.3699998855591</v>
      </c>
      <c r="BN78">
        <v>16.136360168456999</v>
      </c>
      <c r="BO78">
        <v>18.505458038478899</v>
      </c>
      <c r="BP78">
        <v>14.598242775441699</v>
      </c>
      <c r="BQ78">
        <v>16.837864217079701</v>
      </c>
    </row>
    <row r="79" spans="1:69" x14ac:dyDescent="0.2">
      <c r="A79" t="s">
        <v>194</v>
      </c>
      <c r="B79" t="s">
        <v>195</v>
      </c>
      <c r="C79" t="s">
        <v>1161</v>
      </c>
      <c r="D79" t="s">
        <v>1162</v>
      </c>
      <c r="O79">
        <v>7</v>
      </c>
      <c r="P79">
        <v>7</v>
      </c>
      <c r="Q79">
        <v>7</v>
      </c>
      <c r="R79">
        <v>7</v>
      </c>
      <c r="S79">
        <v>7</v>
      </c>
      <c r="T79">
        <v>7</v>
      </c>
      <c r="U79">
        <v>7</v>
      </c>
      <c r="V79">
        <v>7</v>
      </c>
      <c r="W79">
        <v>7</v>
      </c>
      <c r="X79">
        <v>7</v>
      </c>
      <c r="Y79">
        <v>7</v>
      </c>
      <c r="Z79">
        <v>7</v>
      </c>
      <c r="AA79">
        <v>7</v>
      </c>
      <c r="AB79">
        <v>7</v>
      </c>
      <c r="AC79">
        <v>7</v>
      </c>
      <c r="AD79">
        <v>7</v>
      </c>
      <c r="AE79">
        <v>7</v>
      </c>
      <c r="AF79">
        <v>7</v>
      </c>
      <c r="AG79">
        <v>7</v>
      </c>
      <c r="AH79">
        <v>7</v>
      </c>
      <c r="AI79">
        <v>7</v>
      </c>
      <c r="AJ79">
        <v>7</v>
      </c>
      <c r="AK79">
        <v>7</v>
      </c>
      <c r="AL79">
        <v>7</v>
      </c>
      <c r="AM79">
        <v>7</v>
      </c>
      <c r="AN79">
        <v>7</v>
      </c>
      <c r="AO79">
        <v>7</v>
      </c>
      <c r="AP79">
        <v>7</v>
      </c>
      <c r="AQ79">
        <v>7</v>
      </c>
      <c r="AR79">
        <v>7</v>
      </c>
      <c r="AS79">
        <v>7</v>
      </c>
      <c r="AT79">
        <v>7</v>
      </c>
      <c r="AU79">
        <v>7</v>
      </c>
      <c r="AV79">
        <v>7</v>
      </c>
      <c r="AW79">
        <v>7</v>
      </c>
      <c r="AX79">
        <v>7</v>
      </c>
      <c r="AY79">
        <v>7</v>
      </c>
      <c r="AZ79">
        <v>7</v>
      </c>
      <c r="BA79">
        <v>7</v>
      </c>
      <c r="BB79">
        <v>7</v>
      </c>
      <c r="BC79">
        <v>6</v>
      </c>
      <c r="BD79">
        <v>6</v>
      </c>
      <c r="BE79">
        <v>6</v>
      </c>
      <c r="BF79">
        <v>6</v>
      </c>
      <c r="BG79">
        <v>6</v>
      </c>
      <c r="BH79">
        <v>6</v>
      </c>
      <c r="BI79">
        <v>6</v>
      </c>
      <c r="BJ79">
        <v>6</v>
      </c>
      <c r="BK79">
        <v>6</v>
      </c>
      <c r="BL79">
        <v>6</v>
      </c>
      <c r="BM79">
        <v>6</v>
      </c>
      <c r="BN79">
        <v>6</v>
      </c>
      <c r="BO79">
        <v>6</v>
      </c>
      <c r="BP79">
        <v>6</v>
      </c>
      <c r="BQ79">
        <v>6</v>
      </c>
    </row>
    <row r="80" spans="1:69" x14ac:dyDescent="0.2">
      <c r="A80" t="s">
        <v>194</v>
      </c>
      <c r="B80" t="s">
        <v>195</v>
      </c>
      <c r="C80" t="s">
        <v>1163</v>
      </c>
      <c r="D80" t="s">
        <v>1164</v>
      </c>
      <c r="P80">
        <v>7.3049999773502405E-2</v>
      </c>
      <c r="Q80">
        <v>8.9879997074604007E-2</v>
      </c>
      <c r="R80">
        <v>0.119029998779297</v>
      </c>
      <c r="S80">
        <v>0.109769999980927</v>
      </c>
      <c r="T80">
        <v>8.8449999690055806E-2</v>
      </c>
      <c r="U80">
        <v>8.9720003306865706E-2</v>
      </c>
      <c r="V80">
        <v>0.12601000070571899</v>
      </c>
      <c r="W80">
        <v>0.106650002300739</v>
      </c>
      <c r="X80">
        <v>0.13728000223636599</v>
      </c>
      <c r="Y80">
        <v>0.14652000367641399</v>
      </c>
      <c r="Z80">
        <v>6.2449999153614003E-2</v>
      </c>
      <c r="AA80">
        <v>8.1660002470016493E-2</v>
      </c>
      <c r="AB80">
        <v>9.94300022721291E-2</v>
      </c>
      <c r="AC80">
        <v>0.230690002441406</v>
      </c>
      <c r="AD80">
        <v>0.37551000714302102</v>
      </c>
      <c r="AE80">
        <v>0.45699000358581499</v>
      </c>
      <c r="AF80">
        <v>0.58450001478195202</v>
      </c>
      <c r="AG80">
        <v>0.67884999513626099</v>
      </c>
      <c r="AH80">
        <v>0.74077999591827404</v>
      </c>
      <c r="AI80">
        <v>0.63139998912811302</v>
      </c>
      <c r="AJ80">
        <v>0.75915002822875999</v>
      </c>
      <c r="AK80">
        <v>0.82472997903823897</v>
      </c>
      <c r="AL80">
        <v>0.85620999336242698</v>
      </c>
      <c r="AM80">
        <v>1.03554999828339</v>
      </c>
      <c r="AN80">
        <v>1.0181900262832599</v>
      </c>
      <c r="AO80">
        <v>1.3433200120925901</v>
      </c>
      <c r="AP80">
        <v>1.6167299747467001</v>
      </c>
      <c r="AQ80">
        <v>1.67567002773285</v>
      </c>
      <c r="AR80">
        <v>1.8111599683761599</v>
      </c>
      <c r="AZ80">
        <v>2.9830200672149698</v>
      </c>
      <c r="BB80">
        <v>2.88035011291504</v>
      </c>
      <c r="BC80">
        <v>2.8216900825500502</v>
      </c>
      <c r="BD80">
        <v>3.0807299613952601</v>
      </c>
      <c r="BE80">
        <v>3.6278500556945801</v>
      </c>
      <c r="BF80">
        <v>3.9851100444793701</v>
      </c>
      <c r="BG80">
        <v>4.0631999969482404</v>
      </c>
      <c r="BH80">
        <v>4.1055598258972203</v>
      </c>
      <c r="BI80">
        <v>3.0567400455474898</v>
      </c>
      <c r="BJ80">
        <v>3.6936199665069598</v>
      </c>
      <c r="BK80">
        <v>4.3833699226379403</v>
      </c>
      <c r="BL80">
        <v>5.5296401977539098</v>
      </c>
      <c r="BM80">
        <v>6.3547601699829102</v>
      </c>
      <c r="BN80">
        <v>6.4636797904968297</v>
      </c>
    </row>
    <row r="81" spans="1:69" x14ac:dyDescent="0.2">
      <c r="A81" t="s">
        <v>194</v>
      </c>
      <c r="B81" t="s">
        <v>195</v>
      </c>
      <c r="C81" t="s">
        <v>1165</v>
      </c>
      <c r="D81" t="s">
        <v>1166</v>
      </c>
      <c r="AR81">
        <v>3</v>
      </c>
      <c r="AS81">
        <v>3</v>
      </c>
      <c r="AT81">
        <v>3</v>
      </c>
      <c r="AU81">
        <v>3</v>
      </c>
      <c r="AV81">
        <v>3</v>
      </c>
      <c r="AW81">
        <v>3</v>
      </c>
      <c r="AX81">
        <v>3</v>
      </c>
      <c r="AY81">
        <v>3</v>
      </c>
      <c r="AZ81">
        <v>3</v>
      </c>
      <c r="BA81">
        <v>3</v>
      </c>
      <c r="BB81">
        <v>3</v>
      </c>
      <c r="BC81">
        <v>3</v>
      </c>
      <c r="BD81">
        <v>3</v>
      </c>
      <c r="BE81">
        <v>3</v>
      </c>
      <c r="BF81">
        <v>3</v>
      </c>
      <c r="BG81">
        <v>3</v>
      </c>
      <c r="BH81">
        <v>3</v>
      </c>
      <c r="BI81">
        <v>3</v>
      </c>
      <c r="BJ81">
        <v>3</v>
      </c>
      <c r="BK81">
        <v>3</v>
      </c>
      <c r="BL81">
        <v>3</v>
      </c>
      <c r="BM81">
        <v>3</v>
      </c>
      <c r="BN81">
        <v>3</v>
      </c>
      <c r="BO81">
        <v>3</v>
      </c>
      <c r="BP81">
        <v>3</v>
      </c>
      <c r="BQ81">
        <v>3</v>
      </c>
    </row>
    <row r="82" spans="1:69" x14ac:dyDescent="0.2">
      <c r="A82" t="s">
        <v>194</v>
      </c>
      <c r="B82" t="s">
        <v>195</v>
      </c>
      <c r="C82" t="s">
        <v>1167</v>
      </c>
      <c r="D82" t="s">
        <v>1168</v>
      </c>
      <c r="BG82">
        <v>81.9334716796875</v>
      </c>
      <c r="BL82">
        <v>73.878036499023395</v>
      </c>
    </row>
    <row r="83" spans="1:69" x14ac:dyDescent="0.2">
      <c r="A83" t="s">
        <v>194</v>
      </c>
      <c r="B83" t="s">
        <v>195</v>
      </c>
      <c r="C83" t="s">
        <v>1169</v>
      </c>
      <c r="D83" t="s">
        <v>1170</v>
      </c>
      <c r="BG83">
        <v>84.027084350585895</v>
      </c>
      <c r="BL83">
        <v>73.892463684082003</v>
      </c>
    </row>
    <row r="84" spans="1:69" x14ac:dyDescent="0.2">
      <c r="A84" t="s">
        <v>194</v>
      </c>
      <c r="B84" t="s">
        <v>195</v>
      </c>
      <c r="C84" t="s">
        <v>1171</v>
      </c>
      <c r="D84" t="s">
        <v>1172</v>
      </c>
      <c r="P84">
        <v>0.56830000877380404</v>
      </c>
      <c r="Q84">
        <v>0.57884001731872603</v>
      </c>
      <c r="R84">
        <v>0.58562999963760398</v>
      </c>
      <c r="S84">
        <v>0.58964002132415805</v>
      </c>
      <c r="T84">
        <v>0.595619976520538</v>
      </c>
      <c r="U84">
        <v>0.58955997228622403</v>
      </c>
      <c r="V84">
        <v>0.57704001665115401</v>
      </c>
      <c r="X84">
        <v>0.58688998222351096</v>
      </c>
      <c r="Y84">
        <v>0.60067999362945601</v>
      </c>
      <c r="Z84">
        <v>0.58929002285003695</v>
      </c>
      <c r="AA84">
        <v>0.59246999025344804</v>
      </c>
      <c r="AB84">
        <v>0.588440001010895</v>
      </c>
      <c r="AC84">
        <v>0.588490009307861</v>
      </c>
      <c r="AD84">
        <v>0.59104001522064198</v>
      </c>
      <c r="AE84">
        <v>0.58921998739242598</v>
      </c>
      <c r="AM84">
        <v>0.63894999027252197</v>
      </c>
      <c r="AR84">
        <v>0.68410998582839999</v>
      </c>
      <c r="AS84">
        <v>0.70023000240325906</v>
      </c>
      <c r="AT84">
        <v>0.71275997161865201</v>
      </c>
      <c r="AV84">
        <v>0.73721998929977395</v>
      </c>
      <c r="AW84">
        <v>0.76660001277923595</v>
      </c>
      <c r="AX84">
        <v>0.78232997655868497</v>
      </c>
      <c r="AY84">
        <v>0.79948997497558605</v>
      </c>
      <c r="AZ84">
        <v>0.81792998313903797</v>
      </c>
      <c r="BA84">
        <v>0.83998000621795699</v>
      </c>
      <c r="BB84">
        <v>0.85606998205184903</v>
      </c>
      <c r="BC84">
        <v>0.87711000442504905</v>
      </c>
      <c r="BD84">
        <v>0.89341002702713002</v>
      </c>
      <c r="BE84">
        <v>0.91461998224258401</v>
      </c>
      <c r="BF84">
        <v>0.93689000606536899</v>
      </c>
      <c r="BG84">
        <v>0.94830000400543202</v>
      </c>
      <c r="BH84">
        <v>0.96034997701644897</v>
      </c>
      <c r="BI84">
        <v>0.97131001949310303</v>
      </c>
      <c r="BJ84">
        <v>0.98214000463485696</v>
      </c>
      <c r="BK84">
        <v>0.98913002014160201</v>
      </c>
      <c r="BL84">
        <v>1.0065100193023699</v>
      </c>
      <c r="BM84">
        <v>1.0248099565505999</v>
      </c>
      <c r="BN84">
        <v>1.0439913272857699</v>
      </c>
    </row>
    <row r="85" spans="1:69" x14ac:dyDescent="0.2">
      <c r="A85" t="s">
        <v>194</v>
      </c>
      <c r="B85" t="s">
        <v>195</v>
      </c>
      <c r="C85" t="s">
        <v>1173</v>
      </c>
      <c r="D85" t="s">
        <v>1174</v>
      </c>
      <c r="T85">
        <v>14.5299997329712</v>
      </c>
      <c r="AJ85">
        <v>19.629999160766602</v>
      </c>
      <c r="AO85">
        <v>18.5200004577637</v>
      </c>
      <c r="AV85">
        <v>29.360000610351602</v>
      </c>
      <c r="AX85">
        <v>31.370000839233398</v>
      </c>
      <c r="AY85">
        <v>29.709999084472699</v>
      </c>
      <c r="AZ85">
        <v>36.619998931884801</v>
      </c>
      <c r="BG85">
        <v>44.380001068115199</v>
      </c>
      <c r="BK85">
        <v>49.169998168945298</v>
      </c>
      <c r="BL85">
        <v>35.409999847412102</v>
      </c>
      <c r="BN85">
        <v>44.119998931884801</v>
      </c>
      <c r="BO85">
        <v>49.779998779296903</v>
      </c>
      <c r="BP85">
        <v>48.438309005801599</v>
      </c>
    </row>
    <row r="86" spans="1:69" x14ac:dyDescent="0.2">
      <c r="A86" t="s">
        <v>194</v>
      </c>
      <c r="B86" t="s">
        <v>195</v>
      </c>
      <c r="C86" t="s">
        <v>1175</v>
      </c>
      <c r="D86" t="s">
        <v>1176</v>
      </c>
      <c r="T86">
        <v>0.30000001192092901</v>
      </c>
      <c r="AJ86">
        <v>0.52999997138977095</v>
      </c>
      <c r="AO86">
        <v>0.55000001192092896</v>
      </c>
      <c r="AV86">
        <v>0.64999997615814198</v>
      </c>
      <c r="AX86">
        <v>0.66000002622604403</v>
      </c>
      <c r="AY86">
        <v>0.67000001668930098</v>
      </c>
      <c r="AZ86">
        <v>0.70999997854232799</v>
      </c>
      <c r="BC86">
        <v>0.57908165454864502</v>
      </c>
      <c r="BG86">
        <v>0.769999980926514</v>
      </c>
      <c r="BK86">
        <v>0.85000002384185802</v>
      </c>
      <c r="BL86">
        <v>0.85000002384185802</v>
      </c>
      <c r="BN86">
        <v>0.87999999523162797</v>
      </c>
      <c r="BO86">
        <v>0.93000000715255704</v>
      </c>
    </row>
    <row r="87" spans="1:69" x14ac:dyDescent="0.2">
      <c r="A87" t="s">
        <v>194</v>
      </c>
      <c r="B87" t="s">
        <v>195</v>
      </c>
      <c r="C87" t="s">
        <v>1177</v>
      </c>
      <c r="D87" t="s">
        <v>1178</v>
      </c>
      <c r="AO87">
        <v>21.195652008056602</v>
      </c>
      <c r="AQ87">
        <v>20.108695983886701</v>
      </c>
      <c r="AS87">
        <v>21.739130020141602</v>
      </c>
      <c r="AU87">
        <v>33.513511657714801</v>
      </c>
      <c r="AV87">
        <v>24.324323654174801</v>
      </c>
      <c r="AW87">
        <v>25.870647430419901</v>
      </c>
      <c r="AX87">
        <v>24.509803771972699</v>
      </c>
      <c r="AY87">
        <v>25.490196228027301</v>
      </c>
      <c r="AZ87">
        <v>29.126213073730501</v>
      </c>
      <c r="BA87">
        <v>35.922328948974602</v>
      </c>
      <c r="BB87">
        <v>37.799041748046903</v>
      </c>
      <c r="BC87">
        <v>34.928230285644503</v>
      </c>
      <c r="BD87">
        <v>34.123222351074197</v>
      </c>
      <c r="BE87">
        <v>36.492889404296903</v>
      </c>
      <c r="BF87">
        <v>34.597156524658203</v>
      </c>
      <c r="BG87">
        <v>29.3269233703613</v>
      </c>
      <c r="BH87">
        <v>27.142856597900401</v>
      </c>
      <c r="BI87">
        <v>25.7142848968506</v>
      </c>
      <c r="BJ87">
        <v>23.809524536132798</v>
      </c>
      <c r="BK87">
        <v>26.6666660308838</v>
      </c>
      <c r="BL87">
        <v>27.142856597900401</v>
      </c>
      <c r="BM87">
        <v>24.761905670166001</v>
      </c>
      <c r="BN87">
        <v>24.761905670166001</v>
      </c>
      <c r="BO87">
        <v>21.698112487793001</v>
      </c>
      <c r="BP87">
        <v>21.698112487793001</v>
      </c>
    </row>
    <row r="88" spans="1:69" x14ac:dyDescent="0.2">
      <c r="A88" t="s">
        <v>194</v>
      </c>
      <c r="B88" t="s">
        <v>195</v>
      </c>
      <c r="C88" t="s">
        <v>1179</v>
      </c>
      <c r="D88" t="s">
        <v>1180</v>
      </c>
      <c r="AO88">
        <v>0.29959714412689198</v>
      </c>
      <c r="AQ88">
        <v>0.28404548764228799</v>
      </c>
      <c r="AS88">
        <v>0.25234678387641901</v>
      </c>
      <c r="AU88">
        <v>0.24696731567382799</v>
      </c>
      <c r="AV88">
        <v>0.241964906454086</v>
      </c>
      <c r="AW88">
        <v>0.21906088292598699</v>
      </c>
      <c r="AX88">
        <v>0.18672829866409299</v>
      </c>
      <c r="AY88">
        <v>0.14513997733593001</v>
      </c>
      <c r="AZ88">
        <v>0.14659433066844901</v>
      </c>
      <c r="BA88">
        <v>0.139175459742546</v>
      </c>
      <c r="BB88">
        <v>0.136364996433258</v>
      </c>
      <c r="BC88">
        <v>0.13311390578746801</v>
      </c>
      <c r="BD88">
        <v>0.12875859439373</v>
      </c>
      <c r="BE88">
        <v>0.129535436630249</v>
      </c>
      <c r="BF88">
        <v>0.12910075485706299</v>
      </c>
      <c r="BG88">
        <v>0.14056418836116799</v>
      </c>
      <c r="BH88">
        <v>0.144481420516968</v>
      </c>
      <c r="BI88">
        <v>0.157320827245712</v>
      </c>
      <c r="BJ88">
        <v>0.147893100976944</v>
      </c>
      <c r="BK88">
        <v>0.14292450249195099</v>
      </c>
      <c r="BL88">
        <v>0.13983963429927801</v>
      </c>
      <c r="BM88">
        <v>0.138664320111275</v>
      </c>
      <c r="BN88">
        <v>0.14642807841301</v>
      </c>
      <c r="BO88">
        <v>0.14973540604114499</v>
      </c>
      <c r="BP88">
        <v>0.148667678236961</v>
      </c>
    </row>
    <row r="89" spans="1:69" x14ac:dyDescent="0.2">
      <c r="A89" t="s">
        <v>194</v>
      </c>
      <c r="B89" t="s">
        <v>195</v>
      </c>
      <c r="C89" t="s">
        <v>1181</v>
      </c>
      <c r="D89" t="s">
        <v>1182</v>
      </c>
      <c r="AO89">
        <v>5</v>
      </c>
      <c r="AQ89">
        <v>5</v>
      </c>
      <c r="AS89">
        <v>6</v>
      </c>
      <c r="AU89">
        <v>7</v>
      </c>
      <c r="AV89">
        <v>7</v>
      </c>
      <c r="AW89">
        <v>10</v>
      </c>
      <c r="AX89">
        <v>11</v>
      </c>
      <c r="AY89">
        <v>15</v>
      </c>
      <c r="AZ89">
        <v>15</v>
      </c>
      <c r="BA89">
        <v>16</v>
      </c>
      <c r="BB89">
        <v>16</v>
      </c>
      <c r="BC89">
        <v>16</v>
      </c>
      <c r="BD89">
        <v>17</v>
      </c>
      <c r="BE89">
        <v>18</v>
      </c>
      <c r="BF89">
        <v>18</v>
      </c>
      <c r="BG89">
        <v>16</v>
      </c>
      <c r="BH89">
        <v>15</v>
      </c>
      <c r="BI89">
        <v>14</v>
      </c>
      <c r="BJ89">
        <v>14</v>
      </c>
      <c r="BK89">
        <v>14</v>
      </c>
      <c r="BL89">
        <v>15</v>
      </c>
      <c r="BM89">
        <v>13</v>
      </c>
      <c r="BN89">
        <v>13</v>
      </c>
      <c r="BO89">
        <v>13</v>
      </c>
      <c r="BP89">
        <v>13</v>
      </c>
    </row>
    <row r="90" spans="1:69" x14ac:dyDescent="0.2">
      <c r="A90" t="s">
        <v>194</v>
      </c>
      <c r="B90" t="s">
        <v>195</v>
      </c>
      <c r="C90" t="s">
        <v>1183</v>
      </c>
      <c r="D90" t="s">
        <v>1184</v>
      </c>
      <c r="AO90">
        <v>60.1063842773438</v>
      </c>
      <c r="AQ90">
        <v>64.361701965332003</v>
      </c>
      <c r="AS90">
        <v>70.899467468261705</v>
      </c>
      <c r="AU90">
        <v>57.142856597900398</v>
      </c>
      <c r="AV90">
        <v>65.829147338867202</v>
      </c>
      <c r="AW90">
        <v>61.650485992431598</v>
      </c>
      <c r="AX90">
        <v>60.194175720214801</v>
      </c>
      <c r="AY90">
        <v>63.768115997314503</v>
      </c>
      <c r="AZ90">
        <v>70.531402587890597</v>
      </c>
      <c r="BA90">
        <v>62.5</v>
      </c>
      <c r="BB90">
        <v>61.137439727783203</v>
      </c>
      <c r="BC90">
        <v>54.028434753417997</v>
      </c>
      <c r="BD90">
        <v>40.758293151855497</v>
      </c>
      <c r="BE90">
        <v>39.336494445800803</v>
      </c>
      <c r="BF90">
        <v>35.071090698242202</v>
      </c>
      <c r="BG90">
        <v>29.0476188659668</v>
      </c>
      <c r="BH90">
        <v>35.714286804199197</v>
      </c>
      <c r="BI90">
        <v>25.238094329833999</v>
      </c>
      <c r="BJ90">
        <v>25.7142848968506</v>
      </c>
      <c r="BK90">
        <v>20.754716873168899</v>
      </c>
      <c r="BL90">
        <v>16.037734985351602</v>
      </c>
      <c r="BM90">
        <v>12.2641506195068</v>
      </c>
      <c r="BN90">
        <v>10.8490562438965</v>
      </c>
      <c r="BO90">
        <v>9.4339618682861293</v>
      </c>
      <c r="BP90">
        <v>8.5308055877685494</v>
      </c>
    </row>
    <row r="91" spans="1:69" x14ac:dyDescent="0.2">
      <c r="A91" t="s">
        <v>194</v>
      </c>
      <c r="B91" t="s">
        <v>195</v>
      </c>
      <c r="C91" t="s">
        <v>1185</v>
      </c>
      <c r="D91" t="s">
        <v>1186</v>
      </c>
      <c r="AO91">
        <v>-0.30074620246887201</v>
      </c>
      <c r="AQ91">
        <v>-0.11221124231815301</v>
      </c>
      <c r="AS91">
        <v>5.9820331633091001E-2</v>
      </c>
      <c r="AU91">
        <v>-0.30692124366760298</v>
      </c>
      <c r="AV91">
        <v>6.7120067775249495E-2</v>
      </c>
      <c r="AW91">
        <v>-8.12375172972679E-2</v>
      </c>
      <c r="AX91">
        <v>-6.2652915716171306E-2</v>
      </c>
      <c r="AY91">
        <v>0.15579955279827101</v>
      </c>
      <c r="AZ91">
        <v>0.30700868368148798</v>
      </c>
      <c r="BA91">
        <v>0.118724599480629</v>
      </c>
      <c r="BB91">
        <v>3.4040287137031597E-2</v>
      </c>
      <c r="BC91">
        <v>-0.11763714253902401</v>
      </c>
      <c r="BD91">
        <v>-0.55538147687911998</v>
      </c>
      <c r="BE91">
        <v>-0.57312923669815097</v>
      </c>
      <c r="BF91">
        <v>-0.76339012384414695</v>
      </c>
      <c r="BG91">
        <v>-0.78712856769561801</v>
      </c>
      <c r="BH91">
        <v>-0.60912734270095803</v>
      </c>
      <c r="BI91">
        <v>-0.868710696697235</v>
      </c>
      <c r="BJ91">
        <v>-0.92788583040237405</v>
      </c>
      <c r="BK91">
        <v>-1.06026446819305</v>
      </c>
      <c r="BL91">
        <v>-1.3021939992904701</v>
      </c>
      <c r="BM91">
        <v>-1.5379784107208301</v>
      </c>
      <c r="BN91">
        <v>-1.64294326305389</v>
      </c>
      <c r="BO91">
        <v>-1.81536936759949</v>
      </c>
      <c r="BP91">
        <v>-2.0352315902710001</v>
      </c>
    </row>
    <row r="92" spans="1:69" x14ac:dyDescent="0.2">
      <c r="A92" t="s">
        <v>194</v>
      </c>
      <c r="B92" t="s">
        <v>195</v>
      </c>
      <c r="C92" t="s">
        <v>1187</v>
      </c>
      <c r="D92" t="s">
        <v>1188</v>
      </c>
      <c r="BG92">
        <v>1.0823343975735999</v>
      </c>
      <c r="BK92">
        <v>0.48716823186714397</v>
      </c>
      <c r="BN92">
        <v>0.29758537532845702</v>
      </c>
    </row>
    <row r="93" spans="1:69" x14ac:dyDescent="0.2">
      <c r="A93" t="s">
        <v>194</v>
      </c>
      <c r="B93" t="s">
        <v>195</v>
      </c>
      <c r="C93" t="s">
        <v>1189</v>
      </c>
      <c r="D93" t="s">
        <v>1190</v>
      </c>
      <c r="BG93">
        <v>22.545086746428201</v>
      </c>
      <c r="BK93">
        <v>16.3097198510631</v>
      </c>
      <c r="BN93">
        <v>17.6621737395532</v>
      </c>
    </row>
    <row r="94" spans="1:69" x14ac:dyDescent="0.2">
      <c r="A94" t="s">
        <v>194</v>
      </c>
      <c r="B94" t="s">
        <v>195</v>
      </c>
      <c r="C94" t="s">
        <v>1191</v>
      </c>
      <c r="D94" t="s">
        <v>1192</v>
      </c>
      <c r="AV94">
        <v>33.616979628972899</v>
      </c>
      <c r="BG94">
        <v>1.5044907409629</v>
      </c>
      <c r="BK94">
        <v>13.8238145735153</v>
      </c>
      <c r="BN94">
        <v>48.295547486986301</v>
      </c>
    </row>
    <row r="95" spans="1:69" x14ac:dyDescent="0.2">
      <c r="A95" t="s">
        <v>194</v>
      </c>
      <c r="B95" t="s">
        <v>195</v>
      </c>
      <c r="C95" t="s">
        <v>984</v>
      </c>
      <c r="D95" t="s">
        <v>985</v>
      </c>
      <c r="AS95">
        <v>6.0523283299999999</v>
      </c>
      <c r="AT95">
        <v>6.2853288699999998</v>
      </c>
      <c r="AU95">
        <v>7.0340563300000003</v>
      </c>
      <c r="AV95">
        <v>8.8592903500000002</v>
      </c>
      <c r="AW95">
        <v>9.7129132499999997</v>
      </c>
      <c r="AX95">
        <v>9.7793319899999993</v>
      </c>
      <c r="AY95">
        <v>9.7532515400000008</v>
      </c>
      <c r="AZ95">
        <v>10.754270679999999</v>
      </c>
      <c r="BA95">
        <v>11.779331579999999</v>
      </c>
      <c r="BB95">
        <v>11.91600577</v>
      </c>
      <c r="BC95">
        <v>11.329952520000001</v>
      </c>
      <c r="BD95">
        <v>12.94785431</v>
      </c>
      <c r="BE95">
        <v>13.016284690000001</v>
      </c>
      <c r="BF95">
        <v>17.54409171</v>
      </c>
      <c r="BG95">
        <v>16.77449756</v>
      </c>
      <c r="BH95">
        <v>15.183801430000001</v>
      </c>
      <c r="BI95">
        <v>14.402131260000001</v>
      </c>
      <c r="BJ95">
        <v>16.62013971</v>
      </c>
      <c r="BK95">
        <v>16.481628749999999</v>
      </c>
      <c r="BL95">
        <v>17.419009630000001</v>
      </c>
      <c r="BM95">
        <v>24.077877579999999</v>
      </c>
      <c r="BN95">
        <v>28.741386250000001</v>
      </c>
      <c r="BO95">
        <v>29.71840323</v>
      </c>
      <c r="BP95">
        <v>34.16880227</v>
      </c>
    </row>
    <row r="96" spans="1:69" x14ac:dyDescent="0.2">
      <c r="A96" t="s">
        <v>194</v>
      </c>
      <c r="B96" t="s">
        <v>195</v>
      </c>
      <c r="C96" t="s">
        <v>1000</v>
      </c>
      <c r="D96" t="s">
        <v>1001</v>
      </c>
      <c r="AS96">
        <v>57.563808440000003</v>
      </c>
      <c r="AT96">
        <v>58.22612762</v>
      </c>
      <c r="AU96">
        <v>56.125141139999997</v>
      </c>
      <c r="AV96">
        <v>52.659770969999997</v>
      </c>
      <c r="AW96">
        <v>43.918346409999998</v>
      </c>
      <c r="AX96">
        <v>43.412353520000003</v>
      </c>
      <c r="AY96">
        <v>39.625301360000002</v>
      </c>
      <c r="AZ96">
        <v>34.202583310000001</v>
      </c>
      <c r="BA96">
        <v>35.396709440000002</v>
      </c>
      <c r="BB96">
        <v>32.961093900000002</v>
      </c>
      <c r="BC96">
        <v>30.829980849999998</v>
      </c>
      <c r="BD96">
        <v>32.881702420000003</v>
      </c>
      <c r="BE96">
        <v>32.383567810000002</v>
      </c>
      <c r="BF96">
        <v>33.53733063</v>
      </c>
      <c r="BG96">
        <v>34.078475949999998</v>
      </c>
      <c r="BH96">
        <v>36.029800420000001</v>
      </c>
      <c r="BI96">
        <v>31.393726350000001</v>
      </c>
      <c r="BJ96">
        <v>31.36149979</v>
      </c>
      <c r="BK96">
        <v>36.231231690000001</v>
      </c>
      <c r="BL96">
        <v>34.677989959999998</v>
      </c>
      <c r="BM96">
        <v>38.557090760000001</v>
      </c>
      <c r="BN96">
        <v>41.191375729999997</v>
      </c>
      <c r="BO96">
        <v>42.29250717</v>
      </c>
      <c r="BP96">
        <v>43.821956630000003</v>
      </c>
    </row>
    <row r="97" spans="1:69" x14ac:dyDescent="0.2">
      <c r="A97" t="s">
        <v>194</v>
      </c>
      <c r="B97" t="s">
        <v>195</v>
      </c>
      <c r="C97" t="s">
        <v>978</v>
      </c>
      <c r="D97" t="s">
        <v>979</v>
      </c>
      <c r="AS97">
        <v>0.96129315999999998</v>
      </c>
      <c r="AT97">
        <v>0.97162037999999995</v>
      </c>
      <c r="AU97">
        <v>1.05799043</v>
      </c>
      <c r="AV97">
        <v>0.98018729999999998</v>
      </c>
      <c r="AW97">
        <v>1.69977903</v>
      </c>
      <c r="AX97">
        <v>1.22285259</v>
      </c>
      <c r="AY97">
        <v>1.4309780599999999</v>
      </c>
      <c r="AZ97">
        <v>1.4321285500000001</v>
      </c>
      <c r="BA97">
        <v>1.36111355</v>
      </c>
      <c r="BB97">
        <v>1.64177847</v>
      </c>
      <c r="BC97">
        <v>1.3063088700000001</v>
      </c>
      <c r="BD97">
        <v>1.3462017799999999</v>
      </c>
      <c r="BE97">
        <v>1.06450117</v>
      </c>
      <c r="BF97">
        <v>1.6123651299999999</v>
      </c>
      <c r="BG97">
        <v>1.62685239</v>
      </c>
      <c r="BH97">
        <v>1.45618761</v>
      </c>
      <c r="BI97">
        <v>2.3869311799999999</v>
      </c>
      <c r="BJ97">
        <v>2.6879499</v>
      </c>
      <c r="BK97">
        <v>2.1252353199999998</v>
      </c>
      <c r="BL97">
        <v>2.2360279599999999</v>
      </c>
      <c r="BM97">
        <v>2.84514332</v>
      </c>
      <c r="BN97">
        <v>2.7305827100000002</v>
      </c>
      <c r="BO97">
        <v>2.6287040699999999</v>
      </c>
      <c r="BP97">
        <v>2.4525005800000002</v>
      </c>
    </row>
    <row r="98" spans="1:69" x14ac:dyDescent="0.2">
      <c r="A98" t="s">
        <v>194</v>
      </c>
      <c r="B98" t="s">
        <v>195</v>
      </c>
      <c r="C98" t="s">
        <v>990</v>
      </c>
      <c r="D98" t="s">
        <v>991</v>
      </c>
      <c r="AS98">
        <v>15.6254797</v>
      </c>
      <c r="AT98">
        <v>14.293214799999999</v>
      </c>
      <c r="AU98">
        <v>15.77628994</v>
      </c>
      <c r="AV98">
        <v>22.558368680000001</v>
      </c>
      <c r="AW98">
        <v>21.521549220000001</v>
      </c>
      <c r="AX98">
        <v>28.903047560000001</v>
      </c>
      <c r="AY98">
        <v>30.912315370000002</v>
      </c>
      <c r="AZ98">
        <v>39.023323060000003</v>
      </c>
      <c r="BA98">
        <v>34.31469345</v>
      </c>
      <c r="BB98">
        <v>30.29228973</v>
      </c>
      <c r="BC98">
        <v>41.031795500000001</v>
      </c>
      <c r="BD98">
        <v>32.624950409999997</v>
      </c>
      <c r="BE98">
        <v>38.21045685</v>
      </c>
      <c r="BF98">
        <v>29.511083599999999</v>
      </c>
      <c r="BG98">
        <v>23.60428619</v>
      </c>
      <c r="BH98">
        <v>24.67079163</v>
      </c>
      <c r="BI98">
        <v>23.450737</v>
      </c>
      <c r="BJ98">
        <v>17.769756319999999</v>
      </c>
      <c r="BK98">
        <v>14.190956119999999</v>
      </c>
      <c r="BL98">
        <v>15.791123389999999</v>
      </c>
      <c r="BM98">
        <v>16.622396470000002</v>
      </c>
      <c r="BN98">
        <v>16.273355479999999</v>
      </c>
      <c r="BO98">
        <v>18.387264250000001</v>
      </c>
      <c r="BP98">
        <v>20.923112870000001</v>
      </c>
    </row>
    <row r="99" spans="1:69" x14ac:dyDescent="0.2">
      <c r="A99" t="s">
        <v>194</v>
      </c>
      <c r="B99" t="s">
        <v>195</v>
      </c>
      <c r="C99" t="s">
        <v>1193</v>
      </c>
      <c r="D99" t="s">
        <v>1194</v>
      </c>
      <c r="Z99">
        <v>10</v>
      </c>
      <c r="AA99">
        <v>11</v>
      </c>
      <c r="AB99">
        <v>12</v>
      </c>
      <c r="AC99">
        <v>10</v>
      </c>
      <c r="AD99">
        <v>8</v>
      </c>
      <c r="AE99">
        <v>13</v>
      </c>
      <c r="AF99">
        <v>18</v>
      </c>
      <c r="AG99">
        <v>22</v>
      </c>
      <c r="AH99">
        <v>55</v>
      </c>
      <c r="AI99">
        <v>55</v>
      </c>
      <c r="AJ99">
        <v>55</v>
      </c>
      <c r="AK99">
        <v>52</v>
      </c>
      <c r="AL99">
        <v>54</v>
      </c>
      <c r="AM99">
        <v>58</v>
      </c>
      <c r="AN99">
        <v>64</v>
      </c>
      <c r="AO99">
        <v>52</v>
      </c>
      <c r="AP99">
        <v>63</v>
      </c>
      <c r="AQ99">
        <v>49</v>
      </c>
      <c r="AR99">
        <v>55</v>
      </c>
      <c r="AS99">
        <v>57</v>
      </c>
      <c r="AT99">
        <v>60</v>
      </c>
      <c r="AU99">
        <v>63</v>
      </c>
      <c r="AV99">
        <v>67</v>
      </c>
      <c r="AW99">
        <v>69</v>
      </c>
      <c r="AX99">
        <v>72</v>
      </c>
      <c r="AY99">
        <v>76</v>
      </c>
      <c r="AZ99">
        <v>80</v>
      </c>
      <c r="BA99">
        <v>79</v>
      </c>
      <c r="BB99">
        <v>85</v>
      </c>
      <c r="BC99">
        <v>85</v>
      </c>
      <c r="BD99">
        <v>88</v>
      </c>
      <c r="BE99">
        <v>88</v>
      </c>
      <c r="BF99">
        <v>88</v>
      </c>
      <c r="BG99">
        <v>89</v>
      </c>
      <c r="BH99">
        <v>92</v>
      </c>
      <c r="BI99">
        <v>92</v>
      </c>
      <c r="BJ99">
        <v>92</v>
      </c>
      <c r="BK99">
        <v>92</v>
      </c>
      <c r="BL99">
        <v>92</v>
      </c>
      <c r="BM99">
        <v>95</v>
      </c>
      <c r="BN99">
        <v>95</v>
      </c>
      <c r="BO99">
        <v>95</v>
      </c>
      <c r="BP99">
        <v>95</v>
      </c>
      <c r="BQ99">
        <v>93</v>
      </c>
    </row>
    <row r="100" spans="1:69" x14ac:dyDescent="0.2">
      <c r="A100" t="s">
        <v>194</v>
      </c>
      <c r="B100" t="s">
        <v>195</v>
      </c>
      <c r="C100" t="s">
        <v>1195</v>
      </c>
      <c r="D100" t="s">
        <v>1196</v>
      </c>
      <c r="AL100">
        <v>5.9</v>
      </c>
      <c r="AR100">
        <v>5.6</v>
      </c>
      <c r="BB100">
        <v>2.7</v>
      </c>
      <c r="BC100">
        <v>2.7</v>
      </c>
      <c r="BD100">
        <v>2.2000000000000002</v>
      </c>
      <c r="BE100">
        <v>1.8</v>
      </c>
      <c r="BF100">
        <v>1.6</v>
      </c>
      <c r="BG100">
        <v>1.7</v>
      </c>
      <c r="BH100">
        <v>2.1</v>
      </c>
      <c r="BI100">
        <v>1.4</v>
      </c>
      <c r="BJ100">
        <v>1.9</v>
      </c>
      <c r="BK100">
        <v>1.7</v>
      </c>
      <c r="BL100">
        <v>1</v>
      </c>
      <c r="BM100">
        <v>0.9</v>
      </c>
      <c r="BN100">
        <v>0.9</v>
      </c>
    </row>
    <row r="101" spans="1:69" x14ac:dyDescent="0.2">
      <c r="A101" t="s">
        <v>194</v>
      </c>
      <c r="B101" t="s">
        <v>195</v>
      </c>
      <c r="C101" t="s">
        <v>1197</v>
      </c>
      <c r="D101" t="s">
        <v>1198</v>
      </c>
      <c r="AL101">
        <v>15.3</v>
      </c>
      <c r="AR101">
        <v>17.100000000000001</v>
      </c>
      <c r="BB101">
        <v>11.9</v>
      </c>
      <c r="BC101">
        <v>12.4</v>
      </c>
      <c r="BD101">
        <v>11.8</v>
      </c>
      <c r="BE101">
        <v>12.6</v>
      </c>
      <c r="BF101">
        <v>8.6</v>
      </c>
      <c r="BG101">
        <v>9.4</v>
      </c>
      <c r="BH101">
        <v>11.3</v>
      </c>
      <c r="BI101">
        <v>8.6</v>
      </c>
      <c r="BJ101">
        <v>9.6999999999999993</v>
      </c>
      <c r="BK101">
        <v>9.4</v>
      </c>
      <c r="BL101">
        <v>9</v>
      </c>
      <c r="BM101">
        <v>10.1</v>
      </c>
      <c r="BN101">
        <v>10.6</v>
      </c>
    </row>
    <row r="102" spans="1:69" x14ac:dyDescent="0.2">
      <c r="A102" t="s">
        <v>194</v>
      </c>
      <c r="B102" t="s">
        <v>195</v>
      </c>
      <c r="C102" t="s">
        <v>1199</v>
      </c>
      <c r="D102" t="s">
        <v>1200</v>
      </c>
      <c r="AS102">
        <v>9.0399999999999991</v>
      </c>
      <c r="AT102">
        <v>9.1300000000000008</v>
      </c>
      <c r="AU102">
        <v>8.85</v>
      </c>
      <c r="AV102">
        <v>8.77</v>
      </c>
      <c r="AW102">
        <v>8.69</v>
      </c>
      <c r="AX102">
        <v>8.57</v>
      </c>
      <c r="AY102">
        <v>8.57</v>
      </c>
      <c r="AZ102">
        <v>8.4700000000000006</v>
      </c>
      <c r="BA102">
        <v>8.57</v>
      </c>
      <c r="BB102">
        <v>8.65</v>
      </c>
      <c r="BC102">
        <v>8.69</v>
      </c>
      <c r="BD102">
        <v>8.5500000000000007</v>
      </c>
      <c r="BE102">
        <v>8.9499999999999993</v>
      </c>
      <c r="BF102">
        <v>9</v>
      </c>
      <c r="BG102">
        <v>8.86</v>
      </c>
      <c r="BH102">
        <v>8.84</v>
      </c>
      <c r="BI102">
        <v>8.83</v>
      </c>
      <c r="BJ102">
        <v>8.76</v>
      </c>
      <c r="BK102">
        <v>8.64</v>
      </c>
      <c r="BL102">
        <v>8.4499999999999993</v>
      </c>
      <c r="BM102">
        <v>8.3000000000000007</v>
      </c>
      <c r="BN102">
        <v>8.5</v>
      </c>
    </row>
    <row r="103" spans="1:69" x14ac:dyDescent="0.2">
      <c r="A103" t="s">
        <v>194</v>
      </c>
      <c r="B103" t="s">
        <v>195</v>
      </c>
      <c r="C103" t="s">
        <v>1201</v>
      </c>
      <c r="D103" t="s">
        <v>1202</v>
      </c>
      <c r="AS103">
        <v>40.4</v>
      </c>
      <c r="AT103">
        <v>40.6</v>
      </c>
      <c r="AU103">
        <v>40.799999999999997</v>
      </c>
      <c r="AV103">
        <v>40.700000000000003</v>
      </c>
      <c r="AW103">
        <v>40.6</v>
      </c>
      <c r="AX103">
        <v>40.299999999999997</v>
      </c>
      <c r="AY103">
        <v>39.799999999999997</v>
      </c>
      <c r="AZ103">
        <v>39.1</v>
      </c>
      <c r="BA103">
        <v>38</v>
      </c>
      <c r="BB103">
        <v>36.799999999999997</v>
      </c>
      <c r="BC103">
        <v>35.299999999999997</v>
      </c>
      <c r="BD103">
        <v>33.700000000000003</v>
      </c>
      <c r="BE103">
        <v>32</v>
      </c>
      <c r="BF103">
        <v>30.4</v>
      </c>
      <c r="BG103">
        <v>28.7</v>
      </c>
      <c r="BH103">
        <v>27.1</v>
      </c>
      <c r="BI103">
        <v>25.6</v>
      </c>
      <c r="BJ103">
        <v>24.2</v>
      </c>
      <c r="BK103">
        <v>23</v>
      </c>
      <c r="BL103">
        <v>21.9</v>
      </c>
      <c r="BM103">
        <v>21</v>
      </c>
      <c r="BN103">
        <v>20.399999999999999</v>
      </c>
      <c r="BO103">
        <v>20</v>
      </c>
      <c r="BP103">
        <v>19.7</v>
      </c>
      <c r="BQ103">
        <v>19.5</v>
      </c>
    </row>
    <row r="104" spans="1:69" x14ac:dyDescent="0.2">
      <c r="A104" t="s">
        <v>194</v>
      </c>
      <c r="B104" t="s">
        <v>195</v>
      </c>
      <c r="C104" t="s">
        <v>1203</v>
      </c>
      <c r="D104" t="s">
        <v>1204</v>
      </c>
      <c r="AL104">
        <v>36.4</v>
      </c>
      <c r="AR104">
        <v>38.799999999999997</v>
      </c>
      <c r="BB104">
        <v>32</v>
      </c>
      <c r="BC104">
        <v>31.1</v>
      </c>
      <c r="BD104">
        <v>30.8</v>
      </c>
      <c r="BE104">
        <v>28.7</v>
      </c>
      <c r="BF104">
        <v>28.7</v>
      </c>
      <c r="BG104">
        <v>26.1</v>
      </c>
      <c r="BH104">
        <v>26.5</v>
      </c>
      <c r="BI104">
        <v>23</v>
      </c>
      <c r="BJ104">
        <v>19.399999999999999</v>
      </c>
      <c r="BK104">
        <v>22</v>
      </c>
      <c r="BL104">
        <v>21.3</v>
      </c>
      <c r="BM104">
        <v>15.5</v>
      </c>
      <c r="BN104">
        <v>17.5</v>
      </c>
    </row>
    <row r="105" spans="1:69" x14ac:dyDescent="0.2">
      <c r="A105" t="s">
        <v>194</v>
      </c>
      <c r="B105" t="s">
        <v>195</v>
      </c>
      <c r="C105" t="s">
        <v>1205</v>
      </c>
      <c r="D105" t="s">
        <v>1206</v>
      </c>
      <c r="AS105">
        <v>1.9</v>
      </c>
      <c r="AT105">
        <v>1.9</v>
      </c>
      <c r="AU105">
        <v>1.83</v>
      </c>
      <c r="AV105">
        <v>1.87</v>
      </c>
      <c r="AW105">
        <v>1.89</v>
      </c>
      <c r="AX105">
        <v>1.93</v>
      </c>
      <c r="AY105">
        <v>2</v>
      </c>
      <c r="AZ105">
        <v>2.0099999999999998</v>
      </c>
      <c r="BA105">
        <v>1.95</v>
      </c>
      <c r="BB105">
        <v>1.73</v>
      </c>
      <c r="BC105">
        <v>1.69</v>
      </c>
      <c r="BD105">
        <v>1.65</v>
      </c>
      <c r="BE105">
        <v>1.89</v>
      </c>
      <c r="BF105">
        <v>1.96</v>
      </c>
      <c r="BG105">
        <v>2.15</v>
      </c>
      <c r="BH105">
        <v>1.96</v>
      </c>
      <c r="BI105">
        <v>1.97</v>
      </c>
      <c r="BJ105">
        <v>1.93</v>
      </c>
      <c r="BK105">
        <v>1.89</v>
      </c>
      <c r="BL105">
        <v>1.83</v>
      </c>
      <c r="BM105">
        <v>1.74</v>
      </c>
      <c r="BN105">
        <v>1.74</v>
      </c>
    </row>
    <row r="106" spans="1:69" x14ac:dyDescent="0.2">
      <c r="A106" t="s">
        <v>194</v>
      </c>
      <c r="B106" t="s">
        <v>195</v>
      </c>
      <c r="C106" t="s">
        <v>1207</v>
      </c>
      <c r="D106" t="s">
        <v>1208</v>
      </c>
      <c r="AS106">
        <v>1.9</v>
      </c>
      <c r="AT106">
        <v>1.8</v>
      </c>
      <c r="AU106">
        <v>1.7</v>
      </c>
      <c r="AV106">
        <v>1.6</v>
      </c>
      <c r="AW106">
        <v>1.4</v>
      </c>
      <c r="AX106">
        <v>1.4</v>
      </c>
      <c r="AY106">
        <v>1.3</v>
      </c>
      <c r="AZ106">
        <v>1.2</v>
      </c>
      <c r="BA106">
        <v>1.1000000000000001</v>
      </c>
      <c r="BB106">
        <v>1.1000000000000001</v>
      </c>
      <c r="BC106">
        <v>1</v>
      </c>
      <c r="BD106">
        <v>1</v>
      </c>
      <c r="BE106">
        <v>1</v>
      </c>
      <c r="BF106">
        <v>1</v>
      </c>
      <c r="BG106">
        <v>1</v>
      </c>
      <c r="BH106">
        <v>1.1000000000000001</v>
      </c>
      <c r="BI106">
        <v>1.1000000000000001</v>
      </c>
      <c r="BJ106">
        <v>1.2</v>
      </c>
      <c r="BK106">
        <v>1.2</v>
      </c>
      <c r="BL106">
        <v>1.3</v>
      </c>
      <c r="BM106">
        <v>1.5</v>
      </c>
      <c r="BN106">
        <v>1.7</v>
      </c>
      <c r="BO106">
        <v>2</v>
      </c>
      <c r="BP106">
        <v>2.2999999999999998</v>
      </c>
      <c r="BQ106">
        <v>2.8</v>
      </c>
    </row>
    <row r="107" spans="1:69" x14ac:dyDescent="0.2">
      <c r="A107" t="s">
        <v>194</v>
      </c>
      <c r="B107" t="s">
        <v>195</v>
      </c>
      <c r="C107" t="s">
        <v>1209</v>
      </c>
      <c r="D107" t="s">
        <v>1210</v>
      </c>
      <c r="AL107">
        <v>2.8</v>
      </c>
      <c r="AR107">
        <v>1.6</v>
      </c>
      <c r="BC107">
        <v>0.7</v>
      </c>
      <c r="BD107">
        <v>0.6</v>
      </c>
      <c r="BE107">
        <v>0.4</v>
      </c>
      <c r="BF107">
        <v>0.6</v>
      </c>
      <c r="BG107">
        <v>1</v>
      </c>
      <c r="BH107">
        <v>0.8</v>
      </c>
      <c r="BI107">
        <v>1.3</v>
      </c>
      <c r="BJ107">
        <v>1.3</v>
      </c>
      <c r="BK107">
        <v>1</v>
      </c>
      <c r="BL107">
        <v>1.7</v>
      </c>
      <c r="BM107">
        <v>1.2</v>
      </c>
      <c r="BN107">
        <v>1.2</v>
      </c>
    </row>
    <row r="108" spans="1:69" x14ac:dyDescent="0.2">
      <c r="A108" t="s">
        <v>194</v>
      </c>
      <c r="B108" t="s">
        <v>195</v>
      </c>
      <c r="C108" t="s">
        <v>1211</v>
      </c>
      <c r="D108" t="s">
        <v>1212</v>
      </c>
      <c r="AS108">
        <v>9.6948415954583993</v>
      </c>
      <c r="AT108">
        <v>9.6948415954583993</v>
      </c>
      <c r="AU108">
        <v>9.4839336917862607</v>
      </c>
      <c r="AV108">
        <v>9.2730257881141291</v>
      </c>
      <c r="AW108">
        <v>9.0621178844419905</v>
      </c>
      <c r="AX108">
        <v>8.8512099807699105</v>
      </c>
      <c r="AY108">
        <v>8.6403020770977701</v>
      </c>
      <c r="AZ108">
        <v>8.4293941734256403</v>
      </c>
      <c r="BA108">
        <v>8.2184862697534999</v>
      </c>
      <c r="BB108">
        <v>8.0075783660814199</v>
      </c>
      <c r="BC108">
        <v>7.7966704624092804</v>
      </c>
      <c r="BD108">
        <v>7.58576255873714</v>
      </c>
      <c r="BE108">
        <v>7.3748546550650103</v>
      </c>
      <c r="BF108">
        <v>7.1639467513928698</v>
      </c>
      <c r="BG108">
        <v>6.9530388477207898</v>
      </c>
      <c r="BH108">
        <v>6.7421309440486503</v>
      </c>
      <c r="BI108">
        <v>6.5312230403765197</v>
      </c>
      <c r="BJ108">
        <v>6.3203151367043802</v>
      </c>
      <c r="BK108">
        <v>6.1094072330322398</v>
      </c>
      <c r="BL108">
        <v>5.8984993293601597</v>
      </c>
      <c r="BM108">
        <v>5.68759142568803</v>
      </c>
      <c r="BN108">
        <v>5.4766835220158896</v>
      </c>
      <c r="BO108">
        <v>5.2657756183437501</v>
      </c>
      <c r="BP108">
        <v>5.0548677146716701</v>
      </c>
      <c r="BQ108">
        <v>4.8439598109995403</v>
      </c>
    </row>
    <row r="109" spans="1:69" x14ac:dyDescent="0.2">
      <c r="A109" t="s">
        <v>194</v>
      </c>
      <c r="B109" t="s">
        <v>195</v>
      </c>
      <c r="C109" t="s">
        <v>1213</v>
      </c>
      <c r="D109" t="s">
        <v>1214</v>
      </c>
      <c r="AL109">
        <v>28.7</v>
      </c>
      <c r="AR109">
        <v>30.9</v>
      </c>
      <c r="BB109">
        <v>26</v>
      </c>
      <c r="BC109">
        <v>25.2</v>
      </c>
      <c r="BD109">
        <v>25.1</v>
      </c>
      <c r="BE109">
        <v>24.3</v>
      </c>
      <c r="BF109">
        <v>20.9</v>
      </c>
      <c r="BG109">
        <v>20</v>
      </c>
      <c r="BH109">
        <v>22.8</v>
      </c>
      <c r="BI109">
        <v>18.899999999999999</v>
      </c>
      <c r="BJ109">
        <v>16.2</v>
      </c>
      <c r="BK109">
        <v>17.7</v>
      </c>
      <c r="BL109">
        <v>16.399999999999999</v>
      </c>
      <c r="BM109">
        <v>12.7</v>
      </c>
      <c r="BN109">
        <v>16.899999999999999</v>
      </c>
    </row>
    <row r="110" spans="1:69" x14ac:dyDescent="0.2">
      <c r="A110" t="s">
        <v>194</v>
      </c>
      <c r="B110" t="s">
        <v>195</v>
      </c>
      <c r="C110" t="s">
        <v>1215</v>
      </c>
      <c r="D110" t="s">
        <v>1216</v>
      </c>
      <c r="AS110">
        <v>16.140919456140601</v>
      </c>
      <c r="AT110">
        <v>16.140919456140601</v>
      </c>
      <c r="AU110">
        <v>17.0205954583273</v>
      </c>
      <c r="AV110">
        <v>17.900271460513999</v>
      </c>
      <c r="AW110">
        <v>18.779947462700701</v>
      </c>
      <c r="AX110">
        <v>19.6596234648873</v>
      </c>
      <c r="AY110">
        <v>20.539299467073999</v>
      </c>
      <c r="AZ110">
        <v>21.418975469260701</v>
      </c>
      <c r="BA110">
        <v>22.2986514714473</v>
      </c>
      <c r="BB110">
        <v>23.178327473633999</v>
      </c>
      <c r="BC110">
        <v>24.058003475820701</v>
      </c>
      <c r="BD110">
        <v>24.937679478007301</v>
      </c>
      <c r="BE110">
        <v>25.817355480193999</v>
      </c>
      <c r="BF110">
        <v>26.6970314823804</v>
      </c>
      <c r="BG110">
        <v>27.576707484567098</v>
      </c>
      <c r="BH110">
        <v>28.456383486753801</v>
      </c>
      <c r="BI110">
        <v>29.336059488940499</v>
      </c>
      <c r="BJ110">
        <v>30.215735491127099</v>
      </c>
      <c r="BK110">
        <v>31.095411493313801</v>
      </c>
      <c r="BL110">
        <v>31.9750874955005</v>
      </c>
      <c r="BM110">
        <v>32.854763497687102</v>
      </c>
      <c r="BN110">
        <v>33.734439499873801</v>
      </c>
      <c r="BO110">
        <v>34.6141155020605</v>
      </c>
      <c r="BP110">
        <v>35.493791504247199</v>
      </c>
      <c r="BQ110">
        <v>35.493791504247199</v>
      </c>
    </row>
    <row r="111" spans="1:69" x14ac:dyDescent="0.2">
      <c r="A111" t="s">
        <v>194</v>
      </c>
      <c r="B111" t="s">
        <v>195</v>
      </c>
      <c r="C111" t="s">
        <v>1217</v>
      </c>
      <c r="D111" t="s">
        <v>1218</v>
      </c>
      <c r="AS111">
        <v>20.286466090000001</v>
      </c>
      <c r="AT111">
        <v>20.170040149999998</v>
      </c>
      <c r="AU111">
        <v>20.058067730000001</v>
      </c>
      <c r="AV111">
        <v>19.938678889999998</v>
      </c>
      <c r="AW111">
        <v>19.819675480000001</v>
      </c>
      <c r="AX111">
        <v>19.702153469999999</v>
      </c>
      <c r="AY111">
        <v>19.588837269999999</v>
      </c>
      <c r="AZ111">
        <v>19.498652610000001</v>
      </c>
      <c r="BA111">
        <v>19.41973269</v>
      </c>
      <c r="BB111">
        <v>19.344649149999999</v>
      </c>
      <c r="BC111">
        <v>19.259235100000001</v>
      </c>
      <c r="BD111">
        <v>19.16702978</v>
      </c>
      <c r="BE111">
        <v>19.07206674</v>
      </c>
      <c r="BF111">
        <v>18.987459659999999</v>
      </c>
      <c r="BG111">
        <v>18.907367529999998</v>
      </c>
      <c r="BH111">
        <v>18.832193239999999</v>
      </c>
      <c r="BI111">
        <v>18.756707720000001</v>
      </c>
      <c r="BJ111">
        <v>18.680690590000001</v>
      </c>
      <c r="BK111">
        <v>18.600229779999999</v>
      </c>
      <c r="BL111">
        <v>18.533672710000001</v>
      </c>
      <c r="BM111">
        <v>18.468654149999999</v>
      </c>
    </row>
    <row r="112" spans="1:69" x14ac:dyDescent="0.2">
      <c r="A112" t="s">
        <v>194</v>
      </c>
      <c r="B112" t="s">
        <v>195</v>
      </c>
      <c r="C112" t="s">
        <v>1219</v>
      </c>
      <c r="D112" t="s">
        <v>1220</v>
      </c>
      <c r="AS112">
        <v>42.984098392966203</v>
      </c>
      <c r="AT112">
        <v>42.984098392966203</v>
      </c>
      <c r="AU112">
        <v>43.224468850102099</v>
      </c>
      <c r="AV112">
        <v>43.464448050380398</v>
      </c>
      <c r="AW112">
        <v>43.704035993801199</v>
      </c>
      <c r="AX112">
        <v>43.943232680364403</v>
      </c>
      <c r="AY112">
        <v>44.182038110070003</v>
      </c>
      <c r="AZ112">
        <v>44.420452282917999</v>
      </c>
      <c r="BA112">
        <v>44.658475198908398</v>
      </c>
      <c r="BB112">
        <v>44.8961068580413</v>
      </c>
      <c r="BC112">
        <v>45.133347260316697</v>
      </c>
      <c r="BD112">
        <v>45.370196405734298</v>
      </c>
      <c r="BE112">
        <v>45.606654294294501</v>
      </c>
      <c r="BF112">
        <v>45.842720925997</v>
      </c>
      <c r="BG112">
        <v>46.078396300842002</v>
      </c>
      <c r="BH112">
        <v>46.3136804188293</v>
      </c>
      <c r="BI112">
        <v>46.5485732799592</v>
      </c>
      <c r="BJ112">
        <v>46.783074884231297</v>
      </c>
      <c r="BK112">
        <v>47.017185231646103</v>
      </c>
      <c r="BL112">
        <v>47.250904322203198</v>
      </c>
      <c r="BM112">
        <v>47.484232155902603</v>
      </c>
      <c r="BN112">
        <v>47.717168732744597</v>
      </c>
      <c r="BO112">
        <v>47.949714052728901</v>
      </c>
      <c r="BP112">
        <v>48.1818681158557</v>
      </c>
      <c r="BQ112">
        <v>48.449098521671097</v>
      </c>
    </row>
    <row r="113" spans="1:69" x14ac:dyDescent="0.2">
      <c r="A113" t="s">
        <v>194</v>
      </c>
      <c r="B113" t="s">
        <v>195</v>
      </c>
      <c r="C113" t="s">
        <v>1221</v>
      </c>
      <c r="D113" t="s">
        <v>1222</v>
      </c>
      <c r="BL113">
        <v>201.3</v>
      </c>
    </row>
    <row r="114" spans="1:69" x14ac:dyDescent="0.2">
      <c r="A114" t="s">
        <v>194</v>
      </c>
      <c r="B114" t="s">
        <v>195</v>
      </c>
      <c r="C114" t="s">
        <v>1223</v>
      </c>
      <c r="D114" t="s">
        <v>1224</v>
      </c>
      <c r="AV114">
        <v>91.5</v>
      </c>
      <c r="AW114">
        <v>92.2</v>
      </c>
      <c r="AX114">
        <v>88.4</v>
      </c>
      <c r="AY114">
        <v>87.8</v>
      </c>
      <c r="AZ114">
        <v>90.3</v>
      </c>
      <c r="BA114">
        <v>86.4</v>
      </c>
      <c r="BB114">
        <v>89.9</v>
      </c>
      <c r="BC114">
        <v>86.3</v>
      </c>
      <c r="BD114">
        <v>85.7</v>
      </c>
      <c r="BE114">
        <v>83.8</v>
      </c>
      <c r="BF114">
        <v>82.9</v>
      </c>
      <c r="BG114">
        <v>88</v>
      </c>
      <c r="BH114">
        <v>83.4</v>
      </c>
      <c r="BI114">
        <v>82.7</v>
      </c>
      <c r="BJ114">
        <v>86.9</v>
      </c>
      <c r="BK114">
        <v>84.3</v>
      </c>
      <c r="BL114">
        <v>84.2</v>
      </c>
      <c r="BM114">
        <v>84.3</v>
      </c>
      <c r="BN114">
        <v>84.1</v>
      </c>
      <c r="BO114">
        <v>82.2</v>
      </c>
    </row>
    <row r="115" spans="1:69" x14ac:dyDescent="0.2">
      <c r="A115" t="s">
        <v>194</v>
      </c>
      <c r="B115" t="s">
        <v>195</v>
      </c>
      <c r="C115" t="s">
        <v>1225</v>
      </c>
      <c r="D115" t="s">
        <v>1226</v>
      </c>
      <c r="AS115">
        <v>30.7</v>
      </c>
      <c r="AX115">
        <v>25.2</v>
      </c>
      <c r="AZ115">
        <v>23.4</v>
      </c>
      <c r="BC115">
        <v>20.9</v>
      </c>
      <c r="BH115">
        <v>17.600000000000001</v>
      </c>
      <c r="BM115">
        <v>15.1</v>
      </c>
      <c r="BN115">
        <v>14.7</v>
      </c>
      <c r="BO115">
        <v>14.3</v>
      </c>
    </row>
    <row r="116" spans="1:69" x14ac:dyDescent="0.2">
      <c r="A116" t="s">
        <v>194</v>
      </c>
      <c r="B116" t="s">
        <v>195</v>
      </c>
      <c r="C116" t="s">
        <v>1227</v>
      </c>
      <c r="D116" t="s">
        <v>1228</v>
      </c>
      <c r="AD116">
        <v>3300</v>
      </c>
      <c r="AE116">
        <v>3300</v>
      </c>
      <c r="AF116">
        <v>3300</v>
      </c>
      <c r="AG116">
        <v>3300</v>
      </c>
      <c r="AH116">
        <v>3300</v>
      </c>
      <c r="AI116">
        <v>3300</v>
      </c>
      <c r="AJ116">
        <v>3200</v>
      </c>
      <c r="AK116">
        <v>3200</v>
      </c>
      <c r="AL116">
        <v>3100</v>
      </c>
      <c r="AM116">
        <v>3000</v>
      </c>
      <c r="AN116">
        <v>3000</v>
      </c>
      <c r="AO116">
        <v>3000</v>
      </c>
      <c r="AP116">
        <v>3100</v>
      </c>
      <c r="AQ116">
        <v>2900</v>
      </c>
      <c r="AR116">
        <v>2900</v>
      </c>
      <c r="AS116">
        <v>2800</v>
      </c>
      <c r="AT116">
        <v>2800</v>
      </c>
      <c r="AU116">
        <v>2900</v>
      </c>
      <c r="AV116">
        <v>2900</v>
      </c>
      <c r="AW116">
        <v>2900</v>
      </c>
      <c r="AX116">
        <v>2900</v>
      </c>
      <c r="AY116">
        <v>3000</v>
      </c>
      <c r="AZ116">
        <v>3000</v>
      </c>
      <c r="BA116">
        <v>2900</v>
      </c>
      <c r="BB116">
        <v>2900</v>
      </c>
      <c r="BC116">
        <v>2800</v>
      </c>
      <c r="BD116">
        <v>2800</v>
      </c>
      <c r="BE116">
        <v>2700</v>
      </c>
      <c r="BF116">
        <v>2700</v>
      </c>
      <c r="BG116">
        <v>2600</v>
      </c>
      <c r="BH116">
        <v>2500</v>
      </c>
      <c r="BI116">
        <v>2400</v>
      </c>
      <c r="BJ116">
        <v>2200</v>
      </c>
      <c r="BK116">
        <v>2100</v>
      </c>
      <c r="BL116">
        <v>2000</v>
      </c>
      <c r="BM116">
        <v>2300</v>
      </c>
      <c r="BN116">
        <v>2500</v>
      </c>
      <c r="BO116">
        <v>2300</v>
      </c>
      <c r="BP116">
        <v>1800</v>
      </c>
    </row>
    <row r="117" spans="1:69" x14ac:dyDescent="0.2">
      <c r="A117" t="s">
        <v>194</v>
      </c>
      <c r="B117" t="s">
        <v>195</v>
      </c>
      <c r="C117" t="s">
        <v>1006</v>
      </c>
      <c r="D117" t="s">
        <v>1007</v>
      </c>
      <c r="BG117">
        <v>0.59</v>
      </c>
    </row>
    <row r="118" spans="1:69" x14ac:dyDescent="0.2">
      <c r="A118" t="s">
        <v>194</v>
      </c>
      <c r="B118" t="s">
        <v>195</v>
      </c>
      <c r="C118" t="s">
        <v>992</v>
      </c>
      <c r="D118" t="s">
        <v>993</v>
      </c>
      <c r="E118">
        <v>0.52375811338424705</v>
      </c>
      <c r="O118">
        <v>0.57150000333786</v>
      </c>
      <c r="AH118">
        <v>0.30640000104904203</v>
      </c>
      <c r="AI118">
        <v>0.29929998520000001</v>
      </c>
      <c r="AN118">
        <v>1.2999999523000001</v>
      </c>
      <c r="AO118">
        <v>1.4199999570999999</v>
      </c>
      <c r="BM118">
        <v>0.2</v>
      </c>
    </row>
    <row r="119" spans="1:69" x14ac:dyDescent="0.2">
      <c r="A119" t="s">
        <v>194</v>
      </c>
      <c r="B119" t="s">
        <v>195</v>
      </c>
      <c r="C119" t="s">
        <v>1229</v>
      </c>
      <c r="D119" t="s">
        <v>1230</v>
      </c>
      <c r="AS119">
        <v>0</v>
      </c>
      <c r="AT119">
        <v>0</v>
      </c>
      <c r="AU119">
        <v>0</v>
      </c>
      <c r="AV119">
        <v>1</v>
      </c>
      <c r="AW119">
        <v>3</v>
      </c>
      <c r="AX119">
        <v>9</v>
      </c>
      <c r="AY119">
        <v>19</v>
      </c>
      <c r="AZ119">
        <v>19</v>
      </c>
      <c r="BA119">
        <v>18</v>
      </c>
      <c r="BB119">
        <v>31</v>
      </c>
      <c r="BC119">
        <v>37</v>
      </c>
      <c r="BD119">
        <v>42</v>
      </c>
      <c r="BE119">
        <v>44</v>
      </c>
      <c r="BF119">
        <v>47</v>
      </c>
      <c r="BG119">
        <v>62</v>
      </c>
      <c r="BH119">
        <v>44</v>
      </c>
      <c r="BI119">
        <v>50</v>
      </c>
      <c r="BJ119">
        <v>55</v>
      </c>
      <c r="BK119">
        <v>63</v>
      </c>
      <c r="BL119">
        <v>71</v>
      </c>
      <c r="BM119">
        <v>80</v>
      </c>
      <c r="BN119">
        <v>87</v>
      </c>
      <c r="BO119">
        <v>90</v>
      </c>
      <c r="BP119">
        <v>73</v>
      </c>
      <c r="BQ119">
        <v>69</v>
      </c>
    </row>
    <row r="120" spans="1:69" x14ac:dyDescent="0.2">
      <c r="A120" t="s">
        <v>194</v>
      </c>
      <c r="B120" t="s">
        <v>195</v>
      </c>
      <c r="C120" t="s">
        <v>1231</v>
      </c>
      <c r="D120" t="s">
        <v>1232</v>
      </c>
      <c r="AI120">
        <v>2.5</v>
      </c>
      <c r="AJ120">
        <v>2.4</v>
      </c>
      <c r="AK120">
        <v>2.1</v>
      </c>
      <c r="AL120">
        <v>1.9</v>
      </c>
      <c r="AM120">
        <v>1.6</v>
      </c>
      <c r="AN120">
        <v>1.5</v>
      </c>
      <c r="AO120">
        <v>1.3</v>
      </c>
      <c r="AP120">
        <v>1.2</v>
      </c>
      <c r="AQ120">
        <v>1.1000000000000001</v>
      </c>
      <c r="AR120">
        <v>0.99</v>
      </c>
      <c r="AS120">
        <v>0.89</v>
      </c>
      <c r="AT120">
        <v>0.8</v>
      </c>
      <c r="AU120">
        <v>0.73</v>
      </c>
      <c r="AV120">
        <v>0.64</v>
      </c>
      <c r="AW120">
        <v>0.56999999999999995</v>
      </c>
      <c r="AX120">
        <v>0.51</v>
      </c>
      <c r="AY120">
        <v>0.44</v>
      </c>
      <c r="AZ120">
        <v>0.38</v>
      </c>
      <c r="BA120">
        <v>0.36</v>
      </c>
      <c r="BB120">
        <v>0.31</v>
      </c>
      <c r="BC120">
        <v>0.28999999999999998</v>
      </c>
      <c r="BD120">
        <v>0.25</v>
      </c>
      <c r="BE120">
        <v>0.23</v>
      </c>
      <c r="BF120">
        <v>0.21</v>
      </c>
      <c r="BG120">
        <v>0.17</v>
      </c>
      <c r="BH120">
        <v>0.19</v>
      </c>
      <c r="BI120">
        <v>0.17</v>
      </c>
      <c r="BJ120">
        <v>0.16</v>
      </c>
      <c r="BK120">
        <v>0.17</v>
      </c>
      <c r="BL120">
        <v>0.14000000000000001</v>
      </c>
      <c r="BM120">
        <v>0.13</v>
      </c>
      <c r="BN120">
        <v>0.14000000000000001</v>
      </c>
      <c r="BO120">
        <v>0.13</v>
      </c>
      <c r="BP120">
        <v>0.14000000000000001</v>
      </c>
      <c r="BQ120">
        <v>0.13</v>
      </c>
    </row>
    <row r="121" spans="1:69" x14ac:dyDescent="0.2">
      <c r="A121" t="s">
        <v>194</v>
      </c>
      <c r="B121" t="s">
        <v>195</v>
      </c>
      <c r="C121" t="s">
        <v>1233</v>
      </c>
      <c r="D121" t="s">
        <v>1234</v>
      </c>
      <c r="AS121">
        <v>0</v>
      </c>
      <c r="AT121">
        <v>0</v>
      </c>
      <c r="AU121">
        <v>0</v>
      </c>
      <c r="AV121">
        <v>1</v>
      </c>
      <c r="AW121">
        <v>3</v>
      </c>
      <c r="AX121">
        <v>7</v>
      </c>
      <c r="AY121">
        <v>11</v>
      </c>
      <c r="AZ121">
        <v>14</v>
      </c>
      <c r="BA121">
        <v>19</v>
      </c>
      <c r="BB121">
        <v>24</v>
      </c>
      <c r="BC121">
        <v>29</v>
      </c>
      <c r="BD121">
        <v>34</v>
      </c>
      <c r="BE121">
        <v>37</v>
      </c>
      <c r="BF121">
        <v>41</v>
      </c>
      <c r="BG121">
        <v>47</v>
      </c>
      <c r="BH121">
        <v>53</v>
      </c>
      <c r="BI121">
        <v>58</v>
      </c>
      <c r="BJ121">
        <v>64</v>
      </c>
      <c r="BK121">
        <v>62</v>
      </c>
      <c r="BL121">
        <v>72</v>
      </c>
      <c r="BM121">
        <v>66</v>
      </c>
      <c r="BN121">
        <v>71</v>
      </c>
      <c r="BO121">
        <v>76</v>
      </c>
      <c r="BP121">
        <v>79</v>
      </c>
      <c r="BQ121">
        <v>82</v>
      </c>
    </row>
    <row r="122" spans="1:69" x14ac:dyDescent="0.2">
      <c r="A122" t="s">
        <v>194</v>
      </c>
      <c r="B122" t="s">
        <v>195</v>
      </c>
      <c r="C122" t="s">
        <v>1235</v>
      </c>
      <c r="D122" t="s">
        <v>1236</v>
      </c>
    </row>
    <row r="123" spans="1:69" x14ac:dyDescent="0.2">
      <c r="A123" t="s">
        <v>194</v>
      </c>
      <c r="B123" t="s">
        <v>195</v>
      </c>
      <c r="C123" t="s">
        <v>1237</v>
      </c>
      <c r="D123" t="s">
        <v>1238</v>
      </c>
      <c r="AS123">
        <v>78.516751306403407</v>
      </c>
      <c r="AT123">
        <v>78.516751306403407</v>
      </c>
      <c r="AU123">
        <v>78.646126102327997</v>
      </c>
      <c r="AV123">
        <v>78.775320821639596</v>
      </c>
      <c r="AW123">
        <v>78.904335464338402</v>
      </c>
      <c r="AX123">
        <v>79.033170030424202</v>
      </c>
      <c r="AY123">
        <v>79.161824519897195</v>
      </c>
      <c r="AZ123">
        <v>79.290298932757295</v>
      </c>
      <c r="BA123">
        <v>79.418593269004504</v>
      </c>
      <c r="BB123">
        <v>79.546707528638805</v>
      </c>
      <c r="BC123">
        <v>79.6746417116602</v>
      </c>
      <c r="BD123">
        <v>79.802395818068703</v>
      </c>
      <c r="BE123">
        <v>79.929969847864299</v>
      </c>
      <c r="BF123">
        <v>80.057363801047103</v>
      </c>
      <c r="BG123">
        <v>80.1845776776169</v>
      </c>
      <c r="BH123">
        <v>80.311611477573905</v>
      </c>
      <c r="BI123">
        <v>80.438465200917904</v>
      </c>
      <c r="BJ123">
        <v>80.565138847649095</v>
      </c>
      <c r="BK123">
        <v>80.691632417767394</v>
      </c>
      <c r="BL123">
        <v>80.817945911272801</v>
      </c>
      <c r="BM123">
        <v>80.944079328165301</v>
      </c>
      <c r="BN123">
        <v>81.070032668444895</v>
      </c>
      <c r="BO123">
        <v>81.195805932111597</v>
      </c>
      <c r="BP123">
        <v>81.321399119165505</v>
      </c>
      <c r="BQ123">
        <v>81.490262903679394</v>
      </c>
    </row>
    <row r="124" spans="1:69" x14ac:dyDescent="0.2">
      <c r="A124" t="s">
        <v>194</v>
      </c>
      <c r="B124" t="s">
        <v>195</v>
      </c>
      <c r="C124" t="s">
        <v>1239</v>
      </c>
      <c r="D124" t="s">
        <v>1240</v>
      </c>
      <c r="AS124">
        <v>26</v>
      </c>
      <c r="AT124">
        <v>26</v>
      </c>
      <c r="AU124">
        <v>25.9</v>
      </c>
      <c r="AV124">
        <v>25.6</v>
      </c>
      <c r="AW124">
        <v>25.4</v>
      </c>
      <c r="AX124">
        <v>25.2</v>
      </c>
      <c r="AY124">
        <v>25.3</v>
      </c>
      <c r="AZ124">
        <v>25.2</v>
      </c>
      <c r="BA124">
        <v>25.2</v>
      </c>
      <c r="BB124">
        <v>25.3</v>
      </c>
      <c r="BC124">
        <v>25.3</v>
      </c>
      <c r="BD124">
        <v>25.4</v>
      </c>
      <c r="BE124">
        <v>25.5</v>
      </c>
      <c r="BF124">
        <v>25.4</v>
      </c>
      <c r="BG124">
        <v>25.3</v>
      </c>
      <c r="BH124">
        <v>25.3</v>
      </c>
      <c r="BI124">
        <v>25.2</v>
      </c>
      <c r="BJ124">
        <v>24.9</v>
      </c>
      <c r="BK124">
        <v>24.5</v>
      </c>
      <c r="BL124">
        <v>24.1</v>
      </c>
      <c r="BM124">
        <v>24.2</v>
      </c>
      <c r="BN124">
        <v>23.4</v>
      </c>
    </row>
    <row r="125" spans="1:69" x14ac:dyDescent="0.2">
      <c r="A125" t="s">
        <v>194</v>
      </c>
      <c r="B125" t="s">
        <v>195</v>
      </c>
      <c r="C125" t="s">
        <v>1241</v>
      </c>
      <c r="D125" t="s">
        <v>1242</v>
      </c>
      <c r="E125">
        <v>330.9</v>
      </c>
      <c r="F125">
        <v>327.3</v>
      </c>
      <c r="G125">
        <v>323.60000000000002</v>
      </c>
      <c r="H125">
        <v>320</v>
      </c>
      <c r="I125">
        <v>317.10000000000002</v>
      </c>
      <c r="J125">
        <v>314.10000000000002</v>
      </c>
      <c r="K125">
        <v>311.7</v>
      </c>
      <c r="L125">
        <v>308.89999999999998</v>
      </c>
      <c r="M125">
        <v>306.5</v>
      </c>
      <c r="N125">
        <v>303.89999999999998</v>
      </c>
      <c r="O125">
        <v>301.2</v>
      </c>
      <c r="P125">
        <v>298.10000000000002</v>
      </c>
      <c r="Q125">
        <v>293.89999999999998</v>
      </c>
      <c r="R125">
        <v>287.7</v>
      </c>
      <c r="S125">
        <v>280</v>
      </c>
      <c r="T125">
        <v>270.89999999999998</v>
      </c>
      <c r="U125">
        <v>261.3</v>
      </c>
      <c r="V125">
        <v>251.7</v>
      </c>
      <c r="W125">
        <v>243</v>
      </c>
      <c r="X125">
        <v>235.2</v>
      </c>
      <c r="Y125">
        <v>228.8</v>
      </c>
      <c r="Z125">
        <v>223.5</v>
      </c>
      <c r="AA125">
        <v>218.8</v>
      </c>
      <c r="AB125">
        <v>214.5</v>
      </c>
      <c r="AC125">
        <v>210.4</v>
      </c>
      <c r="AD125">
        <v>206.1</v>
      </c>
      <c r="AE125">
        <v>201.4</v>
      </c>
      <c r="AF125">
        <v>197.4</v>
      </c>
      <c r="AG125">
        <v>194.2</v>
      </c>
      <c r="AH125">
        <v>191.9</v>
      </c>
      <c r="AI125">
        <v>190.5</v>
      </c>
      <c r="AJ125">
        <v>190.2</v>
      </c>
      <c r="AK125">
        <v>190.2</v>
      </c>
      <c r="AL125">
        <v>190.1</v>
      </c>
      <c r="AM125">
        <v>189.4</v>
      </c>
      <c r="AN125">
        <v>188.1</v>
      </c>
      <c r="AO125">
        <v>185.4</v>
      </c>
      <c r="AP125">
        <v>182.3</v>
      </c>
      <c r="AQ125">
        <v>179</v>
      </c>
      <c r="AR125">
        <v>175.2</v>
      </c>
      <c r="AS125">
        <v>171.4</v>
      </c>
      <c r="AT125">
        <v>167.1</v>
      </c>
      <c r="AU125">
        <v>162.5</v>
      </c>
      <c r="AV125">
        <v>157.6</v>
      </c>
      <c r="AW125">
        <v>152.1</v>
      </c>
      <c r="AX125">
        <v>146.1</v>
      </c>
      <c r="AY125">
        <v>139.6</v>
      </c>
      <c r="AZ125">
        <v>133.19999999999999</v>
      </c>
      <c r="BA125">
        <v>127.1</v>
      </c>
      <c r="BB125">
        <v>121.4</v>
      </c>
      <c r="BC125">
        <v>116.2</v>
      </c>
      <c r="BD125">
        <v>111.5</v>
      </c>
      <c r="BE125">
        <v>107.2</v>
      </c>
      <c r="BF125">
        <v>103.3</v>
      </c>
      <c r="BG125">
        <v>99.5</v>
      </c>
      <c r="BH125">
        <v>95.9</v>
      </c>
      <c r="BI125">
        <v>92.5</v>
      </c>
      <c r="BJ125">
        <v>89.3</v>
      </c>
      <c r="BK125">
        <v>86.3</v>
      </c>
      <c r="BL125">
        <v>83.3</v>
      </c>
      <c r="BM125">
        <v>80.400000000000006</v>
      </c>
      <c r="BN125">
        <v>77.7</v>
      </c>
      <c r="BO125">
        <v>75.099999999999994</v>
      </c>
      <c r="BP125">
        <v>72.7</v>
      </c>
    </row>
    <row r="126" spans="1:69" x14ac:dyDescent="0.2">
      <c r="A126" t="s">
        <v>194</v>
      </c>
      <c r="B126" t="s">
        <v>195</v>
      </c>
      <c r="C126" t="s">
        <v>1243</v>
      </c>
      <c r="D126" t="s">
        <v>1244</v>
      </c>
      <c r="AI126">
        <v>20.2</v>
      </c>
      <c r="AJ126">
        <v>19.8</v>
      </c>
      <c r="AK126">
        <v>19.399999999999999</v>
      </c>
      <c r="AL126">
        <v>19.100000000000001</v>
      </c>
      <c r="AM126">
        <v>18.7</v>
      </c>
      <c r="AN126">
        <v>18.2</v>
      </c>
      <c r="AO126">
        <v>17.8</v>
      </c>
      <c r="AP126">
        <v>17.3</v>
      </c>
      <c r="AQ126">
        <v>16.7</v>
      </c>
      <c r="AR126">
        <v>16.2</v>
      </c>
      <c r="AS126">
        <v>15.6</v>
      </c>
      <c r="AT126">
        <v>15.1</v>
      </c>
      <c r="AU126">
        <v>14.6</v>
      </c>
      <c r="AV126">
        <v>14.1</v>
      </c>
      <c r="AW126">
        <v>13.7</v>
      </c>
      <c r="AX126">
        <v>13.3</v>
      </c>
      <c r="AY126">
        <v>12.8</v>
      </c>
      <c r="AZ126">
        <v>12.4</v>
      </c>
      <c r="BA126">
        <v>12</v>
      </c>
      <c r="BB126">
        <v>11.6</v>
      </c>
      <c r="BC126">
        <v>11.2</v>
      </c>
      <c r="BD126">
        <v>10.8</v>
      </c>
      <c r="BE126">
        <v>10.4</v>
      </c>
      <c r="BF126">
        <v>10</v>
      </c>
      <c r="BG126">
        <v>9.6999999999999993</v>
      </c>
      <c r="BH126">
        <v>9.4</v>
      </c>
      <c r="BI126">
        <v>9.1</v>
      </c>
      <c r="BJ126">
        <v>8.9</v>
      </c>
      <c r="BK126">
        <v>8.6</v>
      </c>
      <c r="BL126">
        <v>8.3000000000000007</v>
      </c>
      <c r="BM126">
        <v>8.1</v>
      </c>
      <c r="BN126">
        <v>7.9</v>
      </c>
      <c r="BO126">
        <v>9.4</v>
      </c>
      <c r="BP126">
        <v>11.1</v>
      </c>
    </row>
    <row r="127" spans="1:69" x14ac:dyDescent="0.2">
      <c r="A127" t="s">
        <v>194</v>
      </c>
      <c r="B127" t="s">
        <v>195</v>
      </c>
      <c r="C127" t="s">
        <v>1245</v>
      </c>
      <c r="D127" t="s">
        <v>1246</v>
      </c>
      <c r="O127">
        <v>19068</v>
      </c>
      <c r="P127">
        <v>19404</v>
      </c>
      <c r="Q127">
        <v>19748</v>
      </c>
      <c r="R127">
        <v>20071</v>
      </c>
      <c r="S127">
        <v>20276</v>
      </c>
      <c r="T127">
        <v>20366</v>
      </c>
      <c r="U127">
        <v>20328</v>
      </c>
      <c r="V127">
        <v>20369</v>
      </c>
      <c r="W127">
        <v>20471</v>
      </c>
      <c r="X127">
        <v>20527</v>
      </c>
      <c r="Y127">
        <v>20537</v>
      </c>
      <c r="Z127">
        <v>20613</v>
      </c>
      <c r="AA127">
        <v>20659</v>
      </c>
      <c r="AB127">
        <v>20708</v>
      </c>
      <c r="AC127">
        <v>20747</v>
      </c>
      <c r="AD127">
        <v>20657</v>
      </c>
      <c r="AE127">
        <v>20385</v>
      </c>
      <c r="AF127">
        <v>20033</v>
      </c>
      <c r="AG127">
        <v>19728</v>
      </c>
      <c r="AH127">
        <v>19603</v>
      </c>
      <c r="AI127">
        <v>19660</v>
      </c>
      <c r="AJ127">
        <v>19839</v>
      </c>
      <c r="AK127">
        <v>19964</v>
      </c>
      <c r="AL127">
        <v>20116</v>
      </c>
      <c r="AM127">
        <v>20370</v>
      </c>
      <c r="AN127">
        <v>20701</v>
      </c>
      <c r="AO127">
        <v>21036</v>
      </c>
      <c r="AP127">
        <v>21264</v>
      </c>
      <c r="AQ127">
        <v>21453</v>
      </c>
      <c r="AR127">
        <v>21567</v>
      </c>
      <c r="AS127">
        <v>21784</v>
      </c>
      <c r="AT127">
        <v>21890</v>
      </c>
      <c r="AU127">
        <v>21933</v>
      </c>
      <c r="AV127">
        <v>22105</v>
      </c>
      <c r="AW127">
        <v>21995</v>
      </c>
      <c r="AX127">
        <v>21969</v>
      </c>
      <c r="AY127">
        <v>22073</v>
      </c>
      <c r="AZ127">
        <v>21945</v>
      </c>
      <c r="BA127">
        <v>21823</v>
      </c>
      <c r="BB127">
        <v>21709</v>
      </c>
      <c r="BC127">
        <v>21707</v>
      </c>
      <c r="BD127">
        <v>21681</v>
      </c>
      <c r="BE127">
        <v>21692</v>
      </c>
      <c r="BF127">
        <v>21666</v>
      </c>
      <c r="BG127">
        <v>21474</v>
      </c>
      <c r="BH127">
        <v>21278</v>
      </c>
      <c r="BI127">
        <v>20965</v>
      </c>
      <c r="BJ127">
        <v>20541</v>
      </c>
      <c r="BK127">
        <v>19762</v>
      </c>
      <c r="BL127">
        <v>18960</v>
      </c>
      <c r="BM127">
        <v>18224</v>
      </c>
      <c r="BN127">
        <v>18114</v>
      </c>
      <c r="BO127">
        <v>17979</v>
      </c>
      <c r="BP127">
        <v>17816</v>
      </c>
    </row>
    <row r="128" spans="1:69" x14ac:dyDescent="0.2">
      <c r="A128" t="s">
        <v>194</v>
      </c>
      <c r="B128" t="s">
        <v>195</v>
      </c>
      <c r="C128" t="s">
        <v>1247</v>
      </c>
      <c r="D128" t="s">
        <v>1248</v>
      </c>
      <c r="E128">
        <v>36437</v>
      </c>
      <c r="F128">
        <v>36844</v>
      </c>
      <c r="G128">
        <v>37262</v>
      </c>
      <c r="H128">
        <v>37713</v>
      </c>
      <c r="I128">
        <v>38243</v>
      </c>
      <c r="J128">
        <v>38847</v>
      </c>
      <c r="K128">
        <v>39427</v>
      </c>
      <c r="L128">
        <v>40018</v>
      </c>
      <c r="M128">
        <v>40688</v>
      </c>
      <c r="N128">
        <v>41213</v>
      </c>
      <c r="O128">
        <v>41583</v>
      </c>
      <c r="P128">
        <v>41934</v>
      </c>
      <c r="Q128">
        <v>42084</v>
      </c>
      <c r="R128">
        <v>42113</v>
      </c>
      <c r="S128">
        <v>41990</v>
      </c>
      <c r="T128">
        <v>41717</v>
      </c>
      <c r="U128">
        <v>41251</v>
      </c>
      <c r="V128">
        <v>40954</v>
      </c>
      <c r="W128">
        <v>40946</v>
      </c>
      <c r="X128">
        <v>41062</v>
      </c>
      <c r="Y128">
        <v>41124</v>
      </c>
      <c r="Z128">
        <v>41245</v>
      </c>
      <c r="AA128">
        <v>41402</v>
      </c>
      <c r="AB128">
        <v>41572</v>
      </c>
      <c r="AC128">
        <v>41865</v>
      </c>
      <c r="AD128">
        <v>42220</v>
      </c>
      <c r="AE128">
        <v>42370</v>
      </c>
      <c r="AF128">
        <v>42372</v>
      </c>
      <c r="AG128">
        <v>42385</v>
      </c>
      <c r="AH128">
        <v>42614</v>
      </c>
      <c r="AI128">
        <v>43168</v>
      </c>
      <c r="AJ128">
        <v>43989</v>
      </c>
      <c r="AK128">
        <v>44721</v>
      </c>
      <c r="AL128">
        <v>45338</v>
      </c>
      <c r="AM128">
        <v>45964</v>
      </c>
      <c r="AN128">
        <v>46696</v>
      </c>
      <c r="AO128">
        <v>47313</v>
      </c>
      <c r="AP128">
        <v>47716</v>
      </c>
      <c r="AQ128">
        <v>47902</v>
      </c>
      <c r="AR128">
        <v>48047</v>
      </c>
      <c r="AS128">
        <v>48394</v>
      </c>
      <c r="AT128">
        <v>48643</v>
      </c>
      <c r="AU128">
        <v>48542</v>
      </c>
      <c r="AV128">
        <v>48528</v>
      </c>
      <c r="AW128">
        <v>48318</v>
      </c>
      <c r="AX128">
        <v>47892</v>
      </c>
      <c r="AY128">
        <v>47661</v>
      </c>
      <c r="AZ128">
        <v>47189</v>
      </c>
      <c r="BA128">
        <v>46442</v>
      </c>
      <c r="BB128">
        <v>45613</v>
      </c>
      <c r="BC128">
        <v>44905</v>
      </c>
      <c r="BD128">
        <v>44366</v>
      </c>
      <c r="BE128">
        <v>43844</v>
      </c>
      <c r="BF128">
        <v>43302</v>
      </c>
      <c r="BG128">
        <v>42566</v>
      </c>
      <c r="BH128">
        <v>41722</v>
      </c>
      <c r="BI128">
        <v>40760</v>
      </c>
      <c r="BJ128">
        <v>39531</v>
      </c>
      <c r="BK128">
        <v>38007</v>
      </c>
      <c r="BL128">
        <v>36181</v>
      </c>
      <c r="BM128">
        <v>34328</v>
      </c>
      <c r="BN128">
        <v>33248</v>
      </c>
      <c r="BO128">
        <v>32811</v>
      </c>
      <c r="BP128">
        <v>32235</v>
      </c>
    </row>
    <row r="129" spans="1:69" x14ac:dyDescent="0.2">
      <c r="A129" t="s">
        <v>194</v>
      </c>
      <c r="B129" t="s">
        <v>195</v>
      </c>
      <c r="C129" t="s">
        <v>1249</v>
      </c>
      <c r="D129" t="s">
        <v>1250</v>
      </c>
      <c r="AI129">
        <v>2194</v>
      </c>
      <c r="AJ129">
        <v>2292</v>
      </c>
      <c r="AK129">
        <v>2395</v>
      </c>
      <c r="AL129">
        <v>2496</v>
      </c>
      <c r="AM129">
        <v>2602</v>
      </c>
      <c r="AN129">
        <v>2713</v>
      </c>
      <c r="AO129">
        <v>2812</v>
      </c>
      <c r="AP129">
        <v>2903</v>
      </c>
      <c r="AQ129">
        <v>2977</v>
      </c>
      <c r="AR129">
        <v>3030</v>
      </c>
      <c r="AS129">
        <v>3058</v>
      </c>
      <c r="AT129">
        <v>3068</v>
      </c>
      <c r="AU129">
        <v>3047</v>
      </c>
      <c r="AV129">
        <v>3015</v>
      </c>
      <c r="AW129">
        <v>2973</v>
      </c>
      <c r="AX129">
        <v>2918</v>
      </c>
      <c r="AY129">
        <v>2868</v>
      </c>
      <c r="AZ129">
        <v>2810</v>
      </c>
      <c r="BA129">
        <v>2752</v>
      </c>
      <c r="BB129">
        <v>2685</v>
      </c>
      <c r="BC129">
        <v>2616</v>
      </c>
      <c r="BD129">
        <v>2540</v>
      </c>
      <c r="BE129">
        <v>2454</v>
      </c>
      <c r="BF129">
        <v>2376</v>
      </c>
      <c r="BG129">
        <v>2296</v>
      </c>
      <c r="BH129">
        <v>2217</v>
      </c>
      <c r="BI129">
        <v>2141</v>
      </c>
      <c r="BJ129">
        <v>2068</v>
      </c>
      <c r="BK129">
        <v>1993</v>
      </c>
      <c r="BL129">
        <v>1926</v>
      </c>
      <c r="BM129">
        <v>1867</v>
      </c>
      <c r="BN129">
        <v>1826</v>
      </c>
      <c r="BO129">
        <v>1795</v>
      </c>
      <c r="BP129">
        <v>1767</v>
      </c>
    </row>
    <row r="130" spans="1:69" x14ac:dyDescent="0.2">
      <c r="A130" t="s">
        <v>194</v>
      </c>
      <c r="B130" t="s">
        <v>195</v>
      </c>
      <c r="C130" t="s">
        <v>1251</v>
      </c>
      <c r="D130" t="s">
        <v>1252</v>
      </c>
      <c r="AS130">
        <v>55.6</v>
      </c>
      <c r="AT130">
        <v>54.9</v>
      </c>
      <c r="AU130">
        <v>54.2</v>
      </c>
      <c r="AV130">
        <v>53.5</v>
      </c>
      <c r="AW130">
        <v>52.8</v>
      </c>
      <c r="AX130">
        <v>52</v>
      </c>
      <c r="AY130">
        <v>51.2</v>
      </c>
      <c r="AZ130">
        <v>50.4</v>
      </c>
      <c r="BA130">
        <v>49.4</v>
      </c>
      <c r="BB130">
        <v>48.5</v>
      </c>
      <c r="BC130">
        <v>47.6</v>
      </c>
      <c r="BD130">
        <v>46.8</v>
      </c>
      <c r="BE130">
        <v>46.2</v>
      </c>
      <c r="BF130">
        <v>45.6</v>
      </c>
      <c r="BG130">
        <v>45.2</v>
      </c>
      <c r="BH130">
        <v>44.9</v>
      </c>
      <c r="BI130">
        <v>44.3</v>
      </c>
      <c r="BJ130">
        <v>43.8</v>
      </c>
      <c r="BK130">
        <v>43.5</v>
      </c>
      <c r="BL130">
        <v>43.3</v>
      </c>
      <c r="BM130">
        <v>43.1</v>
      </c>
      <c r="BN130">
        <v>43.1</v>
      </c>
      <c r="BO130">
        <v>43.2</v>
      </c>
      <c r="BP130">
        <v>43.9</v>
      </c>
    </row>
    <row r="131" spans="1:69" x14ac:dyDescent="0.2">
      <c r="A131" t="s">
        <v>194</v>
      </c>
      <c r="B131" t="s">
        <v>195</v>
      </c>
      <c r="C131" t="s">
        <v>1253</v>
      </c>
      <c r="D131" t="s">
        <v>1254</v>
      </c>
      <c r="AS131">
        <v>7.86</v>
      </c>
      <c r="AT131">
        <v>7.86</v>
      </c>
      <c r="AU131">
        <v>8.24</v>
      </c>
      <c r="AV131">
        <v>8.23</v>
      </c>
      <c r="AW131">
        <v>8.3699999999999992</v>
      </c>
      <c r="AX131">
        <v>8.41</v>
      </c>
      <c r="AY131">
        <v>8.43</v>
      </c>
      <c r="AZ131">
        <v>8.2899999999999991</v>
      </c>
      <c r="BA131">
        <v>8.2100000000000009</v>
      </c>
      <c r="BB131">
        <v>8.16</v>
      </c>
      <c r="BC131">
        <v>8.11</v>
      </c>
      <c r="BD131">
        <v>8.14</v>
      </c>
      <c r="BE131">
        <v>8.16</v>
      </c>
      <c r="BF131">
        <v>8.69</v>
      </c>
      <c r="BG131">
        <v>9.16</v>
      </c>
      <c r="BH131">
        <v>9.66</v>
      </c>
      <c r="BI131">
        <v>9.7200000000000006</v>
      </c>
      <c r="BJ131">
        <v>9.76</v>
      </c>
      <c r="BK131">
        <v>9.81</v>
      </c>
      <c r="BL131">
        <v>9.81</v>
      </c>
      <c r="BM131">
        <v>11.27</v>
      </c>
    </row>
    <row r="132" spans="1:69" x14ac:dyDescent="0.2">
      <c r="A132" t="s">
        <v>194</v>
      </c>
      <c r="B132" t="s">
        <v>195</v>
      </c>
      <c r="C132" t="s">
        <v>1255</v>
      </c>
      <c r="D132" t="s">
        <v>1256</v>
      </c>
      <c r="AV132">
        <v>55.3</v>
      </c>
      <c r="BC132">
        <v>30.4</v>
      </c>
      <c r="BN132">
        <v>28.1</v>
      </c>
    </row>
    <row r="133" spans="1:69" x14ac:dyDescent="0.2">
      <c r="A133" t="s">
        <v>194</v>
      </c>
      <c r="B133" t="s">
        <v>195</v>
      </c>
      <c r="C133" t="s">
        <v>1257</v>
      </c>
      <c r="D133" t="s">
        <v>1258</v>
      </c>
      <c r="BC133">
        <v>9.3000000000000007</v>
      </c>
    </row>
    <row r="134" spans="1:69" x14ac:dyDescent="0.2">
      <c r="A134" t="s">
        <v>194</v>
      </c>
      <c r="B134" t="s">
        <v>195</v>
      </c>
      <c r="C134" t="s">
        <v>1259</v>
      </c>
      <c r="D134" t="s">
        <v>1260</v>
      </c>
      <c r="AP134">
        <v>9.0090090090090094</v>
      </c>
      <c r="AQ134">
        <v>8.1081081081081106</v>
      </c>
      <c r="AR134">
        <v>8.1081081081081106</v>
      </c>
      <c r="AS134">
        <v>8.1081081081081106</v>
      </c>
      <c r="AT134">
        <v>8.1081081081081106</v>
      </c>
      <c r="AU134">
        <v>11.7117117117117</v>
      </c>
      <c r="AV134">
        <v>11.7117117117117</v>
      </c>
      <c r="AW134">
        <v>11.7117117117117</v>
      </c>
      <c r="AX134">
        <v>11.7117117117117</v>
      </c>
      <c r="AY134">
        <v>11.7117117117117</v>
      </c>
      <c r="AZ134">
        <v>15.315315315315299</v>
      </c>
      <c r="BA134">
        <v>15.315315315315299</v>
      </c>
      <c r="BB134">
        <v>15.315315315315299</v>
      </c>
      <c r="BC134">
        <v>15.315315315315299</v>
      </c>
      <c r="BD134">
        <v>15.315315315315299</v>
      </c>
      <c r="BE134">
        <v>15.748031496063</v>
      </c>
      <c r="BF134">
        <v>15.748031496063</v>
      </c>
      <c r="BH134">
        <v>9.4488188976377891</v>
      </c>
      <c r="BI134">
        <v>9.4488188976377891</v>
      </c>
      <c r="BJ134">
        <v>11.0236220472441</v>
      </c>
      <c r="BK134">
        <v>11.0236220472441</v>
      </c>
      <c r="BL134">
        <v>13.3858267716535</v>
      </c>
      <c r="BM134">
        <v>6.2992125984251999</v>
      </c>
      <c r="BN134">
        <v>6.2992125984251999</v>
      </c>
      <c r="BO134">
        <v>16.901408450704199</v>
      </c>
      <c r="BP134">
        <v>16.901408450704199</v>
      </c>
      <c r="BQ134">
        <v>18.309859154929601</v>
      </c>
    </row>
    <row r="135" spans="1:69" x14ac:dyDescent="0.2">
      <c r="A135" t="s">
        <v>194</v>
      </c>
      <c r="B135" t="s">
        <v>195</v>
      </c>
      <c r="C135" t="s">
        <v>1261</v>
      </c>
      <c r="D135" t="s">
        <v>1262</v>
      </c>
      <c r="AG135">
        <v>7.2128200531005904</v>
      </c>
      <c r="AM135">
        <v>19.949680328369102</v>
      </c>
      <c r="AO135">
        <v>7.3401799201965297</v>
      </c>
      <c r="AX135">
        <v>19.4941902160644</v>
      </c>
      <c r="AY135">
        <v>18.2017002105713</v>
      </c>
      <c r="AZ135">
        <v>17.8638191223144</v>
      </c>
      <c r="BC135">
        <v>16.1728191375732</v>
      </c>
      <c r="BD135">
        <v>19.5006103515625</v>
      </c>
      <c r="BE135">
        <v>15.8953800201416</v>
      </c>
      <c r="BF135">
        <v>16.165279388427699</v>
      </c>
      <c r="BG135">
        <v>19.368110656738299</v>
      </c>
      <c r="BH135">
        <v>18.0270805358887</v>
      </c>
      <c r="BJ135">
        <v>21.4440002441406</v>
      </c>
      <c r="BK135">
        <v>22.661169052123999</v>
      </c>
      <c r="BL135">
        <v>21.656620423050299</v>
      </c>
      <c r="BM135">
        <v>20.992458792054901</v>
      </c>
      <c r="BN135">
        <v>21.392465159923098</v>
      </c>
      <c r="BO135">
        <v>21.958096732107698</v>
      </c>
      <c r="BP135">
        <v>20.297196968691399</v>
      </c>
    </row>
    <row r="136" spans="1:69" x14ac:dyDescent="0.2">
      <c r="A136" t="s">
        <v>194</v>
      </c>
      <c r="B136" t="s">
        <v>195</v>
      </c>
      <c r="C136" t="s">
        <v>1263</v>
      </c>
      <c r="D136" t="s">
        <v>1264</v>
      </c>
      <c r="AX136">
        <v>20.793330000000001</v>
      </c>
      <c r="AY136">
        <v>22.289909999999999</v>
      </c>
      <c r="AZ136">
        <v>29.17324</v>
      </c>
      <c r="BC136">
        <v>20.568269999999998</v>
      </c>
      <c r="BD136">
        <v>22.749739999999999</v>
      </c>
      <c r="BE136">
        <v>18.180409999999998</v>
      </c>
      <c r="BF136">
        <v>15.59634</v>
      </c>
      <c r="BG136">
        <v>16.096869999999999</v>
      </c>
      <c r="BH136">
        <v>17.262229999999999</v>
      </c>
      <c r="BI136">
        <v>19.929590000000001</v>
      </c>
    </row>
    <row r="137" spans="1:69" x14ac:dyDescent="0.2">
      <c r="A137" t="s">
        <v>194</v>
      </c>
      <c r="B137" t="s">
        <v>195</v>
      </c>
      <c r="C137" t="s">
        <v>1265</v>
      </c>
      <c r="D137" t="s">
        <v>1266</v>
      </c>
      <c r="AO137">
        <v>0.42171597480773898</v>
      </c>
      <c r="AQ137">
        <v>0.38143333792686501</v>
      </c>
      <c r="AS137">
        <v>0.396205484867096</v>
      </c>
      <c r="AU137">
        <v>0.39288157224655201</v>
      </c>
      <c r="AV137">
        <v>0.330509543418884</v>
      </c>
      <c r="AW137">
        <v>0.316001296043396</v>
      </c>
      <c r="AX137">
        <v>0.31146678328514099</v>
      </c>
      <c r="AY137">
        <v>0.25285428762435902</v>
      </c>
      <c r="AZ137">
        <v>0.244294539093971</v>
      </c>
      <c r="BA137">
        <v>0.24604776501655601</v>
      </c>
      <c r="BB137">
        <v>0.24605512619018599</v>
      </c>
      <c r="BC137">
        <v>0.24354709684848799</v>
      </c>
      <c r="BD137">
        <v>0.244249582290649</v>
      </c>
      <c r="BE137">
        <v>0.22198432683944699</v>
      </c>
      <c r="BF137">
        <v>0.228019788861275</v>
      </c>
      <c r="BG137">
        <v>0.196386188268661</v>
      </c>
      <c r="BH137">
        <v>0.20458741486072499</v>
      </c>
      <c r="BI137">
        <v>0.20935568213462799</v>
      </c>
      <c r="BJ137">
        <v>0.21696837246417999</v>
      </c>
      <c r="BK137">
        <v>0.215868085622787</v>
      </c>
      <c r="BL137">
        <v>0.22953605651855499</v>
      </c>
      <c r="BM137">
        <v>0.23248028755187999</v>
      </c>
      <c r="BN137">
        <v>0.234710082411766</v>
      </c>
      <c r="BO137">
        <v>0.23304978013038599</v>
      </c>
      <c r="BP137">
        <v>0.22724479436874401</v>
      </c>
    </row>
    <row r="138" spans="1:69" x14ac:dyDescent="0.2">
      <c r="A138" t="s">
        <v>194</v>
      </c>
      <c r="B138" t="s">
        <v>195</v>
      </c>
      <c r="C138" t="s">
        <v>1267</v>
      </c>
      <c r="D138" t="s">
        <v>1268</v>
      </c>
      <c r="AO138">
        <v>3</v>
      </c>
      <c r="AQ138">
        <v>3</v>
      </c>
      <c r="AS138">
        <v>3</v>
      </c>
      <c r="AU138">
        <v>3</v>
      </c>
      <c r="AV138">
        <v>3</v>
      </c>
      <c r="AW138">
        <v>4</v>
      </c>
      <c r="AX138">
        <v>4</v>
      </c>
      <c r="AY138">
        <v>7</v>
      </c>
      <c r="AZ138">
        <v>7</v>
      </c>
      <c r="BA138">
        <v>7</v>
      </c>
      <c r="BB138">
        <v>7</v>
      </c>
      <c r="BC138">
        <v>7</v>
      </c>
      <c r="BD138">
        <v>7</v>
      </c>
      <c r="BE138">
        <v>8</v>
      </c>
      <c r="BF138">
        <v>8</v>
      </c>
      <c r="BG138">
        <v>8</v>
      </c>
      <c r="BH138">
        <v>7</v>
      </c>
      <c r="BI138">
        <v>7</v>
      </c>
      <c r="BJ138">
        <v>7</v>
      </c>
      <c r="BK138">
        <v>7</v>
      </c>
      <c r="BL138">
        <v>7</v>
      </c>
      <c r="BM138">
        <v>6</v>
      </c>
      <c r="BN138">
        <v>6</v>
      </c>
      <c r="BO138">
        <v>6</v>
      </c>
      <c r="BP138">
        <v>6</v>
      </c>
    </row>
    <row r="139" spans="1:69" x14ac:dyDescent="0.2">
      <c r="A139" t="s">
        <v>194</v>
      </c>
      <c r="B139" t="s">
        <v>195</v>
      </c>
      <c r="C139" t="s">
        <v>1269</v>
      </c>
      <c r="D139" t="s">
        <v>1270</v>
      </c>
      <c r="BG139">
        <v>0.99089950696211504</v>
      </c>
      <c r="BK139">
        <v>0.53679081717514798</v>
      </c>
      <c r="BN139">
        <v>1.23863373928218</v>
      </c>
    </row>
    <row r="140" spans="1:69" x14ac:dyDescent="0.2">
      <c r="A140" t="s">
        <v>194</v>
      </c>
      <c r="B140" t="s">
        <v>195</v>
      </c>
      <c r="C140" t="s">
        <v>1271</v>
      </c>
      <c r="D140" t="s">
        <v>1272</v>
      </c>
      <c r="BG140">
        <v>1.44249920354268</v>
      </c>
      <c r="BK140">
        <v>3.0114652442027899E-2</v>
      </c>
      <c r="BN140">
        <v>0</v>
      </c>
    </row>
    <row r="141" spans="1:69" x14ac:dyDescent="0.2">
      <c r="A141" t="s">
        <v>194</v>
      </c>
      <c r="B141" t="s">
        <v>195</v>
      </c>
      <c r="C141" t="s">
        <v>1273</v>
      </c>
      <c r="D141" t="s">
        <v>1274</v>
      </c>
      <c r="AV141">
        <v>33.290780649532799</v>
      </c>
      <c r="BG141">
        <v>2.6603752883691199</v>
      </c>
      <c r="BK141">
        <v>18.9104032110743</v>
      </c>
      <c r="BN141">
        <v>43.665667000458399</v>
      </c>
    </row>
    <row r="142" spans="1:69" x14ac:dyDescent="0.2">
      <c r="A142" t="s">
        <v>194</v>
      </c>
      <c r="B142" t="s">
        <v>195</v>
      </c>
      <c r="C142" t="s">
        <v>1275</v>
      </c>
      <c r="D142" t="s">
        <v>1276</v>
      </c>
      <c r="AV142">
        <v>2.7129747136132099</v>
      </c>
      <c r="BK142">
        <v>0.29886305326443002</v>
      </c>
      <c r="BN142">
        <v>0.367040604845221</v>
      </c>
    </row>
    <row r="143" spans="1:69" x14ac:dyDescent="0.2">
      <c r="A143" t="s">
        <v>194</v>
      </c>
      <c r="B143" t="s">
        <v>195</v>
      </c>
      <c r="C143" t="s">
        <v>1277</v>
      </c>
      <c r="D143" t="s">
        <v>1278</v>
      </c>
    </row>
    <row r="144" spans="1:69" x14ac:dyDescent="0.2">
      <c r="A144" t="s">
        <v>194</v>
      </c>
      <c r="B144" t="s">
        <v>195</v>
      </c>
      <c r="C144" t="s">
        <v>1279</v>
      </c>
      <c r="D144" t="s">
        <v>1280</v>
      </c>
    </row>
    <row r="145" spans="1:69" x14ac:dyDescent="0.2">
      <c r="A145" t="s">
        <v>194</v>
      </c>
      <c r="B145" t="s">
        <v>195</v>
      </c>
      <c r="C145" t="s">
        <v>1281</v>
      </c>
      <c r="D145" t="s">
        <v>1282</v>
      </c>
      <c r="AV145">
        <v>50.205629441358397</v>
      </c>
      <c r="BG145">
        <v>17.149058481922399</v>
      </c>
      <c r="BK145">
        <v>13.909787054273201</v>
      </c>
      <c r="BN145">
        <v>12.443125151277901</v>
      </c>
    </row>
    <row r="146" spans="1:69" x14ac:dyDescent="0.2">
      <c r="A146" t="s">
        <v>194</v>
      </c>
      <c r="B146" t="s">
        <v>195</v>
      </c>
      <c r="C146" t="s">
        <v>1283</v>
      </c>
      <c r="D146" t="s">
        <v>1284</v>
      </c>
      <c r="E146">
        <v>245.19510139835899</v>
      </c>
      <c r="F146">
        <v>245.26010162116</v>
      </c>
      <c r="G146">
        <v>245.013850686544</v>
      </c>
      <c r="H146">
        <v>245.01635069607499</v>
      </c>
      <c r="I146">
        <v>245.027184079042</v>
      </c>
      <c r="J146">
        <v>245.06093420770799</v>
      </c>
      <c r="K146">
        <v>245.67843655764401</v>
      </c>
      <c r="L146">
        <v>246.00093779128099</v>
      </c>
      <c r="M146">
        <v>247.56469375695099</v>
      </c>
      <c r="N146">
        <v>259.960574351236</v>
      </c>
      <c r="O146">
        <v>276.403137026845</v>
      </c>
      <c r="P146">
        <v>275.35645668533198</v>
      </c>
      <c r="Q146">
        <v>252.02762746264901</v>
      </c>
      <c r="R146">
        <v>222.88918305322699</v>
      </c>
      <c r="S146">
        <v>240.70466763782301</v>
      </c>
      <c r="T146">
        <v>214.31290034121901</v>
      </c>
      <c r="U146">
        <v>238.95049426705901</v>
      </c>
      <c r="V146">
        <v>245.67968656657601</v>
      </c>
      <c r="W146">
        <v>225.65586023395699</v>
      </c>
      <c r="X146">
        <v>212.721644262377</v>
      </c>
      <c r="Y146">
        <v>211.27955541470499</v>
      </c>
      <c r="Z146">
        <v>271.73145255032699</v>
      </c>
      <c r="AA146">
        <v>328.60625269898998</v>
      </c>
      <c r="AB146">
        <v>381.06603602462798</v>
      </c>
      <c r="AC146">
        <v>436.95666578800802</v>
      </c>
      <c r="AD146">
        <v>449.26296271160697</v>
      </c>
      <c r="AE146">
        <v>346.305903554493</v>
      </c>
      <c r="AF146">
        <v>300.53656240147802</v>
      </c>
      <c r="AG146">
        <v>297.84821881937802</v>
      </c>
      <c r="AH146">
        <v>319.008299487903</v>
      </c>
      <c r="AI146">
        <v>272.264787954393</v>
      </c>
      <c r="AJ146">
        <v>282.10690880881998</v>
      </c>
      <c r="AK146">
        <v>264.69180075057898</v>
      </c>
      <c r="AL146">
        <v>283.16257950001801</v>
      </c>
      <c r="AM146">
        <v>555.20469565569704</v>
      </c>
      <c r="AN146">
        <v>499.14842590131002</v>
      </c>
      <c r="AO146">
        <v>511.55243027251601</v>
      </c>
      <c r="AP146">
        <v>583.66937235339606</v>
      </c>
      <c r="AQ146">
        <v>589.951774567332</v>
      </c>
      <c r="AR146">
        <v>615.47334931916396</v>
      </c>
      <c r="AS146">
        <v>710.20797703136702</v>
      </c>
      <c r="AT146">
        <v>732.39769326022804</v>
      </c>
      <c r="AU146">
        <v>693.71322649637398</v>
      </c>
      <c r="AV146">
        <v>579.897426172466</v>
      </c>
      <c r="AW146">
        <v>527.33803229157604</v>
      </c>
      <c r="AX146">
        <v>527.25836264962595</v>
      </c>
      <c r="AY146">
        <v>522.42562489517604</v>
      </c>
      <c r="AZ146">
        <v>478.63371847636301</v>
      </c>
      <c r="BA146">
        <v>446.00004143278801</v>
      </c>
      <c r="BB146">
        <v>470.29342334139801</v>
      </c>
      <c r="BC146">
        <v>494.794262222947</v>
      </c>
      <c r="BD146">
        <v>471.24862571893698</v>
      </c>
      <c r="BE146">
        <v>510.55633845425098</v>
      </c>
      <c r="BF146">
        <v>493.89962385223703</v>
      </c>
      <c r="BG146">
        <v>493.757329875312</v>
      </c>
      <c r="BH146">
        <v>591.21169798260996</v>
      </c>
      <c r="BI146">
        <v>592.60561506302201</v>
      </c>
      <c r="BJ146">
        <v>580.65674958785803</v>
      </c>
      <c r="BK146">
        <v>555.44645839822601</v>
      </c>
      <c r="BL146">
        <v>585.91101318036897</v>
      </c>
      <c r="BM146">
        <v>575.58600451094503</v>
      </c>
      <c r="BN146">
        <v>554.53067503310399</v>
      </c>
      <c r="BO146">
        <v>623.75970091118199</v>
      </c>
      <c r="BP146">
        <v>606.56975016591696</v>
      </c>
      <c r="BQ146">
        <v>606.34529760906253</v>
      </c>
    </row>
    <row r="147" spans="1:69" x14ac:dyDescent="0.2">
      <c r="A147" t="s">
        <v>194</v>
      </c>
      <c r="B147" t="s">
        <v>195</v>
      </c>
      <c r="C147" t="s">
        <v>1285</v>
      </c>
      <c r="D147" t="s">
        <v>1286</v>
      </c>
      <c r="N147">
        <v>3869678900</v>
      </c>
      <c r="O147">
        <v>4443359900</v>
      </c>
      <c r="P147">
        <v>5976059100</v>
      </c>
      <c r="Q147">
        <v>5668215600</v>
      </c>
      <c r="R147">
        <v>7964629300</v>
      </c>
      <c r="S147">
        <v>7010041100</v>
      </c>
      <c r="T147">
        <v>6959255700</v>
      </c>
      <c r="U147">
        <v>8725094600</v>
      </c>
      <c r="V147">
        <v>9856653700</v>
      </c>
      <c r="W147">
        <v>12329193400</v>
      </c>
      <c r="X147">
        <v>17669884700</v>
      </c>
      <c r="Y147">
        <v>23627461500</v>
      </c>
      <c r="Z147">
        <v>32667925400</v>
      </c>
      <c r="AA147">
        <v>29159277700</v>
      </c>
      <c r="AB147">
        <v>33929522299.999996</v>
      </c>
      <c r="AC147">
        <v>41668997700</v>
      </c>
      <c r="AD147">
        <v>62734998400</v>
      </c>
      <c r="AE147">
        <v>66253000000</v>
      </c>
      <c r="AF147">
        <v>49293179100</v>
      </c>
      <c r="AG147">
        <v>54799446600</v>
      </c>
      <c r="AH147">
        <v>44791771300</v>
      </c>
      <c r="AI147">
        <v>71656528100</v>
      </c>
      <c r="AJ147">
        <v>63865356100</v>
      </c>
      <c r="AK147">
        <v>98276491600</v>
      </c>
      <c r="AL147">
        <v>101462910200</v>
      </c>
      <c r="AM147">
        <v>125877789400</v>
      </c>
      <c r="AN147">
        <v>82468260200</v>
      </c>
      <c r="AO147">
        <v>77642396700</v>
      </c>
      <c r="AP147">
        <v>78785950200</v>
      </c>
      <c r="AQ147">
        <v>91892209100</v>
      </c>
      <c r="AR147">
        <v>150278893300</v>
      </c>
      <c r="AS147">
        <v>147302534100</v>
      </c>
      <c r="AT147">
        <v>113865001900</v>
      </c>
      <c r="AU147">
        <v>119112622500</v>
      </c>
      <c r="AV147">
        <v>139509206400</v>
      </c>
      <c r="AW147">
        <v>121528674800</v>
      </c>
      <c r="AX147">
        <v>223430276100</v>
      </c>
      <c r="AY147">
        <v>272247686300</v>
      </c>
      <c r="AZ147">
        <v>278302200800</v>
      </c>
      <c r="BA147">
        <v>404031826000</v>
      </c>
      <c r="BB147">
        <v>439640518000</v>
      </c>
      <c r="BC147">
        <v>349630388400</v>
      </c>
      <c r="BD147">
        <v>303552743200</v>
      </c>
      <c r="BE147">
        <v>350734013800</v>
      </c>
      <c r="BF147">
        <v>377931479700</v>
      </c>
      <c r="BG147">
        <v>371490436400</v>
      </c>
      <c r="BH147">
        <v>461093000000</v>
      </c>
      <c r="BI147">
        <v>571476000000</v>
      </c>
      <c r="BJ147">
        <v>449147000000</v>
      </c>
      <c r="BK147">
        <v>361406000000</v>
      </c>
      <c r="BL147">
        <v>484584000000</v>
      </c>
      <c r="BM147">
        <v>613806000000</v>
      </c>
      <c r="BN147">
        <v>516662000000</v>
      </c>
      <c r="BO147">
        <v>460806000000</v>
      </c>
    </row>
    <row r="148" spans="1:69" x14ac:dyDescent="0.2">
      <c r="A148" t="s">
        <v>194</v>
      </c>
      <c r="B148" t="s">
        <v>195</v>
      </c>
      <c r="C148" t="s">
        <v>1287</v>
      </c>
      <c r="D148" t="s">
        <v>1288</v>
      </c>
      <c r="E148">
        <v>11022305.457889225</v>
      </c>
      <c r="F148">
        <v>11630341.734099092</v>
      </c>
      <c r="G148">
        <v>15646737.049163805</v>
      </c>
      <c r="H148">
        <v>15768979.026220173</v>
      </c>
      <c r="I148">
        <v>18826859.635296628</v>
      </c>
      <c r="J148">
        <v>20028552.572153341</v>
      </c>
      <c r="K148">
        <v>17340863.333480097</v>
      </c>
      <c r="L148">
        <v>10469520.242235824</v>
      </c>
      <c r="M148">
        <v>10838523.687065005</v>
      </c>
      <c r="N148">
        <v>11389217.428024298</v>
      </c>
      <c r="O148">
        <v>12335648.708646892</v>
      </c>
      <c r="P148">
        <v>21078343.915501501</v>
      </c>
      <c r="Q148">
        <v>22381901.806344431</v>
      </c>
      <c r="R148">
        <v>31082101.907116774</v>
      </c>
      <c r="S148">
        <v>33736638.21093823</v>
      </c>
      <c r="T148">
        <v>45064535.54592374</v>
      </c>
      <c r="U148">
        <v>56329264.169673577</v>
      </c>
      <c r="V148">
        <v>72039358.711817309</v>
      </c>
      <c r="W148">
        <v>83419766.719109356</v>
      </c>
      <c r="X148">
        <v>51370864.734384999</v>
      </c>
      <c r="Y148">
        <v>63196069.302588224</v>
      </c>
      <c r="Z148">
        <v>52952971.550187089</v>
      </c>
      <c r="AA148">
        <v>55276175.770154931</v>
      </c>
      <c r="AB148">
        <v>34644542.816195771</v>
      </c>
      <c r="AC148">
        <v>30745682.227445412</v>
      </c>
      <c r="AD148">
        <v>56668368.854612216</v>
      </c>
      <c r="AE148">
        <v>99345692.067669749</v>
      </c>
      <c r="AF148">
        <v>87416984.559768796</v>
      </c>
      <c r="AG148">
        <v>121038163.06519531</v>
      </c>
      <c r="AH148">
        <v>114953124.15054129</v>
      </c>
      <c r="AI148">
        <v>126788332.61391112</v>
      </c>
      <c r="AJ148">
        <v>143980877.83096445</v>
      </c>
      <c r="AK148">
        <v>151855849.51307198</v>
      </c>
      <c r="AL148">
        <v>116406627.65682749</v>
      </c>
      <c r="AM148">
        <v>137358714.63162118</v>
      </c>
      <c r="AN148">
        <v>173825449.66694936</v>
      </c>
      <c r="AO148">
        <v>197967775.46340656</v>
      </c>
      <c r="AP148">
        <v>201813050.24859178</v>
      </c>
      <c r="AQ148">
        <v>212975876.37565801</v>
      </c>
      <c r="AR148">
        <v>214620301.13021189</v>
      </c>
      <c r="AS148">
        <v>162431485.89698252</v>
      </c>
      <c r="AT148">
        <v>192935404.28997502</v>
      </c>
      <c r="AU148">
        <v>231616784.06342396</v>
      </c>
      <c r="AV148">
        <v>308124941.22020817</v>
      </c>
      <c r="AW148">
        <v>407881676.16933799</v>
      </c>
      <c r="AX148">
        <v>523285721.31154603</v>
      </c>
      <c r="AY148">
        <v>466742172.53412867</v>
      </c>
      <c r="AZ148">
        <v>566838589.71256185</v>
      </c>
      <c r="BA148">
        <v>668258449.33050132</v>
      </c>
      <c r="BB148">
        <v>751287068.9242022</v>
      </c>
      <c r="BC148">
        <v>776452813.83639002</v>
      </c>
      <c r="BD148">
        <v>969017530.67392492</v>
      </c>
      <c r="BE148">
        <v>1137734491.7026572</v>
      </c>
      <c r="BF148">
        <v>1439108656.215539</v>
      </c>
      <c r="BG148">
        <v>1238245634.753412</v>
      </c>
      <c r="BH148">
        <v>1057120490.1970665</v>
      </c>
      <c r="BI148">
        <v>1231738244.6671553</v>
      </c>
      <c r="BJ148">
        <v>1453889927.224647</v>
      </c>
      <c r="BK148">
        <v>1567121344.3942783</v>
      </c>
      <c r="BL148">
        <v>1448935045.0219307</v>
      </c>
      <c r="BM148">
        <v>1358080275.0754859</v>
      </c>
      <c r="BN148">
        <v>1737339417.6976774</v>
      </c>
      <c r="BO148">
        <v>1248929673.9610949</v>
      </c>
      <c r="BP148">
        <v>1541464064.5395718</v>
      </c>
      <c r="BQ148">
        <v>1990055208.7166512</v>
      </c>
    </row>
    <row r="149" spans="1:69" x14ac:dyDescent="0.2">
      <c r="A149" t="s">
        <v>194</v>
      </c>
      <c r="B149" t="s">
        <v>195</v>
      </c>
      <c r="C149" t="s">
        <v>1289</v>
      </c>
      <c r="D149" t="s">
        <v>1290</v>
      </c>
      <c r="AX149">
        <v>5.8537000308268397</v>
      </c>
      <c r="AY149">
        <v>6.3138506305069892</v>
      </c>
      <c r="AZ149">
        <v>10.168902614051579</v>
      </c>
      <c r="BA149">
        <v>9.604478154762397</v>
      </c>
      <c r="BB149">
        <v>11.492027642659702</v>
      </c>
      <c r="BC149">
        <v>15.838709599888542</v>
      </c>
      <c r="BD149">
        <v>17.495599600682642</v>
      </c>
      <c r="BE149">
        <v>18.063301387100715</v>
      </c>
      <c r="BF149">
        <v>14.390433248043646</v>
      </c>
      <c r="BG149">
        <v>13.389181062337062</v>
      </c>
      <c r="BH149">
        <v>11.859344066446621</v>
      </c>
      <c r="BI149">
        <v>13.450748922461287</v>
      </c>
      <c r="BJ149">
        <v>14.770212882771668</v>
      </c>
      <c r="BK149">
        <v>17.107980538726885</v>
      </c>
      <c r="BL149">
        <v>17.073087124163084</v>
      </c>
      <c r="BM149">
        <v>19.674132035346336</v>
      </c>
      <c r="BN149">
        <v>15.881497617369478</v>
      </c>
      <c r="BO149">
        <v>9.6151219287192173</v>
      </c>
      <c r="BP149">
        <v>13.563362582429564</v>
      </c>
    </row>
    <row r="150" spans="1:69" x14ac:dyDescent="0.2">
      <c r="A150" t="s">
        <v>194</v>
      </c>
      <c r="B150" t="s">
        <v>195</v>
      </c>
      <c r="C150" t="s">
        <v>1291</v>
      </c>
      <c r="D150" t="s">
        <v>1292</v>
      </c>
      <c r="AI150">
        <v>1108.916344555726</v>
      </c>
      <c r="AJ150">
        <v>1165.5886460571476</v>
      </c>
      <c r="AK150">
        <v>1138.7210522262651</v>
      </c>
      <c r="AL150">
        <v>1139.8948132007783</v>
      </c>
      <c r="AM150">
        <v>1055.4050491696764</v>
      </c>
      <c r="AN150">
        <v>1096.4248725035911</v>
      </c>
      <c r="AO150">
        <v>1187.8790215308902</v>
      </c>
      <c r="AP150">
        <v>1226.5804690941827</v>
      </c>
      <c r="AQ150">
        <v>1290.3297376748785</v>
      </c>
      <c r="AR150">
        <v>1283.6460279676983</v>
      </c>
      <c r="AS150">
        <v>1259.0621049555607</v>
      </c>
      <c r="AT150">
        <v>1311.1630265800504</v>
      </c>
      <c r="AU150">
        <v>1328.5946099606599</v>
      </c>
      <c r="AV150">
        <v>1387.9931244885033</v>
      </c>
      <c r="AW150">
        <v>1409.0305755695083</v>
      </c>
      <c r="AX150">
        <v>1472.6306685189218</v>
      </c>
      <c r="AY150">
        <v>1515.7781512297695</v>
      </c>
      <c r="AZ150">
        <v>1527.7584501672825</v>
      </c>
      <c r="BA150">
        <v>1567.2302966856382</v>
      </c>
      <c r="BB150">
        <v>1559.0268268962177</v>
      </c>
      <c r="BC150">
        <v>1654.8559171804325</v>
      </c>
      <c r="BD150">
        <v>1741.8500860234697</v>
      </c>
      <c r="BE150">
        <v>1859.5229688801514</v>
      </c>
      <c r="BF150">
        <v>1855.8713455657826</v>
      </c>
      <c r="BG150">
        <v>1844.8438391690061</v>
      </c>
      <c r="BH150">
        <v>1872.2805643564686</v>
      </c>
      <c r="BI150">
        <v>1966.15616844643</v>
      </c>
      <c r="BJ150">
        <v>2051.2029434151932</v>
      </c>
      <c r="BK150">
        <v>2151.8951705586474</v>
      </c>
      <c r="BL150">
        <v>2267.1391251542659</v>
      </c>
      <c r="BM150">
        <v>2302.1559458844895</v>
      </c>
      <c r="BN150">
        <v>2340.8393481623343</v>
      </c>
      <c r="BO150">
        <v>2221.6375385917031</v>
      </c>
    </row>
    <row r="151" spans="1:69" x14ac:dyDescent="0.2">
      <c r="A151" t="s">
        <v>194</v>
      </c>
      <c r="B151" t="s">
        <v>195</v>
      </c>
      <c r="C151" t="s">
        <v>1293</v>
      </c>
      <c r="D151" t="s">
        <v>1294</v>
      </c>
      <c r="J151">
        <v>289.05232122954476</v>
      </c>
      <c r="K151">
        <v>288.12378380530407</v>
      </c>
      <c r="L151">
        <v>309.95819526417699</v>
      </c>
      <c r="M151">
        <v>317.19511045856268</v>
      </c>
      <c r="N151">
        <v>318.12238622685146</v>
      </c>
      <c r="O151">
        <v>300.50481868747192</v>
      </c>
      <c r="P151">
        <v>302.56836382760343</v>
      </c>
      <c r="Q151">
        <v>298.76034896807766</v>
      </c>
      <c r="R151">
        <v>296.71357111176496</v>
      </c>
      <c r="S151">
        <v>310.54533174033384</v>
      </c>
      <c r="T151">
        <v>307.01904916207064</v>
      </c>
      <c r="U151">
        <v>325.10546711126665</v>
      </c>
      <c r="V151">
        <v>328.36753010384825</v>
      </c>
      <c r="W151">
        <v>329.69320302498761</v>
      </c>
      <c r="X151">
        <v>320.73768656431224</v>
      </c>
      <c r="Y151">
        <v>327.39768670698783</v>
      </c>
      <c r="Z151">
        <v>331.3558638588753</v>
      </c>
      <c r="AA151">
        <v>344.13946591999155</v>
      </c>
      <c r="AB151">
        <v>333.0436434010158</v>
      </c>
      <c r="AC151">
        <v>320.56822399611963</v>
      </c>
      <c r="AD151">
        <v>351.92240375129887</v>
      </c>
      <c r="AE151">
        <v>371.2517622862415</v>
      </c>
      <c r="AF151">
        <v>358.75720384488812</v>
      </c>
      <c r="AG151">
        <v>370.84480551144327</v>
      </c>
      <c r="AH151">
        <v>365.11375091475185</v>
      </c>
      <c r="AI151">
        <v>356.20871972916035</v>
      </c>
      <c r="AJ151">
        <v>374.41312988240236</v>
      </c>
      <c r="AK151">
        <v>365.78265811806381</v>
      </c>
      <c r="AL151">
        <v>366.15969638253893</v>
      </c>
      <c r="AM151">
        <v>339.01969540456133</v>
      </c>
      <c r="AN151">
        <v>352.19617965878535</v>
      </c>
      <c r="AO151">
        <v>381.57329678657504</v>
      </c>
      <c r="AP151">
        <v>394.0050669159159</v>
      </c>
      <c r="AQ151">
        <v>414.48275710083027</v>
      </c>
      <c r="AR151">
        <v>412.33580012835466</v>
      </c>
      <c r="AS151">
        <v>404.43889448252605</v>
      </c>
      <c r="AT151">
        <v>421.17487522596451</v>
      </c>
      <c r="AU151">
        <v>426.77428949138118</v>
      </c>
      <c r="AV151">
        <v>445.85442021328316</v>
      </c>
      <c r="AW151">
        <v>452.61211979334661</v>
      </c>
      <c r="AX151">
        <v>473.04189143066753</v>
      </c>
      <c r="AY151">
        <v>486.90182744065095</v>
      </c>
      <c r="AZ151">
        <v>490.75016727931921</v>
      </c>
      <c r="BA151">
        <v>503.42940677531777</v>
      </c>
      <c r="BB151">
        <v>500.79426889014479</v>
      </c>
      <c r="BC151">
        <v>531.57671495159786</v>
      </c>
      <c r="BD151">
        <v>559.521186741213</v>
      </c>
      <c r="BE151">
        <v>597.32034729557495</v>
      </c>
      <c r="BF151">
        <v>596.14736425485194</v>
      </c>
      <c r="BG151">
        <v>592.60508267997398</v>
      </c>
      <c r="BH151">
        <v>601.41837215899454</v>
      </c>
      <c r="BI151">
        <v>631.57331478461151</v>
      </c>
      <c r="BJ151">
        <v>658.89224012776185</v>
      </c>
      <c r="BK151">
        <v>691.2368344639716</v>
      </c>
      <c r="BL151">
        <v>728.25576896211658</v>
      </c>
      <c r="BM151">
        <v>739.50395458273329</v>
      </c>
      <c r="BN151">
        <v>751.92992816298533</v>
      </c>
      <c r="BO151">
        <v>713.63964216890054</v>
      </c>
    </row>
    <row r="152" spans="1:69" x14ac:dyDescent="0.2">
      <c r="A152" t="s">
        <v>194</v>
      </c>
      <c r="B152" t="s">
        <v>195</v>
      </c>
      <c r="C152" t="s">
        <v>1295</v>
      </c>
      <c r="D152" t="s">
        <v>1296</v>
      </c>
      <c r="AI152">
        <v>5180543426.3061352</v>
      </c>
      <c r="AJ152">
        <v>5838159966.4354467</v>
      </c>
      <c r="AK152">
        <v>5981328624.5907288</v>
      </c>
      <c r="AL152">
        <v>6320621604.8429184</v>
      </c>
      <c r="AM152">
        <v>6529361193.1824255</v>
      </c>
      <c r="AN152">
        <v>7070814907.9965324</v>
      </c>
      <c r="AO152">
        <v>8048632214.1215219</v>
      </c>
      <c r="AP152">
        <v>8673676368.7285786</v>
      </c>
      <c r="AQ152">
        <v>9411175748.0439281</v>
      </c>
      <c r="AR152">
        <v>10272264017.903944</v>
      </c>
      <c r="AS152">
        <v>10677475199.544889</v>
      </c>
      <c r="AT152">
        <v>11610543580.441376</v>
      </c>
      <c r="AU152">
        <v>12234073018.868828</v>
      </c>
      <c r="AV152">
        <v>13421047462.366821</v>
      </c>
      <c r="AW152">
        <v>14445743187.6313</v>
      </c>
      <c r="AX152">
        <v>16155057439.078884</v>
      </c>
      <c r="AY152">
        <v>17830162366.258942</v>
      </c>
      <c r="AZ152">
        <v>19064105718.618393</v>
      </c>
      <c r="BA152">
        <v>20539035607.295811</v>
      </c>
      <c r="BB152">
        <v>21095292394.082214</v>
      </c>
      <c r="BC152">
        <v>22745987554.295639</v>
      </c>
      <c r="BD152">
        <v>24485121959.051281</v>
      </c>
      <c r="BE152">
        <v>26309756409.36504</v>
      </c>
      <c r="BF152">
        <v>28285423291.726643</v>
      </c>
      <c r="BG152">
        <v>28969717707.302158</v>
      </c>
      <c r="BH152">
        <v>30316565398.255215</v>
      </c>
      <c r="BI152">
        <v>34762910787.078613</v>
      </c>
      <c r="BJ152">
        <v>39106923342.467583</v>
      </c>
      <c r="BK152">
        <v>41036118953.740585</v>
      </c>
      <c r="BL152">
        <v>44836186157.427963</v>
      </c>
      <c r="BM152">
        <v>48897495485.926811</v>
      </c>
      <c r="BN152">
        <v>51487330286.792145</v>
      </c>
      <c r="BO152">
        <v>55682079432.069771</v>
      </c>
      <c r="BP152">
        <v>59995495545.847244</v>
      </c>
      <c r="BQ152">
        <v>64123738566.565811</v>
      </c>
    </row>
    <row r="153" spans="1:69" x14ac:dyDescent="0.2">
      <c r="A153" t="s">
        <v>194</v>
      </c>
      <c r="B153" t="s">
        <v>195</v>
      </c>
      <c r="C153" t="s">
        <v>1297</v>
      </c>
      <c r="D153" t="s">
        <v>1298</v>
      </c>
      <c r="AI153">
        <v>842374999000</v>
      </c>
      <c r="AJ153">
        <v>881818019300</v>
      </c>
      <c r="AK153">
        <v>885318984700</v>
      </c>
      <c r="AL153">
        <v>900700515300</v>
      </c>
      <c r="AM153">
        <v>1044354930200</v>
      </c>
      <c r="AN153">
        <v>1182722149900</v>
      </c>
      <c r="AO153">
        <v>1326685896700</v>
      </c>
      <c r="AP153">
        <v>1427349553400</v>
      </c>
      <c r="AQ153">
        <v>1653107270000</v>
      </c>
      <c r="AR153">
        <v>2088598025100</v>
      </c>
      <c r="AS153">
        <v>2105496417800</v>
      </c>
      <c r="AT153">
        <v>2327773673900</v>
      </c>
      <c r="AU153">
        <v>2489084805400</v>
      </c>
      <c r="AV153">
        <v>2717471122800</v>
      </c>
      <c r="AW153">
        <v>2850937022000</v>
      </c>
      <c r="AX153">
        <v>3206948044700</v>
      </c>
      <c r="AY153">
        <v>3410828933000</v>
      </c>
      <c r="AZ153">
        <v>3639174927500</v>
      </c>
      <c r="BA153">
        <v>4198955479200</v>
      </c>
      <c r="BB153">
        <v>4389344386200</v>
      </c>
      <c r="BC153">
        <v>4852715892900</v>
      </c>
      <c r="BD153">
        <v>5463017921900</v>
      </c>
      <c r="BE153">
        <v>6250994016200</v>
      </c>
      <c r="BF153">
        <v>6460556573400</v>
      </c>
      <c r="BG153">
        <v>6585488829700</v>
      </c>
      <c r="BH153">
        <v>6676628000000</v>
      </c>
      <c r="BI153">
        <v>7266369000000.0303</v>
      </c>
      <c r="BJ153">
        <v>7883770999999.9805</v>
      </c>
      <c r="BK153">
        <v>8547175000000.0098</v>
      </c>
      <c r="BL153">
        <v>9001450000000.0293</v>
      </c>
      <c r="BM153">
        <v>9755886000000.0195</v>
      </c>
      <c r="BN153">
        <v>10283294000000</v>
      </c>
      <c r="BO153">
        <v>10862925000000</v>
      </c>
      <c r="BP153">
        <v>11520050992515.801</v>
      </c>
      <c r="BQ153">
        <v>13184534373599.4</v>
      </c>
    </row>
    <row r="154" spans="1:69" x14ac:dyDescent="0.2">
      <c r="A154" t="s">
        <v>194</v>
      </c>
      <c r="B154" t="s">
        <v>195</v>
      </c>
      <c r="C154" t="s">
        <v>1299</v>
      </c>
      <c r="D154" t="s">
        <v>1300</v>
      </c>
      <c r="J154">
        <v>821497328197.11365</v>
      </c>
      <c r="K154">
        <v>830929694853.52808</v>
      </c>
      <c r="L154">
        <v>899277018207.52222</v>
      </c>
      <c r="M154">
        <v>935433488325.17273</v>
      </c>
      <c r="N154">
        <v>947711347478.11499</v>
      </c>
      <c r="O154">
        <v>920131433139.88867</v>
      </c>
      <c r="P154">
        <v>929661512456.94348</v>
      </c>
      <c r="Q154">
        <v>932854831292.57007</v>
      </c>
      <c r="R154">
        <v>942032966185.41711</v>
      </c>
      <c r="S154">
        <v>1040610494451.9286</v>
      </c>
      <c r="T154">
        <v>1053756952369.6775</v>
      </c>
      <c r="U154">
        <v>1170470437889.9937</v>
      </c>
      <c r="V154">
        <v>1180044353653.812</v>
      </c>
      <c r="W154">
        <v>1181317833404.6785</v>
      </c>
      <c r="X154">
        <v>1190627239221.8904</v>
      </c>
      <c r="Y154">
        <v>1240894589383.3411</v>
      </c>
      <c r="Z154">
        <v>1286451058932.6614</v>
      </c>
      <c r="AA154">
        <v>1418550564583.2686</v>
      </c>
      <c r="AB154">
        <v>1449380545327.7607</v>
      </c>
      <c r="AC154">
        <v>1450169395179.0647</v>
      </c>
      <c r="AD154">
        <v>1583179529145.5144</v>
      </c>
      <c r="AE154">
        <v>1704205165772.4609</v>
      </c>
      <c r="AF154">
        <v>1709569067672.2295</v>
      </c>
      <c r="AG154">
        <v>1821103225868.7153</v>
      </c>
      <c r="AH154">
        <v>1845907362970.9097</v>
      </c>
      <c r="AI154">
        <v>1847039279858.9106</v>
      </c>
      <c r="AJ154">
        <v>2008136418533.9849</v>
      </c>
      <c r="AK154">
        <v>2012062587416.5208</v>
      </c>
      <c r="AL154">
        <v>2070263436088.0718</v>
      </c>
      <c r="AM154">
        <v>2045537643680.4502</v>
      </c>
      <c r="AN154">
        <v>2177754145091.5378</v>
      </c>
      <c r="AO154">
        <v>2415075409335.4824</v>
      </c>
      <c r="AP154">
        <v>2568391820345.21</v>
      </c>
      <c r="AQ154">
        <v>2757033037613.3867</v>
      </c>
      <c r="AR154">
        <v>2858376068470.0347</v>
      </c>
      <c r="AS154">
        <v>2909110436733.29</v>
      </c>
      <c r="AT154">
        <v>3127514380775.2539</v>
      </c>
      <c r="AU154">
        <v>3283230621412.0137</v>
      </c>
      <c r="AV154">
        <v>3542925097198.1064</v>
      </c>
      <c r="AW154">
        <v>3712789685600.4077</v>
      </c>
      <c r="AX154">
        <v>4009880596571.0303</v>
      </c>
      <c r="AY154">
        <v>4230584983886.9814</v>
      </c>
      <c r="AZ154">
        <v>4378985239805.9365</v>
      </c>
      <c r="BA154">
        <v>4623482391715.4258</v>
      </c>
      <c r="BB154">
        <v>4752330656312.5146</v>
      </c>
      <c r="BC154">
        <v>5258585039202.5928</v>
      </c>
      <c r="BD154">
        <v>5757140503961.9912</v>
      </c>
      <c r="BE154">
        <v>6249671863830.4688</v>
      </c>
      <c r="BF154">
        <v>6433559363006.8789</v>
      </c>
      <c r="BG154">
        <v>6685507572070.6348</v>
      </c>
      <c r="BH154">
        <v>6995311000000</v>
      </c>
      <c r="BI154">
        <v>7544734247936.3926</v>
      </c>
      <c r="BJ154">
        <v>8035280502708.3428</v>
      </c>
      <c r="BK154">
        <v>8602796458269.3291</v>
      </c>
      <c r="BL154">
        <v>9410862097161.2266</v>
      </c>
      <c r="BM154">
        <v>9844733714911.6133</v>
      </c>
      <c r="BN154">
        <v>10409801401602.887</v>
      </c>
      <c r="BO154">
        <v>10159051496975.367</v>
      </c>
      <c r="BP154">
        <v>10451196219879.057</v>
      </c>
      <c r="BQ154">
        <v>11631489657663.605</v>
      </c>
    </row>
    <row r="155" spans="1:69" x14ac:dyDescent="0.2">
      <c r="A155" t="s">
        <v>194</v>
      </c>
      <c r="B155" t="s">
        <v>195</v>
      </c>
      <c r="C155" t="s">
        <v>1301</v>
      </c>
      <c r="D155" t="s">
        <v>1302</v>
      </c>
      <c r="O155">
        <v>6.8221186750104401</v>
      </c>
      <c r="P155">
        <v>5.7170490466419999</v>
      </c>
      <c r="Q155">
        <v>5.4800450574577004</v>
      </c>
      <c r="R155">
        <v>7.9999262761062999</v>
      </c>
      <c r="S155">
        <v>7.9907580441387802</v>
      </c>
      <c r="T155">
        <v>8.7528172676248097</v>
      </c>
      <c r="U155">
        <v>7.5339028932096799</v>
      </c>
      <c r="V155">
        <v>11.8602732911478</v>
      </c>
      <c r="W155">
        <v>9.3561680303170807</v>
      </c>
      <c r="X155">
        <v>7.4015110311115899</v>
      </c>
      <c r="Y155">
        <v>8.3272835403721501</v>
      </c>
      <c r="Z155">
        <v>8.0247485778259193</v>
      </c>
      <c r="AA155">
        <v>11.2825956149589</v>
      </c>
      <c r="AB155">
        <v>8.2112448245280092</v>
      </c>
      <c r="AC155">
        <v>8.6098235656978694</v>
      </c>
      <c r="AD155">
        <v>6.1430258632452901</v>
      </c>
      <c r="AE155">
        <v>7.6646916071426299</v>
      </c>
      <c r="AF155">
        <v>6.548260423316</v>
      </c>
      <c r="AG155">
        <v>6.5143208789783298</v>
      </c>
      <c r="AH155">
        <v>6.7002084263589596</v>
      </c>
      <c r="AI155">
        <v>6.8162524381551899</v>
      </c>
      <c r="AJ155">
        <v>7.2604639558374604</v>
      </c>
      <c r="AK155">
        <v>6.3859432551743103</v>
      </c>
      <c r="AL155">
        <v>5.6030710987125403</v>
      </c>
      <c r="AM155">
        <v>11.603305933628601</v>
      </c>
      <c r="AN155">
        <v>13.843726322488999</v>
      </c>
      <c r="AO155">
        <v>12.8265050804085</v>
      </c>
      <c r="AP155">
        <v>12.758421845044399</v>
      </c>
      <c r="AQ155">
        <v>11.6835551560442</v>
      </c>
      <c r="AR155">
        <v>4.6322232022590697</v>
      </c>
      <c r="AS155">
        <v>5.3346086654202098</v>
      </c>
      <c r="AT155">
        <v>4.7678329673339004</v>
      </c>
      <c r="AU155">
        <v>5.7281615453601002</v>
      </c>
      <c r="AV155">
        <v>6.3236345774371303</v>
      </c>
      <c r="AW155">
        <v>5.4372600567272604</v>
      </c>
      <c r="AX155">
        <v>6.3735265027533199</v>
      </c>
      <c r="AY155">
        <v>6.4334476532129496</v>
      </c>
      <c r="AZ155">
        <v>7.8129241337381004</v>
      </c>
      <c r="BA155">
        <v>8.59697070774107</v>
      </c>
      <c r="BB155">
        <v>9.5784532791877304</v>
      </c>
      <c r="BC155">
        <v>11.0860921412972</v>
      </c>
      <c r="BD155">
        <v>13.6361933357251</v>
      </c>
      <c r="BE155">
        <v>12.4016028413011</v>
      </c>
      <c r="BF155">
        <v>10.7523406528446</v>
      </c>
      <c r="BG155">
        <v>10.310905560382199</v>
      </c>
      <c r="BH155">
        <v>11.6328502278275</v>
      </c>
      <c r="BI155">
        <v>12.6155172354896</v>
      </c>
      <c r="BJ155">
        <v>12.3099089646115</v>
      </c>
      <c r="BK155">
        <v>8.87619594401664</v>
      </c>
      <c r="BL155">
        <v>8.3279731846063303</v>
      </c>
      <c r="BM155">
        <v>9.1778268769286502</v>
      </c>
      <c r="BN155">
        <v>20.135401437991099</v>
      </c>
    </row>
    <row r="156" spans="1:69" x14ac:dyDescent="0.2">
      <c r="A156" t="s">
        <v>194</v>
      </c>
      <c r="B156" t="s">
        <v>195</v>
      </c>
      <c r="C156" t="s">
        <v>1303</v>
      </c>
      <c r="D156" t="s">
        <v>1304</v>
      </c>
      <c r="E156">
        <v>144354.53912331612</v>
      </c>
      <c r="F156">
        <v>148035.91571676556</v>
      </c>
      <c r="G156">
        <v>154827.06155613626</v>
      </c>
      <c r="H156">
        <v>150600.05524445878</v>
      </c>
      <c r="I156">
        <v>151686.54185122799</v>
      </c>
      <c r="J156">
        <v>154898.24348275986</v>
      </c>
      <c r="K156">
        <v>153200.8559387835</v>
      </c>
      <c r="L156">
        <v>163950.80144782129</v>
      </c>
      <c r="M156">
        <v>166107.02491066032</v>
      </c>
      <c r="N156">
        <v>166566.58755015483</v>
      </c>
      <c r="O156">
        <v>163874.48585673788</v>
      </c>
      <c r="P156">
        <v>163346.16176877395</v>
      </c>
      <c r="Q156">
        <v>164266.09875028284</v>
      </c>
      <c r="R156">
        <v>162082.16883259892</v>
      </c>
      <c r="S156">
        <v>172221.82728554678</v>
      </c>
      <c r="T156">
        <v>173846.24654070579</v>
      </c>
      <c r="U156">
        <v>184686.25102398085</v>
      </c>
      <c r="V156">
        <v>181099.86149683592</v>
      </c>
      <c r="W156">
        <v>184781.07510198781</v>
      </c>
      <c r="X156">
        <v>186655.56496005339</v>
      </c>
      <c r="Y156">
        <v>183160.50779372183</v>
      </c>
      <c r="Z156">
        <v>185809.90413389073</v>
      </c>
      <c r="AA156">
        <v>198032.54528454755</v>
      </c>
      <c r="AB156">
        <v>193166.75979181391</v>
      </c>
      <c r="AC156">
        <v>184332.91047026758</v>
      </c>
      <c r="AD156">
        <v>194340.25063953645</v>
      </c>
      <c r="AE156">
        <v>203964.4366944725</v>
      </c>
      <c r="AF156">
        <v>197990.29253377247</v>
      </c>
      <c r="AG156">
        <v>203911.55392817326</v>
      </c>
      <c r="AH156">
        <v>202838.71520287407</v>
      </c>
      <c r="AI156">
        <v>196372.90269097523</v>
      </c>
      <c r="AJ156">
        <v>208819.94512398145</v>
      </c>
      <c r="AK156">
        <v>204205.59461641713</v>
      </c>
      <c r="AL156">
        <v>206085.28966553221</v>
      </c>
      <c r="AM156">
        <v>203596.27247600158</v>
      </c>
      <c r="AN156">
        <v>209786.26157511486</v>
      </c>
      <c r="AO156">
        <v>227009.67401098841</v>
      </c>
      <c r="AP156">
        <v>235207.04426825757</v>
      </c>
      <c r="AQ156">
        <v>245514.55903316743</v>
      </c>
      <c r="AR156">
        <v>256056.58141458849</v>
      </c>
      <c r="AS156">
        <v>253221.76209793665</v>
      </c>
      <c r="AT156">
        <v>261856.01065018214</v>
      </c>
      <c r="AU156">
        <v>264939.02206602576</v>
      </c>
      <c r="AV156">
        <v>276842.5915946546</v>
      </c>
      <c r="AW156">
        <v>280285.43283439253</v>
      </c>
      <c r="AX156">
        <v>295128.62148144975</v>
      </c>
      <c r="AY156">
        <v>303949.69759019022</v>
      </c>
      <c r="AZ156">
        <v>306993.18471870216</v>
      </c>
      <c r="BA156">
        <v>315394.47307078284</v>
      </c>
      <c r="BB156">
        <v>315393.75468569004</v>
      </c>
      <c r="BC156">
        <v>332170.64972282626</v>
      </c>
      <c r="BD156">
        <v>343850.88664515491</v>
      </c>
      <c r="BE156">
        <v>355159.39774940867</v>
      </c>
      <c r="BF156">
        <v>364624.68962429749</v>
      </c>
      <c r="BG156">
        <v>369257.16082335071</v>
      </c>
      <c r="BH156">
        <v>372537.12384410121</v>
      </c>
      <c r="BI156">
        <v>383353.77310283564</v>
      </c>
      <c r="BJ156">
        <v>395683.98386038851</v>
      </c>
      <c r="BK156">
        <v>410592.27529722644</v>
      </c>
      <c r="BL156">
        <v>423911.55473974941</v>
      </c>
      <c r="BM156">
        <v>422031.84611351998</v>
      </c>
      <c r="BN156">
        <v>440732.1000409043</v>
      </c>
      <c r="BO156">
        <v>437677.75644609955</v>
      </c>
      <c r="BP156">
        <v>440692.35357800755</v>
      </c>
      <c r="BQ156">
        <v>451587.43858546222</v>
      </c>
    </row>
    <row r="157" spans="1:69" x14ac:dyDescent="0.2">
      <c r="A157" t="s">
        <v>194</v>
      </c>
      <c r="B157" t="s">
        <v>195</v>
      </c>
      <c r="C157" t="s">
        <v>750</v>
      </c>
      <c r="D157" t="s">
        <v>751</v>
      </c>
      <c r="E157">
        <v>69.150245608761523</v>
      </c>
      <c r="F157">
        <v>72.242378706246157</v>
      </c>
      <c r="G157">
        <v>77.152927928817547</v>
      </c>
      <c r="H157">
        <v>78.908773671207314</v>
      </c>
      <c r="I157">
        <v>80.914788771858227</v>
      </c>
      <c r="J157">
        <v>82.074615992464715</v>
      </c>
      <c r="K157">
        <v>82.836066486424315</v>
      </c>
      <c r="L157">
        <v>84.6272011419546</v>
      </c>
      <c r="M157">
        <v>84.973784839228728</v>
      </c>
      <c r="N157">
        <v>86.755539572522409</v>
      </c>
      <c r="O157">
        <v>81.707563219741985</v>
      </c>
      <c r="P157">
        <v>84.514937567644665</v>
      </c>
      <c r="Q157">
        <v>99.633581493381328</v>
      </c>
      <c r="R157">
        <v>114.13766947351475</v>
      </c>
      <c r="S157">
        <v>124.6714355032546</v>
      </c>
      <c r="T157">
        <v>152.90152960674709</v>
      </c>
      <c r="U157">
        <v>155.48542274065881</v>
      </c>
      <c r="V157">
        <v>175.96386445428405</v>
      </c>
      <c r="W157">
        <v>223.8791119711629</v>
      </c>
      <c r="X157">
        <v>258.50172903484486</v>
      </c>
      <c r="Y157">
        <v>277.5975313701814</v>
      </c>
      <c r="Z157">
        <v>248.7079739088918</v>
      </c>
      <c r="AA157">
        <v>239.01948356933923</v>
      </c>
      <c r="AB157">
        <v>211.92574054219637</v>
      </c>
      <c r="AC157">
        <v>187.83222427839058</v>
      </c>
      <c r="AD157">
        <v>194.06322629924415</v>
      </c>
      <c r="AE157">
        <v>247.45913463710443</v>
      </c>
      <c r="AF157">
        <v>280.21809222659175</v>
      </c>
      <c r="AG157">
        <v>301.12921466383284</v>
      </c>
      <c r="AH157">
        <v>293.18870372714662</v>
      </c>
      <c r="AI157">
        <v>338.59375905512769</v>
      </c>
      <c r="AJ157">
        <v>333.70605512636047</v>
      </c>
      <c r="AK157">
        <v>348.59244389454653</v>
      </c>
      <c r="AL157">
        <v>324.11157670743489</v>
      </c>
      <c r="AM157">
        <v>187.21142372606047</v>
      </c>
      <c r="AN157">
        <v>229.09229449681655</v>
      </c>
      <c r="AO157">
        <v>242.7331713526718</v>
      </c>
      <c r="AP157">
        <v>223.85395852561095</v>
      </c>
      <c r="AQ157">
        <v>249.53173292492988</v>
      </c>
      <c r="AR157">
        <v>292.83695869731304</v>
      </c>
      <c r="AS157">
        <v>248.90852692175216</v>
      </c>
      <c r="AT157">
        <v>259.48522338043597</v>
      </c>
      <c r="AU157">
        <v>285.65408763753277</v>
      </c>
      <c r="AV157">
        <v>362.37389999695341</v>
      </c>
      <c r="AW157">
        <v>403.81283743461029</v>
      </c>
      <c r="AX157">
        <v>441.16414801601206</v>
      </c>
      <c r="AY157">
        <v>455.51365562002422</v>
      </c>
      <c r="AZ157">
        <v>514.68445117723809</v>
      </c>
      <c r="BA157">
        <v>619.43753325626426</v>
      </c>
      <c r="BB157">
        <v>601.56952067185853</v>
      </c>
      <c r="BC157">
        <v>624.95725222476574</v>
      </c>
      <c r="BD157">
        <v>725.02476772547493</v>
      </c>
      <c r="BE157">
        <v>731.47013886783304</v>
      </c>
      <c r="BF157">
        <v>759.76206516849811</v>
      </c>
      <c r="BG157">
        <v>764.86167510622545</v>
      </c>
      <c r="BH157">
        <v>630.12475075231202</v>
      </c>
      <c r="BI157">
        <v>663.74236484288554</v>
      </c>
      <c r="BJ157">
        <v>709.09153589469531</v>
      </c>
      <c r="BK157">
        <v>777.46561851404795</v>
      </c>
      <c r="BL157">
        <v>764.8530777749462</v>
      </c>
      <c r="BM157">
        <v>825.23703878247511</v>
      </c>
      <c r="BN157">
        <v>895.53528844299092</v>
      </c>
      <c r="BO157">
        <v>827.33084348666114</v>
      </c>
      <c r="BP157">
        <v>873.48258965100251</v>
      </c>
      <c r="BQ157">
        <v>981.99264976908148</v>
      </c>
    </row>
    <row r="158" spans="1:69" x14ac:dyDescent="0.2">
      <c r="A158" t="s">
        <v>194</v>
      </c>
      <c r="B158" t="s">
        <v>195</v>
      </c>
      <c r="C158" t="s">
        <v>1305</v>
      </c>
      <c r="D158" t="s">
        <v>1306</v>
      </c>
      <c r="E158">
        <v>689815632100</v>
      </c>
      <c r="F158">
        <v>717711279440</v>
      </c>
      <c r="G158">
        <v>761698359580</v>
      </c>
      <c r="H158">
        <v>752039899670</v>
      </c>
      <c r="I158">
        <v>769207611070</v>
      </c>
      <c r="J158">
        <v>798164780660</v>
      </c>
      <c r="K158">
        <v>802455818950</v>
      </c>
      <c r="L158">
        <v>873259023390</v>
      </c>
      <c r="M158">
        <v>900074833890</v>
      </c>
      <c r="N158">
        <v>918311079450</v>
      </c>
      <c r="O158">
        <v>919385683500</v>
      </c>
      <c r="P158">
        <v>932379728030</v>
      </c>
      <c r="Q158">
        <v>953931673710</v>
      </c>
      <c r="R158">
        <v>958217950140</v>
      </c>
      <c r="S158">
        <v>1037619976100</v>
      </c>
      <c r="T158">
        <v>1068731796000.0001</v>
      </c>
      <c r="U158">
        <v>1159946932200</v>
      </c>
      <c r="V158">
        <v>1164242837000</v>
      </c>
      <c r="W158">
        <v>1217889109500</v>
      </c>
      <c r="X158">
        <v>1262520135800</v>
      </c>
      <c r="Y158">
        <v>1272580892100</v>
      </c>
      <c r="Z158">
        <v>1326733070000</v>
      </c>
      <c r="AA158">
        <v>1453597894800</v>
      </c>
      <c r="AB158">
        <v>1458627121700</v>
      </c>
      <c r="AC158">
        <v>1432682569400</v>
      </c>
      <c r="AD158">
        <v>1554709373000</v>
      </c>
      <c r="AE158">
        <v>1678392143000</v>
      </c>
      <c r="AF158">
        <v>1674425484900</v>
      </c>
      <c r="AG158">
        <v>1771468370500</v>
      </c>
      <c r="AH158">
        <v>1809559675100</v>
      </c>
      <c r="AI158">
        <v>1798649324500</v>
      </c>
      <c r="AJ158">
        <v>1961786538700</v>
      </c>
      <c r="AK158">
        <v>1966351827100</v>
      </c>
      <c r="AL158">
        <v>2034414833100</v>
      </c>
      <c r="AM158">
        <v>2061167536100</v>
      </c>
      <c r="AN158">
        <v>2178991578400</v>
      </c>
      <c r="AO158">
        <v>2419001919700</v>
      </c>
      <c r="AP158">
        <v>2571806273200</v>
      </c>
      <c r="AQ158">
        <v>2759746665200</v>
      </c>
      <c r="AR158">
        <v>2963836493800</v>
      </c>
      <c r="AS158">
        <v>3019807772100</v>
      </c>
      <c r="AT158">
        <v>3219519912800</v>
      </c>
      <c r="AU158">
        <v>3359664450100</v>
      </c>
      <c r="AV158">
        <v>3621802063500</v>
      </c>
      <c r="AW158">
        <v>3784002735400</v>
      </c>
      <c r="AX158">
        <v>4111768255300</v>
      </c>
      <c r="AY158">
        <v>4368883895900</v>
      </c>
      <c r="AZ158">
        <v>4548505271700</v>
      </c>
      <c r="BA158">
        <v>4812318201800</v>
      </c>
      <c r="BB158">
        <v>4954856702100</v>
      </c>
      <c r="BC158">
        <v>5373357850900</v>
      </c>
      <c r="BD158">
        <v>5729211839000</v>
      </c>
      <c r="BE158">
        <v>6098899108900</v>
      </c>
      <c r="BF158">
        <v>6452183014400</v>
      </c>
      <c r="BG158">
        <v>6731359012200</v>
      </c>
      <c r="BH158">
        <v>6995311000000</v>
      </c>
      <c r="BI158">
        <v>7412090000000</v>
      </c>
      <c r="BJ158">
        <v>7871898218300</v>
      </c>
      <c r="BK158">
        <v>8391803173100</v>
      </c>
      <c r="BL158">
        <v>8886013662700</v>
      </c>
      <c r="BM158">
        <v>9064691192800</v>
      </c>
      <c r="BN158">
        <v>9694009638300</v>
      </c>
      <c r="BO158">
        <v>9851705251600</v>
      </c>
      <c r="BP158">
        <v>10147283418400</v>
      </c>
      <c r="BQ158">
        <v>10634333693600</v>
      </c>
    </row>
    <row r="159" spans="1:69" x14ac:dyDescent="0.2">
      <c r="A159" t="s">
        <v>194</v>
      </c>
      <c r="B159" t="s">
        <v>195</v>
      </c>
      <c r="C159" t="s">
        <v>1307</v>
      </c>
      <c r="D159" t="s">
        <v>1308</v>
      </c>
      <c r="E159">
        <v>81022959600</v>
      </c>
      <c r="F159">
        <v>85901672400</v>
      </c>
      <c r="G159">
        <v>92999196700</v>
      </c>
      <c r="H159">
        <v>96546406400</v>
      </c>
      <c r="I159">
        <v>100539957200</v>
      </c>
      <c r="J159">
        <v>103640383500</v>
      </c>
      <c r="K159">
        <v>106597359600</v>
      </c>
      <c r="L159">
        <v>110885888000</v>
      </c>
      <c r="M159">
        <v>113989353500</v>
      </c>
      <c r="N159">
        <v>124338790400</v>
      </c>
      <c r="O159">
        <v>126704377900</v>
      </c>
      <c r="P159">
        <v>132835033100</v>
      </c>
      <c r="Q159">
        <v>145822056400</v>
      </c>
      <c r="R159">
        <v>150399729700</v>
      </c>
      <c r="S159">
        <v>180801323000</v>
      </c>
      <c r="T159">
        <v>201448276000</v>
      </c>
      <c r="U159">
        <v>233346433000</v>
      </c>
      <c r="V159">
        <v>277918974000</v>
      </c>
      <c r="W159">
        <v>332974096400</v>
      </c>
      <c r="X159">
        <v>371939672100</v>
      </c>
      <c r="Y159">
        <v>407499079700</v>
      </c>
      <c r="Z159">
        <v>482552217600</v>
      </c>
      <c r="AA159">
        <v>576523272200</v>
      </c>
      <c r="AB159">
        <v>609811824600</v>
      </c>
      <c r="AC159">
        <v>637904355300</v>
      </c>
      <c r="AD159">
        <v>697477693400</v>
      </c>
      <c r="AE159">
        <v>705183875100</v>
      </c>
      <c r="AF159">
        <v>712222048300</v>
      </c>
      <c r="AG159">
        <v>779182997500</v>
      </c>
      <c r="AH159">
        <v>834394193900</v>
      </c>
      <c r="AI159">
        <v>844374999000</v>
      </c>
      <c r="AJ159">
        <v>884418019300</v>
      </c>
      <c r="AK159">
        <v>888488984600</v>
      </c>
      <c r="AL159">
        <v>905988997100</v>
      </c>
      <c r="AM159">
        <v>1052274262000.0001</v>
      </c>
      <c r="AN159">
        <v>1187732652000</v>
      </c>
      <c r="AO159">
        <v>1323156242400</v>
      </c>
      <c r="AP159">
        <v>1428629487600</v>
      </c>
      <c r="AQ159">
        <v>1654757130200</v>
      </c>
      <c r="AR159">
        <v>2086187976300</v>
      </c>
      <c r="AS159">
        <v>2108160114900</v>
      </c>
      <c r="AT159">
        <v>2336620419500</v>
      </c>
      <c r="AU159">
        <v>2512872151500</v>
      </c>
      <c r="AV159">
        <v>2749159243200</v>
      </c>
      <c r="AW159">
        <v>2874882704500</v>
      </c>
      <c r="AX159">
        <v>3240716112600</v>
      </c>
      <c r="AY159">
        <v>3420539891800</v>
      </c>
      <c r="AZ159">
        <v>3649928073800</v>
      </c>
      <c r="BA159">
        <v>4215340616100</v>
      </c>
      <c r="BB159">
        <v>4444600582300</v>
      </c>
      <c r="BC159">
        <v>5002181838700</v>
      </c>
      <c r="BD159">
        <v>5692822881100</v>
      </c>
      <c r="BE159">
        <v>6413105899900</v>
      </c>
      <c r="BF159">
        <v>6640134954900</v>
      </c>
      <c r="BG159">
        <v>6884466390200</v>
      </c>
      <c r="BH159">
        <v>6995311000000</v>
      </c>
      <c r="BI159">
        <v>7605123000000</v>
      </c>
      <c r="BJ159">
        <v>8191299000000</v>
      </c>
      <c r="BK159">
        <v>8826081000000</v>
      </c>
      <c r="BL159">
        <v>9393802001000</v>
      </c>
      <c r="BM159">
        <v>10202268001000</v>
      </c>
      <c r="BN159">
        <v>10922877001000</v>
      </c>
      <c r="BO159">
        <v>11615916001000</v>
      </c>
      <c r="BP159">
        <v>12199703518300</v>
      </c>
      <c r="BQ159">
        <v>14021571213900</v>
      </c>
    </row>
    <row r="160" spans="1:69" x14ac:dyDescent="0.2">
      <c r="A160" t="s">
        <v>194</v>
      </c>
      <c r="B160" t="s">
        <v>195</v>
      </c>
      <c r="C160" t="s">
        <v>1309</v>
      </c>
      <c r="D160" t="s">
        <v>1310</v>
      </c>
      <c r="O160">
        <v>894671474820</v>
      </c>
      <c r="P160">
        <v>908281985740</v>
      </c>
      <c r="Q160">
        <v>936813054870</v>
      </c>
      <c r="R160">
        <v>931099417710</v>
      </c>
      <c r="S160">
        <v>1009835648900</v>
      </c>
      <c r="T160">
        <v>1036077825700</v>
      </c>
      <c r="U160">
        <v>1109110331700</v>
      </c>
      <c r="V160">
        <v>1103406500800</v>
      </c>
      <c r="W160">
        <v>1166155177000</v>
      </c>
      <c r="X160">
        <v>1234492221700</v>
      </c>
      <c r="Y160">
        <v>1225292576300</v>
      </c>
      <c r="Z160">
        <v>1283016908500</v>
      </c>
      <c r="AA160">
        <v>1408460272900</v>
      </c>
      <c r="AB160">
        <v>1434785751200</v>
      </c>
      <c r="AC160">
        <v>1418888878600</v>
      </c>
      <c r="AD160">
        <v>1529438467700</v>
      </c>
      <c r="AE160">
        <v>1657879841500</v>
      </c>
      <c r="AF160">
        <v>1652911172500</v>
      </c>
      <c r="AG160">
        <v>1751039141900</v>
      </c>
      <c r="AH160">
        <v>1788091529500</v>
      </c>
      <c r="AI160">
        <v>1780518898800</v>
      </c>
      <c r="AJ160">
        <v>1929096240800</v>
      </c>
      <c r="AK160">
        <v>1937050582000</v>
      </c>
      <c r="AL160">
        <v>2015153616700</v>
      </c>
      <c r="AM160">
        <v>1953719100300</v>
      </c>
      <c r="AN160">
        <v>2063615458400</v>
      </c>
      <c r="AO160">
        <v>2279321973800</v>
      </c>
      <c r="AP160">
        <v>2414558427500</v>
      </c>
      <c r="AQ160">
        <v>2597095352900</v>
      </c>
      <c r="AR160">
        <v>2753816280700</v>
      </c>
      <c r="AS160">
        <v>2810756953600</v>
      </c>
      <c r="AT160">
        <v>3006240649400</v>
      </c>
      <c r="AU160">
        <v>3141142899400</v>
      </c>
      <c r="AV160">
        <v>3386224931200</v>
      </c>
      <c r="AW160">
        <v>3510951798600</v>
      </c>
      <c r="AX160">
        <v>3823697266800</v>
      </c>
      <c r="AY160">
        <v>4076888472200</v>
      </c>
      <c r="AZ160">
        <v>4237578605000.0005</v>
      </c>
      <c r="BA160">
        <v>4447843161700</v>
      </c>
      <c r="BB160">
        <v>4553106148300</v>
      </c>
      <c r="BC160">
        <v>4917226187700</v>
      </c>
      <c r="BD160">
        <v>5209122410900</v>
      </c>
      <c r="BE160">
        <v>5489968389700</v>
      </c>
      <c r="BF160">
        <v>5786494987300</v>
      </c>
      <c r="BG160">
        <v>6152542245800</v>
      </c>
      <c r="BH160">
        <v>6370329000000</v>
      </c>
      <c r="BI160">
        <v>6729055000000</v>
      </c>
      <c r="BJ160">
        <v>7036563915100</v>
      </c>
      <c r="BK160">
        <v>7538138396300</v>
      </c>
      <c r="BL160">
        <v>8023535282600</v>
      </c>
      <c r="BM160">
        <v>8186994699200</v>
      </c>
      <c r="BN160">
        <v>8737323509800</v>
      </c>
      <c r="BO160">
        <v>8854929240700</v>
      </c>
      <c r="BP160">
        <v>9104061407000</v>
      </c>
      <c r="BQ160">
        <v>9476329291100</v>
      </c>
    </row>
    <row r="161" spans="1:69" x14ac:dyDescent="0.2">
      <c r="A161" t="s">
        <v>194</v>
      </c>
      <c r="B161" t="s">
        <v>195</v>
      </c>
      <c r="C161" t="s">
        <v>1311</v>
      </c>
      <c r="D161" t="s">
        <v>1312</v>
      </c>
      <c r="BH161">
        <v>0</v>
      </c>
      <c r="BI161">
        <v>0</v>
      </c>
      <c r="BJ161">
        <v>4806607700</v>
      </c>
      <c r="BK161">
        <v>16079104400</v>
      </c>
      <c r="BL161">
        <v>4258820500</v>
      </c>
      <c r="BM161">
        <v>46126803000</v>
      </c>
      <c r="BN161">
        <v>143983161600</v>
      </c>
      <c r="BO161">
        <v>93511971100</v>
      </c>
      <c r="BP161">
        <v>76183594100</v>
      </c>
      <c r="BQ161">
        <v>35287217900</v>
      </c>
    </row>
    <row r="162" spans="1:69" x14ac:dyDescent="0.2">
      <c r="A162" t="s">
        <v>194</v>
      </c>
      <c r="B162" t="s">
        <v>195</v>
      </c>
      <c r="C162" t="s">
        <v>1313</v>
      </c>
      <c r="D162" t="s">
        <v>1314</v>
      </c>
      <c r="AI162">
        <v>1.8100154196004901</v>
      </c>
      <c r="AJ162">
        <v>-3.9677807475580402</v>
      </c>
      <c r="AK162">
        <v>0.22705961999687899</v>
      </c>
      <c r="AL162">
        <v>-1.4418397832899901</v>
      </c>
      <c r="AM162">
        <v>14.6389618841227</v>
      </c>
      <c r="AN162">
        <v>6.7695690379603803</v>
      </c>
      <c r="AO162">
        <v>0.34870515112844203</v>
      </c>
      <c r="AP162">
        <v>1.5561998498371299</v>
      </c>
      <c r="AQ162">
        <v>7.9403160307083498</v>
      </c>
      <c r="AR162">
        <v>17.390824506462302</v>
      </c>
      <c r="AS162">
        <v>-0.81977318522082498</v>
      </c>
      <c r="AT162">
        <v>3.9615529171501702</v>
      </c>
      <c r="AU162">
        <v>3.05698609068348</v>
      </c>
      <c r="AV162">
        <v>1.4847288149242699</v>
      </c>
      <c r="AW162">
        <v>9.0648589837556401E-2</v>
      </c>
      <c r="AX162">
        <v>3.73938539728054</v>
      </c>
      <c r="AY162">
        <v>-0.662826822466556</v>
      </c>
      <c r="AZ162">
        <v>2.49234918341701</v>
      </c>
      <c r="BA162">
        <v>9.1598004374907394</v>
      </c>
      <c r="BB162">
        <v>2.4055048704277202</v>
      </c>
      <c r="BC162">
        <v>3.7796187281570499</v>
      </c>
      <c r="BD162">
        <v>6.73800480732596</v>
      </c>
      <c r="BE162">
        <v>5.8239994879591599</v>
      </c>
      <c r="BF162">
        <v>-2.12917117768745</v>
      </c>
      <c r="BG162">
        <v>-0.62038692584047805</v>
      </c>
      <c r="BH162">
        <v>-2.2239541791931399</v>
      </c>
      <c r="BI162">
        <v>2.6042991922656098</v>
      </c>
      <c r="BJ162">
        <v>1.41629727998107</v>
      </c>
      <c r="BK162">
        <v>1.07396688968345</v>
      </c>
      <c r="BL162">
        <v>0.51290051556127003</v>
      </c>
      <c r="BM162">
        <v>6.4655957878802903</v>
      </c>
      <c r="BN162">
        <v>0.112863112943955</v>
      </c>
      <c r="BO162">
        <v>4.64258435284958</v>
      </c>
      <c r="BP162">
        <v>1.96648133830102</v>
      </c>
      <c r="BQ162">
        <v>9.6697648715817994</v>
      </c>
    </row>
    <row r="163" spans="1:69" x14ac:dyDescent="0.2">
      <c r="A163" t="s">
        <v>194</v>
      </c>
      <c r="B163" t="s">
        <v>195</v>
      </c>
      <c r="C163" t="s">
        <v>1315</v>
      </c>
      <c r="D163" t="s">
        <v>1316</v>
      </c>
      <c r="AX163">
        <v>2.5162014807204902</v>
      </c>
      <c r="AY163">
        <v>2.1715917288035098</v>
      </c>
      <c r="AZ163">
        <v>4.4877436549118199</v>
      </c>
      <c r="BA163">
        <v>3.4984246236353198</v>
      </c>
      <c r="BB163">
        <v>4.5295805847749904</v>
      </c>
      <c r="BC163">
        <v>7.3640442617408803</v>
      </c>
      <c r="BD163">
        <v>8.0730176853718199</v>
      </c>
      <c r="BE163">
        <v>9.6287003400565307</v>
      </c>
      <c r="BF163">
        <v>7.1445806670981096</v>
      </c>
      <c r="BG163">
        <v>6.8832084539343397</v>
      </c>
      <c r="BH163">
        <v>5.9069857843841396</v>
      </c>
      <c r="BI163">
        <v>7.8875858509696899</v>
      </c>
      <c r="BJ163">
        <v>8.3424380641042006</v>
      </c>
      <c r="BK163">
        <v>10.760188951681799</v>
      </c>
      <c r="BL163">
        <v>10.080556227493901</v>
      </c>
    </row>
    <row r="164" spans="1:69" x14ac:dyDescent="0.2">
      <c r="A164" t="s">
        <v>194</v>
      </c>
      <c r="B164" t="s">
        <v>195</v>
      </c>
      <c r="C164" t="s">
        <v>1317</v>
      </c>
      <c r="D164" t="s">
        <v>1318</v>
      </c>
      <c r="Z164">
        <v>1.1329438771581408</v>
      </c>
      <c r="AA164">
        <v>5.2102941653959505</v>
      </c>
      <c r="AB164">
        <v>-3.0105705973142278</v>
      </c>
      <c r="AC164">
        <v>-4.0511761612262092</v>
      </c>
      <c r="AD164">
        <v>-1.6943092282279792</v>
      </c>
      <c r="AE164">
        <v>6.7201547904089693</v>
      </c>
      <c r="AF164">
        <v>-3.3581373062652204</v>
      </c>
      <c r="AG164">
        <v>3.135730158056532</v>
      </c>
      <c r="AH164">
        <v>-2.3292910811278773</v>
      </c>
      <c r="AI164">
        <v>-2.3537877316641413</v>
      </c>
      <c r="AJ164">
        <v>4.6040688660400804</v>
      </c>
      <c r="AK164">
        <v>-2.0658790244041398</v>
      </c>
      <c r="AL164">
        <v>0.33733008631362793</v>
      </c>
      <c r="AM164">
        <v>-9.5170850402193139</v>
      </c>
      <c r="AN164">
        <v>5.393833040757201</v>
      </c>
      <c r="AO164">
        <v>7.9317682839986361</v>
      </c>
      <c r="AP164">
        <v>2.2478474370826689</v>
      </c>
      <c r="AQ164">
        <v>5.9185271463331617</v>
      </c>
      <c r="AR164">
        <v>0.24548365690213814</v>
      </c>
      <c r="AS164">
        <v>0.75368987086585548</v>
      </c>
      <c r="AT164">
        <v>3.3336844143670987</v>
      </c>
      <c r="AU164">
        <v>0.99836820616631883</v>
      </c>
      <c r="AV164">
        <v>4.2353516729811957</v>
      </c>
      <c r="AW164">
        <v>1.433695681000529</v>
      </c>
      <c r="AX164">
        <v>3.9372896118127017</v>
      </c>
      <c r="AY164">
        <v>2.4080336050580513</v>
      </c>
      <c r="AZ164">
        <v>0.72803199638693172</v>
      </c>
      <c r="BA164">
        <v>1.9070429514498528</v>
      </c>
      <c r="BB164">
        <v>-0.6565476762859106</v>
      </c>
      <c r="BC164">
        <v>5.0504238536761932</v>
      </c>
      <c r="BD164">
        <v>2.9826083146060398</v>
      </c>
      <c r="BE164">
        <v>9.0404442477653504</v>
      </c>
      <c r="BF164">
        <v>0.28639008106232211</v>
      </c>
      <c r="BG164">
        <v>0.19770085487840561</v>
      </c>
      <c r="BH164">
        <v>2.4838289056750682</v>
      </c>
      <c r="BI164">
        <v>5.3309022840331863</v>
      </c>
      <c r="BJ164">
        <v>3.4314444022851376</v>
      </c>
      <c r="BK164">
        <v>4.9003623984963838</v>
      </c>
      <c r="BL164">
        <v>4.4658754346032623</v>
      </c>
      <c r="BM164">
        <v>-1.6454701045425253</v>
      </c>
      <c r="BN164">
        <v>-7.6798461612897881</v>
      </c>
    </row>
    <row r="165" spans="1:69" x14ac:dyDescent="0.2">
      <c r="A165" t="s">
        <v>194</v>
      </c>
      <c r="B165" t="s">
        <v>195</v>
      </c>
      <c r="C165" t="s">
        <v>1319</v>
      </c>
      <c r="D165" t="s">
        <v>1320</v>
      </c>
      <c r="Y165">
        <v>2269607125.2975445</v>
      </c>
      <c r="Z165">
        <v>2358872523.1661201</v>
      </c>
      <c r="AA165">
        <v>2551265916.838408</v>
      </c>
      <c r="AB165">
        <v>2545565669.5297608</v>
      </c>
      <c r="AC165">
        <v>2513964657.6599236</v>
      </c>
      <c r="AD165">
        <v>2543766178.1464033</v>
      </c>
      <c r="AE165">
        <v>2792390580.326458</v>
      </c>
      <c r="AF165">
        <v>2773475902.8950777</v>
      </c>
      <c r="AG165">
        <v>2938347694.847507</v>
      </c>
      <c r="AH165">
        <v>2947121325.5706244</v>
      </c>
      <c r="AI165">
        <v>2954583696.7773728</v>
      </c>
      <c r="AJ165">
        <v>3170003258.9442964</v>
      </c>
      <c r="AK165">
        <v>3182054071.5567732</v>
      </c>
      <c r="AL165">
        <v>3273173501.2646661</v>
      </c>
      <c r="AM165">
        <v>3037292097.8484592</v>
      </c>
      <c r="AN165">
        <v>3284254446.6432476</v>
      </c>
      <c r="AO165">
        <v>3636632611.7357669</v>
      </c>
      <c r="AP165">
        <v>3815484395.9166322</v>
      </c>
      <c r="AQ165">
        <v>4154565919.204123</v>
      </c>
      <c r="AR165">
        <v>4288612446.2259889</v>
      </c>
      <c r="AS165">
        <v>4451821427.3457308</v>
      </c>
      <c r="AT165">
        <v>4742746875.4161606</v>
      </c>
      <c r="AU165">
        <v>4940440921.6700735</v>
      </c>
      <c r="AV165">
        <v>5312789109.3246727</v>
      </c>
      <c r="AW165">
        <v>5561141365.3481703</v>
      </c>
      <c r="AX165">
        <v>5964879954.8684902</v>
      </c>
      <c r="AY165">
        <v>6302128042.5663834</v>
      </c>
      <c r="AZ165">
        <v>6543479587.3507166</v>
      </c>
      <c r="BA165">
        <v>6867097936.3232174</v>
      </c>
      <c r="BB165">
        <v>7024092811.2990751</v>
      </c>
      <c r="BC165">
        <v>7597917074.0483551</v>
      </c>
      <c r="BD165">
        <v>8059324830.0941648</v>
      </c>
      <c r="BE165">
        <v>9057110755.9070721</v>
      </c>
      <c r="BF165">
        <v>9359747743.7133484</v>
      </c>
      <c r="BG165">
        <v>9661290106.5361118</v>
      </c>
      <c r="BH165">
        <v>10198918188.6912</v>
      </c>
      <c r="BI165">
        <v>11061483719.536871</v>
      </c>
      <c r="BJ165">
        <v>11772156597.622831</v>
      </c>
      <c r="BK165">
        <v>12686637630.527143</v>
      </c>
      <c r="BL165">
        <v>13592776964.513697</v>
      </c>
      <c r="BM165">
        <v>13698676998.890999</v>
      </c>
      <c r="BN165">
        <v>12950785773.174147</v>
      </c>
    </row>
    <row r="166" spans="1:69" x14ac:dyDescent="0.2">
      <c r="A166" t="s">
        <v>194</v>
      </c>
      <c r="B166" t="s">
        <v>195</v>
      </c>
      <c r="C166" t="s">
        <v>1321</v>
      </c>
      <c r="D166" t="s">
        <v>1322</v>
      </c>
      <c r="AX166">
        <v>5.9153377643380898</v>
      </c>
      <c r="AY166">
        <v>6.3318265960412798</v>
      </c>
      <c r="AZ166">
        <v>10.1989498013623</v>
      </c>
      <c r="BA166">
        <v>9.6419562860157395</v>
      </c>
      <c r="BB166">
        <v>11.6366972082284</v>
      </c>
      <c r="BC166">
        <v>16.326549736575199</v>
      </c>
      <c r="BD166">
        <v>18.2315616992441</v>
      </c>
      <c r="BE166">
        <v>18.531750709899001</v>
      </c>
      <c r="BF166">
        <v>14.790431240216501</v>
      </c>
      <c r="BG166">
        <v>13.997042279658601</v>
      </c>
      <c r="BH166">
        <v>12.4254039752804</v>
      </c>
      <c r="BI166">
        <v>14.077815121564599</v>
      </c>
      <c r="BJ166">
        <v>15.346365086279199</v>
      </c>
      <c r="BK166">
        <v>17.666237553479199</v>
      </c>
      <c r="BL166">
        <v>17.8040627152272</v>
      </c>
    </row>
    <row r="167" spans="1:69" x14ac:dyDescent="0.2">
      <c r="A167" t="s">
        <v>194</v>
      </c>
      <c r="B167" t="s">
        <v>195</v>
      </c>
      <c r="C167" t="s">
        <v>1323</v>
      </c>
      <c r="D167" t="s">
        <v>1324</v>
      </c>
      <c r="AU167">
        <v>3.94294E-4</v>
      </c>
      <c r="AV167">
        <v>1.1083499999999999E-3</v>
      </c>
      <c r="AW167">
        <v>1.1406999999999999E-3</v>
      </c>
      <c r="AX167">
        <v>2.7562200000000002E-3</v>
      </c>
      <c r="AY167">
        <v>1.1931499999999999E-2</v>
      </c>
      <c r="AZ167">
        <v>4.5436400000000002E-2</v>
      </c>
      <c r="BA167">
        <v>6.7282300000000003E-2</v>
      </c>
      <c r="BB167">
        <v>7.6046799999999998E-2</v>
      </c>
      <c r="BC167">
        <v>8.4721699999999997E-2</v>
      </c>
      <c r="BD167">
        <v>8.4402099999999994E-2</v>
      </c>
      <c r="BE167">
        <v>8.3436800000000005E-2</v>
      </c>
      <c r="BF167">
        <v>7.3250599999999999E-2</v>
      </c>
      <c r="BG167">
        <v>2.96663E-2</v>
      </c>
      <c r="BH167">
        <v>4.9814999999999998E-2</v>
      </c>
      <c r="BI167">
        <v>6.4050099999999999E-2</v>
      </c>
      <c r="BJ167">
        <v>6.2133000000000001E-2</v>
      </c>
      <c r="BK167">
        <v>6.7608399999999999E-2</v>
      </c>
      <c r="BL167">
        <v>5.7318099999999997E-2</v>
      </c>
      <c r="BM167">
        <v>6.5083100000000005E-2</v>
      </c>
      <c r="BN167">
        <v>7.4066000000000007E-2</v>
      </c>
      <c r="BO167">
        <v>6.6906499999999994E-2</v>
      </c>
    </row>
    <row r="168" spans="1:69" x14ac:dyDescent="0.2">
      <c r="A168" t="s">
        <v>194</v>
      </c>
      <c r="B168" t="s">
        <v>195</v>
      </c>
      <c r="C168" t="s">
        <v>1325</v>
      </c>
      <c r="D168" t="s">
        <v>1326</v>
      </c>
      <c r="E168">
        <v>0</v>
      </c>
      <c r="J168">
        <v>0</v>
      </c>
      <c r="O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4.9429399999999998E-3</v>
      </c>
      <c r="AP168">
        <v>1.379234E-2</v>
      </c>
      <c r="AQ168">
        <v>2.4372687000000001E-2</v>
      </c>
      <c r="AR168">
        <v>4.3663904000000003E-2</v>
      </c>
      <c r="AS168">
        <v>0.21168799999999999</v>
      </c>
      <c r="AT168">
        <v>0.61965000000000003</v>
      </c>
      <c r="AU168">
        <v>0.87543499999999996</v>
      </c>
      <c r="AV168">
        <v>1.8199399999999999</v>
      </c>
      <c r="AW168">
        <v>2.9327700000000001</v>
      </c>
      <c r="AX168">
        <v>4.5474300000000003</v>
      </c>
      <c r="AY168">
        <v>7.0726699999999996</v>
      </c>
      <c r="AZ168">
        <v>12.5405</v>
      </c>
      <c r="BA168">
        <v>19.82</v>
      </c>
      <c r="BB168">
        <v>24.338699999999999</v>
      </c>
      <c r="BC168">
        <v>35.284799999999997</v>
      </c>
      <c r="BD168">
        <v>46.105800000000002</v>
      </c>
      <c r="BE168">
        <v>58.094200000000001</v>
      </c>
      <c r="BF168">
        <v>63.524299999999997</v>
      </c>
      <c r="BG168">
        <v>68.539599999999993</v>
      </c>
      <c r="BH168">
        <v>76.937299999999993</v>
      </c>
      <c r="BI168">
        <v>79.669799999999995</v>
      </c>
      <c r="BJ168">
        <v>90.208100000000002</v>
      </c>
      <c r="BK168">
        <v>94.622</v>
      </c>
      <c r="BL168">
        <v>97.149900000000002</v>
      </c>
      <c r="BM168">
        <v>102.973</v>
      </c>
      <c r="BN168">
        <v>112.19799999999999</v>
      </c>
      <c r="BO168">
        <v>119.46299999999999</v>
      </c>
    </row>
    <row r="169" spans="1:69" x14ac:dyDescent="0.2">
      <c r="A169" t="s">
        <v>194</v>
      </c>
      <c r="B169" t="s">
        <v>195</v>
      </c>
      <c r="C169" t="s">
        <v>1327</v>
      </c>
      <c r="D169" t="s">
        <v>1328</v>
      </c>
      <c r="AN169">
        <v>622</v>
      </c>
      <c r="AO169">
        <v>622</v>
      </c>
      <c r="AP169">
        <v>622</v>
      </c>
      <c r="AQ169">
        <v>622</v>
      </c>
      <c r="AR169">
        <v>622</v>
      </c>
      <c r="AS169">
        <v>622</v>
      </c>
      <c r="AT169">
        <v>622</v>
      </c>
      <c r="AU169">
        <v>622</v>
      </c>
      <c r="AV169">
        <v>622</v>
      </c>
      <c r="AW169">
        <v>622</v>
      </c>
      <c r="AX169">
        <v>622</v>
      </c>
      <c r="AY169">
        <v>622</v>
      </c>
      <c r="AZ169">
        <v>622</v>
      </c>
      <c r="BA169">
        <v>622</v>
      </c>
      <c r="BB169">
        <v>622</v>
      </c>
      <c r="BF169">
        <v>518</v>
      </c>
      <c r="BG169">
        <v>518</v>
      </c>
      <c r="BH169">
        <v>518</v>
      </c>
      <c r="BI169">
        <v>518</v>
      </c>
      <c r="BJ169">
        <v>518</v>
      </c>
      <c r="BK169">
        <v>518</v>
      </c>
      <c r="BL169">
        <v>518</v>
      </c>
      <c r="BM169">
        <v>518</v>
      </c>
      <c r="BN169">
        <v>518</v>
      </c>
    </row>
    <row r="170" spans="1:69" x14ac:dyDescent="0.2">
      <c r="A170" t="s">
        <v>194</v>
      </c>
      <c r="B170" t="s">
        <v>195</v>
      </c>
      <c r="C170" t="s">
        <v>1329</v>
      </c>
      <c r="D170" t="s">
        <v>1330</v>
      </c>
      <c r="O170">
        <v>5.8000001906999996</v>
      </c>
      <c r="P170">
        <v>7.0999999045999997</v>
      </c>
      <c r="Q170">
        <v>8</v>
      </c>
      <c r="R170">
        <v>8.3000001907000005</v>
      </c>
      <c r="S170">
        <v>10.800000190700001</v>
      </c>
      <c r="T170">
        <v>11.5</v>
      </c>
      <c r="U170">
        <v>13.100000381499999</v>
      </c>
      <c r="V170">
        <v>13</v>
      </c>
      <c r="W170">
        <v>14.699999809299999</v>
      </c>
      <c r="X170">
        <v>17.100000381499999</v>
      </c>
      <c r="Y170">
        <v>18</v>
      </c>
      <c r="Z170">
        <v>21</v>
      </c>
      <c r="AA170">
        <v>21</v>
      </c>
      <c r="AB170">
        <v>18.7999992371</v>
      </c>
      <c r="AC170">
        <v>17.399999618500001</v>
      </c>
      <c r="AD170">
        <v>18.399999618500001</v>
      </c>
      <c r="AE170">
        <v>16.5</v>
      </c>
      <c r="AF170">
        <v>16.2999992371</v>
      </c>
      <c r="AG170">
        <v>15.899999618500001</v>
      </c>
      <c r="AH170">
        <v>18</v>
      </c>
      <c r="AI170">
        <v>17.7000007629</v>
      </c>
      <c r="AJ170">
        <v>16.100000381499999</v>
      </c>
      <c r="AK170">
        <v>15.199999809299999</v>
      </c>
      <c r="AL170">
        <v>14.300000190700001</v>
      </c>
      <c r="AM170">
        <v>14.5</v>
      </c>
      <c r="AN170">
        <v>15.300000190700001</v>
      </c>
      <c r="AO170">
        <v>16.5</v>
      </c>
      <c r="AP170">
        <v>15.300000190700001</v>
      </c>
      <c r="AQ170">
        <v>13.5</v>
      </c>
      <c r="AR170">
        <v>13.699999809299999</v>
      </c>
      <c r="AS170">
        <v>12.273</v>
      </c>
      <c r="AT170">
        <v>7.3639999999999999</v>
      </c>
      <c r="AU170">
        <v>0</v>
      </c>
      <c r="AV170">
        <v>0</v>
      </c>
      <c r="AW170">
        <v>0</v>
      </c>
      <c r="AX170">
        <v>0</v>
      </c>
      <c r="AY170">
        <v>0</v>
      </c>
      <c r="BB170">
        <v>0</v>
      </c>
      <c r="BC170">
        <v>0.10100000000000001</v>
      </c>
      <c r="BD170">
        <v>8.5805955637059297E-2</v>
      </c>
      <c r="BE170">
        <v>7.1111103141264204E-2</v>
      </c>
      <c r="BF170">
        <v>6.2207999999999999E-2</v>
      </c>
      <c r="BG170">
        <v>5.0880000000000002E-2</v>
      </c>
      <c r="BH170">
        <v>5.5868736000000002E-2</v>
      </c>
      <c r="BI170">
        <v>2.2020102E-2</v>
      </c>
      <c r="BJ170">
        <v>2.2108182000000001E-2</v>
      </c>
      <c r="BK170">
        <v>0.104614</v>
      </c>
      <c r="BL170">
        <v>4.8079999999999998E-2</v>
      </c>
      <c r="BN170">
        <v>0.115892</v>
      </c>
      <c r="BO170">
        <v>4.7313000000000001E-2</v>
      </c>
      <c r="BP170">
        <v>1.4745999999999999</v>
      </c>
    </row>
    <row r="171" spans="1:69" x14ac:dyDescent="0.2">
      <c r="A171" t="s">
        <v>194</v>
      </c>
      <c r="B171" t="s">
        <v>195</v>
      </c>
      <c r="C171" t="s">
        <v>1331</v>
      </c>
      <c r="D171" t="s">
        <v>1332</v>
      </c>
      <c r="AX171">
        <v>59.424999999999997</v>
      </c>
      <c r="AY171">
        <v>62.9375</v>
      </c>
      <c r="AZ171">
        <v>63.756250000000001</v>
      </c>
      <c r="BA171">
        <v>63.587499999999999</v>
      </c>
      <c r="BB171">
        <v>69.137500000000003</v>
      </c>
      <c r="BC171">
        <v>70.543750000000003</v>
      </c>
      <c r="BD171">
        <v>68.912499999999994</v>
      </c>
      <c r="BE171">
        <v>68.912499999999994</v>
      </c>
      <c r="BF171">
        <v>68.2</v>
      </c>
      <c r="BG171">
        <v>68.037499999999994</v>
      </c>
      <c r="BH171">
        <v>66.0625</v>
      </c>
      <c r="BI171">
        <v>65.837500000000006</v>
      </c>
      <c r="BJ171">
        <v>67.487499999999997</v>
      </c>
      <c r="BK171">
        <v>66.474999999999994</v>
      </c>
      <c r="BL171">
        <v>62.024999999999999</v>
      </c>
      <c r="BM171">
        <v>71.806250000000006</v>
      </c>
      <c r="BN171">
        <v>81.456249999999997</v>
      </c>
      <c r="BO171">
        <v>77.599999999999994</v>
      </c>
      <c r="BP171">
        <v>80.387500000000003</v>
      </c>
      <c r="BQ171">
        <v>79.206249999999997</v>
      </c>
    </row>
    <row r="172" spans="1:69" x14ac:dyDescent="0.2">
      <c r="A172" t="s">
        <v>194</v>
      </c>
      <c r="B172" t="s">
        <v>195</v>
      </c>
      <c r="C172" t="s">
        <v>1333</v>
      </c>
      <c r="D172" t="s">
        <v>1334</v>
      </c>
      <c r="AX172">
        <v>3.5</v>
      </c>
      <c r="AY172">
        <v>3</v>
      </c>
      <c r="AZ172">
        <v>3</v>
      </c>
      <c r="BA172">
        <v>3</v>
      </c>
      <c r="BB172">
        <v>3.5</v>
      </c>
      <c r="BC172">
        <v>3.5</v>
      </c>
      <c r="BD172">
        <v>3.5</v>
      </c>
      <c r="BE172">
        <v>3.5</v>
      </c>
      <c r="BF172">
        <v>3.5</v>
      </c>
      <c r="BG172">
        <v>3.5</v>
      </c>
      <c r="BH172">
        <v>3.5</v>
      </c>
      <c r="BI172">
        <v>3.5</v>
      </c>
      <c r="BJ172">
        <v>3.5</v>
      </c>
      <c r="BK172">
        <v>3.5</v>
      </c>
      <c r="BL172">
        <v>3.5</v>
      </c>
      <c r="BM172">
        <v>3.5</v>
      </c>
      <c r="BN172">
        <v>3.5</v>
      </c>
      <c r="BO172">
        <v>3.5</v>
      </c>
      <c r="BP172">
        <v>3</v>
      </c>
      <c r="BQ172">
        <v>3</v>
      </c>
    </row>
    <row r="173" spans="1:69" x14ac:dyDescent="0.2">
      <c r="A173" t="s">
        <v>194</v>
      </c>
      <c r="B173" t="s">
        <v>195</v>
      </c>
      <c r="C173" t="s">
        <v>1335</v>
      </c>
      <c r="D173" t="s">
        <v>1336</v>
      </c>
      <c r="AX173">
        <v>3.5</v>
      </c>
      <c r="AY173">
        <v>3.5</v>
      </c>
      <c r="AZ173">
        <v>3.5</v>
      </c>
      <c r="BA173">
        <v>3.5</v>
      </c>
      <c r="BB173">
        <v>3.5</v>
      </c>
      <c r="BC173">
        <v>3.5</v>
      </c>
      <c r="BD173">
        <v>3.5</v>
      </c>
      <c r="BE173">
        <v>3.5</v>
      </c>
      <c r="BF173">
        <v>4</v>
      </c>
      <c r="BG173">
        <v>3.5</v>
      </c>
      <c r="BH173">
        <v>3.5</v>
      </c>
      <c r="BI173">
        <v>3.5</v>
      </c>
      <c r="BJ173">
        <v>3.5</v>
      </c>
      <c r="BK173">
        <v>3.5</v>
      </c>
      <c r="BL173">
        <v>3</v>
      </c>
      <c r="BM173">
        <v>3.5</v>
      </c>
      <c r="BN173">
        <v>3.5</v>
      </c>
      <c r="BO173">
        <v>3.5</v>
      </c>
      <c r="BP173">
        <v>3.5</v>
      </c>
      <c r="BQ173">
        <v>3.5</v>
      </c>
    </row>
    <row r="174" spans="1:69" x14ac:dyDescent="0.2">
      <c r="A174" t="s">
        <v>194</v>
      </c>
      <c r="B174" t="s">
        <v>195</v>
      </c>
      <c r="C174" t="s">
        <v>1337</v>
      </c>
      <c r="D174" t="s">
        <v>1338</v>
      </c>
      <c r="AX174">
        <v>4</v>
      </c>
      <c r="AY174">
        <v>4</v>
      </c>
      <c r="AZ174">
        <v>4</v>
      </c>
      <c r="BA174">
        <v>4</v>
      </c>
      <c r="BB174">
        <v>4</v>
      </c>
      <c r="BC174">
        <v>4</v>
      </c>
      <c r="BD174">
        <v>4</v>
      </c>
      <c r="BE174">
        <v>4</v>
      </c>
      <c r="BF174">
        <v>4</v>
      </c>
      <c r="BG174">
        <v>4</v>
      </c>
      <c r="BH174">
        <v>4</v>
      </c>
      <c r="BI174">
        <v>4</v>
      </c>
      <c r="BJ174">
        <v>4</v>
      </c>
      <c r="BK174">
        <v>4</v>
      </c>
      <c r="BL174">
        <v>4</v>
      </c>
      <c r="BM174">
        <v>4</v>
      </c>
      <c r="BN174">
        <v>4</v>
      </c>
      <c r="BO174">
        <v>4</v>
      </c>
      <c r="BP174">
        <v>3.5</v>
      </c>
      <c r="BQ174">
        <v>3.5</v>
      </c>
    </row>
    <row r="175" spans="1:69" x14ac:dyDescent="0.2">
      <c r="A175" t="s">
        <v>194</v>
      </c>
      <c r="B175" t="s">
        <v>195</v>
      </c>
      <c r="C175" t="s">
        <v>1339</v>
      </c>
      <c r="D175" t="s">
        <v>1340</v>
      </c>
      <c r="AX175">
        <v>3.5</v>
      </c>
      <c r="AY175">
        <v>3.5</v>
      </c>
      <c r="AZ175">
        <v>3.5</v>
      </c>
      <c r="BA175">
        <v>3.5</v>
      </c>
      <c r="BB175">
        <v>3.5</v>
      </c>
      <c r="BC175">
        <v>3.5</v>
      </c>
      <c r="BD175">
        <v>3.5</v>
      </c>
      <c r="BE175">
        <v>3.5</v>
      </c>
      <c r="BF175">
        <v>3.5</v>
      </c>
      <c r="BG175">
        <v>3.5</v>
      </c>
      <c r="BH175">
        <v>3.5</v>
      </c>
      <c r="BI175">
        <v>4</v>
      </c>
      <c r="BJ175">
        <v>4</v>
      </c>
      <c r="BK175">
        <v>4</v>
      </c>
      <c r="BL175">
        <v>3.5</v>
      </c>
      <c r="BM175">
        <v>3.5</v>
      </c>
      <c r="BN175">
        <v>3.5</v>
      </c>
      <c r="BO175">
        <v>3.5</v>
      </c>
      <c r="BP175">
        <v>3.5</v>
      </c>
      <c r="BQ175">
        <v>3.5</v>
      </c>
    </row>
    <row r="176" spans="1:69" x14ac:dyDescent="0.2">
      <c r="A176" t="s">
        <v>194</v>
      </c>
      <c r="B176" t="s">
        <v>195</v>
      </c>
      <c r="C176" t="s">
        <v>1341</v>
      </c>
      <c r="D176" t="s">
        <v>1342</v>
      </c>
      <c r="AX176">
        <v>4</v>
      </c>
      <c r="AY176">
        <v>4</v>
      </c>
      <c r="AZ176">
        <v>4</v>
      </c>
      <c r="BA176">
        <v>4</v>
      </c>
      <c r="BB176">
        <v>4.5</v>
      </c>
      <c r="BC176">
        <v>4.5</v>
      </c>
      <c r="BD176">
        <v>4.5</v>
      </c>
      <c r="BE176">
        <v>4.5</v>
      </c>
      <c r="BF176">
        <v>4.5</v>
      </c>
      <c r="BG176">
        <v>4</v>
      </c>
      <c r="BH176">
        <v>4</v>
      </c>
      <c r="BI176">
        <v>4</v>
      </c>
      <c r="BJ176">
        <v>3.5</v>
      </c>
      <c r="BK176">
        <v>3.5</v>
      </c>
      <c r="BL176">
        <v>3.5</v>
      </c>
      <c r="BM176">
        <v>4</v>
      </c>
      <c r="BN176">
        <v>4</v>
      </c>
      <c r="BO176">
        <v>3.5</v>
      </c>
      <c r="BP176">
        <v>3.5</v>
      </c>
      <c r="BQ176">
        <v>3</v>
      </c>
    </row>
    <row r="177" spans="1:69" x14ac:dyDescent="0.2">
      <c r="A177" t="s">
        <v>194</v>
      </c>
      <c r="B177" t="s">
        <v>195</v>
      </c>
      <c r="C177" t="s">
        <v>1343</v>
      </c>
      <c r="D177" t="s">
        <v>1344</v>
      </c>
      <c r="AX177">
        <v>3</v>
      </c>
      <c r="AY177">
        <v>3</v>
      </c>
      <c r="AZ177">
        <v>3</v>
      </c>
      <c r="BA177">
        <v>3.5</v>
      </c>
      <c r="BB177">
        <v>3.5</v>
      </c>
      <c r="BC177">
        <v>3.5</v>
      </c>
      <c r="BD177">
        <v>3.5</v>
      </c>
      <c r="BE177">
        <v>3.5</v>
      </c>
      <c r="BF177">
        <v>3.5</v>
      </c>
      <c r="BG177">
        <v>3.5</v>
      </c>
      <c r="BH177">
        <v>3.5</v>
      </c>
      <c r="BI177">
        <v>3.5</v>
      </c>
      <c r="BJ177">
        <v>3.5</v>
      </c>
      <c r="BK177">
        <v>3.5</v>
      </c>
      <c r="BL177">
        <v>3.5</v>
      </c>
      <c r="BM177">
        <v>3.5</v>
      </c>
      <c r="BN177">
        <v>3.5</v>
      </c>
      <c r="BO177">
        <v>3.5</v>
      </c>
      <c r="BP177">
        <v>3.5</v>
      </c>
      <c r="BQ177">
        <v>3.5</v>
      </c>
    </row>
    <row r="178" spans="1:69" x14ac:dyDescent="0.2">
      <c r="A178" t="s">
        <v>194</v>
      </c>
      <c r="B178" t="s">
        <v>195</v>
      </c>
      <c r="C178" t="s">
        <v>1345</v>
      </c>
      <c r="D178" t="s">
        <v>1346</v>
      </c>
    </row>
    <row r="179" spans="1:69" x14ac:dyDescent="0.2">
      <c r="A179" t="s">
        <v>194</v>
      </c>
      <c r="B179" t="s">
        <v>195</v>
      </c>
      <c r="C179" t="s">
        <v>1347</v>
      </c>
      <c r="D179" t="s">
        <v>1348</v>
      </c>
    </row>
    <row r="180" spans="1:69" x14ac:dyDescent="0.2">
      <c r="A180" t="s">
        <v>194</v>
      </c>
      <c r="B180" t="s">
        <v>195</v>
      </c>
      <c r="C180" t="s">
        <v>1349</v>
      </c>
      <c r="D180" t="s">
        <v>1350</v>
      </c>
    </row>
    <row r="181" spans="1:69" x14ac:dyDescent="0.2">
      <c r="A181" t="s">
        <v>194</v>
      </c>
      <c r="B181" t="s">
        <v>195</v>
      </c>
      <c r="C181" t="s">
        <v>1351</v>
      </c>
      <c r="D181" t="s">
        <v>1352</v>
      </c>
      <c r="BB181">
        <v>2.205082655</v>
      </c>
      <c r="BQ181">
        <v>1.72462666</v>
      </c>
    </row>
    <row r="182" spans="1:69" x14ac:dyDescent="0.2">
      <c r="A182" t="s">
        <v>194</v>
      </c>
      <c r="B182" t="s">
        <v>195</v>
      </c>
      <c r="C182" t="s">
        <v>1353</v>
      </c>
      <c r="D182" t="s">
        <v>1354</v>
      </c>
      <c r="AY182">
        <v>43.1</v>
      </c>
      <c r="BB182">
        <v>24.832538599999999</v>
      </c>
      <c r="BQ182">
        <v>11.996580120000001</v>
      </c>
    </row>
    <row r="183" spans="1:69" x14ac:dyDescent="0.2">
      <c r="A183" t="s">
        <v>194</v>
      </c>
      <c r="B183" t="s">
        <v>195</v>
      </c>
      <c r="C183" t="s">
        <v>1355</v>
      </c>
      <c r="D183" t="s">
        <v>1356</v>
      </c>
      <c r="BB183">
        <v>69.319496150000006</v>
      </c>
      <c r="BQ183">
        <v>60.577453609999999</v>
      </c>
    </row>
    <row r="184" spans="1:69" x14ac:dyDescent="0.2">
      <c r="A184" t="s">
        <v>194</v>
      </c>
      <c r="B184" t="s">
        <v>195</v>
      </c>
      <c r="C184" t="s">
        <v>1357</v>
      </c>
      <c r="D184" t="s">
        <v>1358</v>
      </c>
      <c r="AY184">
        <v>23.3</v>
      </c>
      <c r="BB184">
        <v>19.241746899999999</v>
      </c>
      <c r="BQ184">
        <v>22.15423775</v>
      </c>
    </row>
    <row r="185" spans="1:69" x14ac:dyDescent="0.2">
      <c r="A185" t="s">
        <v>194</v>
      </c>
      <c r="B185" t="s">
        <v>195</v>
      </c>
      <c r="C185" t="s">
        <v>1359</v>
      </c>
      <c r="D185" t="s">
        <v>1360</v>
      </c>
      <c r="BB185">
        <v>35.807041169999998</v>
      </c>
      <c r="BQ185">
        <v>24.669031140000001</v>
      </c>
    </row>
    <row r="186" spans="1:69" x14ac:dyDescent="0.2">
      <c r="A186" t="s">
        <v>194</v>
      </c>
      <c r="B186" t="s">
        <v>195</v>
      </c>
      <c r="C186" t="s">
        <v>1361</v>
      </c>
      <c r="D186" t="s">
        <v>1362</v>
      </c>
      <c r="BQ186">
        <v>6.0221624370000004</v>
      </c>
    </row>
    <row r="187" spans="1:69" x14ac:dyDescent="0.2">
      <c r="A187" t="s">
        <v>194</v>
      </c>
      <c r="B187" t="s">
        <v>195</v>
      </c>
      <c r="C187" t="s">
        <v>1363</v>
      </c>
      <c r="D187" t="s">
        <v>1364</v>
      </c>
      <c r="AY187">
        <v>23.1</v>
      </c>
      <c r="BB187">
        <v>25.56940269</v>
      </c>
      <c r="BQ187">
        <v>15.96293831</v>
      </c>
    </row>
    <row r="188" spans="1:69" x14ac:dyDescent="0.2">
      <c r="A188" t="s">
        <v>194</v>
      </c>
      <c r="B188" t="s">
        <v>195</v>
      </c>
      <c r="C188" t="s">
        <v>1365</v>
      </c>
      <c r="D188" t="s">
        <v>1366</v>
      </c>
      <c r="AY188">
        <v>19.600000000000001</v>
      </c>
      <c r="BB188">
        <v>23.07982063</v>
      </c>
      <c r="BQ188">
        <v>20.35284424</v>
      </c>
    </row>
    <row r="189" spans="1:69" x14ac:dyDescent="0.2">
      <c r="A189" t="s">
        <v>194</v>
      </c>
      <c r="B189" t="s">
        <v>195</v>
      </c>
      <c r="C189" t="s">
        <v>1367</v>
      </c>
      <c r="D189" t="s">
        <v>1368</v>
      </c>
      <c r="BJ189">
        <v>0.28385532299694499</v>
      </c>
      <c r="BK189">
        <v>0.31940376965639899</v>
      </c>
    </row>
    <row r="190" spans="1:69" x14ac:dyDescent="0.2">
      <c r="A190" t="s">
        <v>194</v>
      </c>
      <c r="B190" t="s">
        <v>195</v>
      </c>
      <c r="C190" t="s">
        <v>1369</v>
      </c>
      <c r="D190" t="s">
        <v>1370</v>
      </c>
    </row>
    <row r="191" spans="1:69" x14ac:dyDescent="0.2">
      <c r="A191" t="s">
        <v>194</v>
      </c>
      <c r="B191" t="s">
        <v>195</v>
      </c>
      <c r="C191" t="s">
        <v>1371</v>
      </c>
      <c r="D191" t="s">
        <v>1372</v>
      </c>
    </row>
    <row r="192" spans="1:69" x14ac:dyDescent="0.2">
      <c r="A192" t="s">
        <v>194</v>
      </c>
      <c r="B192" t="s">
        <v>195</v>
      </c>
      <c r="C192" t="s">
        <v>1373</v>
      </c>
      <c r="D192" t="s">
        <v>1374</v>
      </c>
    </row>
    <row r="193" spans="1:70" x14ac:dyDescent="0.2">
      <c r="A193" t="s">
        <v>194</v>
      </c>
      <c r="B193" t="s">
        <v>195</v>
      </c>
      <c r="C193" t="s">
        <v>1375</v>
      </c>
      <c r="D193" t="s">
        <v>1376</v>
      </c>
    </row>
    <row r="194" spans="1:70" x14ac:dyDescent="0.2">
      <c r="A194" t="s">
        <v>194</v>
      </c>
      <c r="B194" t="s">
        <v>195</v>
      </c>
      <c r="C194" t="s">
        <v>1377</v>
      </c>
      <c r="D194" t="s">
        <v>1378</v>
      </c>
    </row>
    <row r="195" spans="1:70" x14ac:dyDescent="0.2">
      <c r="A195" t="s">
        <v>194</v>
      </c>
      <c r="B195" t="s">
        <v>195</v>
      </c>
      <c r="C195" t="s">
        <v>1379</v>
      </c>
      <c r="D195" t="s">
        <v>1380</v>
      </c>
    </row>
    <row r="196" spans="1:70" x14ac:dyDescent="0.2">
      <c r="A196" t="s">
        <v>194</v>
      </c>
      <c r="B196" t="s">
        <v>195</v>
      </c>
      <c r="C196" t="s">
        <v>1381</v>
      </c>
      <c r="D196" t="s">
        <v>1382</v>
      </c>
    </row>
    <row r="197" spans="1:70" x14ac:dyDescent="0.2">
      <c r="A197" t="s">
        <v>194</v>
      </c>
      <c r="B197" t="s">
        <v>195</v>
      </c>
      <c r="C197" t="s">
        <v>1383</v>
      </c>
      <c r="D197" t="s">
        <v>1384</v>
      </c>
    </row>
    <row r="198" spans="1:70" x14ac:dyDescent="0.2">
      <c r="A198" t="s">
        <v>194</v>
      </c>
      <c r="B198" t="s">
        <v>195</v>
      </c>
      <c r="C198" t="s">
        <v>1385</v>
      </c>
      <c r="D198" t="s">
        <v>1386</v>
      </c>
    </row>
    <row r="199" spans="1:70" x14ac:dyDescent="0.2">
      <c r="A199" t="s">
        <v>194</v>
      </c>
      <c r="B199" t="s">
        <v>195</v>
      </c>
      <c r="C199" t="s">
        <v>1387</v>
      </c>
      <c r="D199" t="s">
        <v>1388</v>
      </c>
    </row>
    <row r="200" spans="1:70" x14ac:dyDescent="0.2">
      <c r="A200" t="s">
        <v>194</v>
      </c>
      <c r="B200" t="s">
        <v>195</v>
      </c>
      <c r="C200" t="s">
        <v>1389</v>
      </c>
      <c r="D200" t="s">
        <v>1390</v>
      </c>
      <c r="BC200">
        <v>96.175880225552206</v>
      </c>
      <c r="BH200">
        <v>103.548810772935</v>
      </c>
      <c r="BM200">
        <v>114.686321986962</v>
      </c>
      <c r="BR200">
        <v>107.13439696759301</v>
      </c>
    </row>
    <row r="201" spans="1:70" x14ac:dyDescent="0.2">
      <c r="A201" t="s">
        <v>194</v>
      </c>
      <c r="B201" t="s">
        <v>195</v>
      </c>
      <c r="C201" t="s">
        <v>1391</v>
      </c>
      <c r="D201" t="s">
        <v>1392</v>
      </c>
      <c r="BC201">
        <v>38.441784433911998</v>
      </c>
      <c r="BH201">
        <v>32.814641071386603</v>
      </c>
      <c r="BM201">
        <v>41.923739573896903</v>
      </c>
      <c r="BR201">
        <v>36.667106959091001</v>
      </c>
    </row>
    <row r="202" spans="1:70" x14ac:dyDescent="0.2">
      <c r="A202" t="s">
        <v>194</v>
      </c>
      <c r="B202" t="s">
        <v>195</v>
      </c>
      <c r="C202" t="s">
        <v>1393</v>
      </c>
      <c r="D202" t="s">
        <v>1394</v>
      </c>
      <c r="BC202">
        <v>35.905828267335899</v>
      </c>
      <c r="BH202">
        <v>37.609952981471999</v>
      </c>
      <c r="BM202">
        <v>38.9910181796551</v>
      </c>
      <c r="BR202">
        <v>39.958223143815999</v>
      </c>
    </row>
    <row r="203" spans="1:70" x14ac:dyDescent="0.2">
      <c r="A203" t="s">
        <v>194</v>
      </c>
      <c r="B203" t="s">
        <v>195</v>
      </c>
      <c r="C203" t="s">
        <v>1395</v>
      </c>
      <c r="D203" t="s">
        <v>1396</v>
      </c>
      <c r="AZ203">
        <v>96.064099999999996</v>
      </c>
      <c r="BA203">
        <v>83.634600000000006</v>
      </c>
      <c r="BB203">
        <v>102.5102</v>
      </c>
      <c r="BC203">
        <v>94.640699999999995</v>
      </c>
      <c r="BD203">
        <v>98.079899999999995</v>
      </c>
      <c r="BE203">
        <v>96.048400000000001</v>
      </c>
      <c r="BF203">
        <v>91.986699999999999</v>
      </c>
      <c r="BG203">
        <v>84.968999999999994</v>
      </c>
      <c r="BH203">
        <v>85.483199999999997</v>
      </c>
      <c r="BI203">
        <v>95.815299999999993</v>
      </c>
    </row>
    <row r="204" spans="1:70" x14ac:dyDescent="0.2">
      <c r="A204" t="s">
        <v>194</v>
      </c>
      <c r="B204" t="s">
        <v>195</v>
      </c>
      <c r="C204" t="s">
        <v>1397</v>
      </c>
      <c r="D204" t="s">
        <v>1398</v>
      </c>
      <c r="AS204">
        <v>40.176499999999997</v>
      </c>
      <c r="AT204">
        <v>42.8185</v>
      </c>
      <c r="AU204">
        <v>44.176500000000004</v>
      </c>
      <c r="AV204">
        <v>48.4544</v>
      </c>
      <c r="AW204">
        <v>49.685200000000002</v>
      </c>
      <c r="AX204">
        <v>51.322600000000001</v>
      </c>
      <c r="AY204">
        <v>52.769199999999998</v>
      </c>
      <c r="AZ204">
        <v>54.609200000000001</v>
      </c>
      <c r="BA204">
        <v>56.726399999999998</v>
      </c>
      <c r="BB204">
        <v>58.064499999999995</v>
      </c>
      <c r="BC204">
        <v>60.4407</v>
      </c>
      <c r="BD204">
        <v>62.143100000000004</v>
      </c>
      <c r="BE204">
        <v>62.388000000000005</v>
      </c>
      <c r="BF204">
        <v>65.842399999999998</v>
      </c>
      <c r="BG204">
        <v>65.384200000000007</v>
      </c>
      <c r="BH204">
        <v>69.149000000000001</v>
      </c>
      <c r="BI204">
        <v>70.011899999999997</v>
      </c>
      <c r="BJ204">
        <v>71.13900000000001</v>
      </c>
      <c r="BK204">
        <v>72.741600000000005</v>
      </c>
      <c r="BL204">
        <v>73.913700000000006</v>
      </c>
      <c r="BM204">
        <v>70.33420000000001</v>
      </c>
      <c r="BN204">
        <v>75.575900000000004</v>
      </c>
      <c r="BO204">
        <v>75.881600000000006</v>
      </c>
      <c r="BP204">
        <v>74.731099999999998</v>
      </c>
    </row>
    <row r="205" spans="1:70" x14ac:dyDescent="0.2">
      <c r="A205" t="s">
        <v>194</v>
      </c>
      <c r="B205" t="s">
        <v>195</v>
      </c>
      <c r="C205" t="s">
        <v>1399</v>
      </c>
      <c r="D205" t="s">
        <v>1400</v>
      </c>
      <c r="BK205">
        <v>12</v>
      </c>
      <c r="BO205">
        <v>15</v>
      </c>
    </row>
    <row r="206" spans="1:70" x14ac:dyDescent="0.2">
      <c r="A206" t="s">
        <v>194</v>
      </c>
      <c r="B206" t="s">
        <v>195</v>
      </c>
      <c r="C206" t="s">
        <v>1401</v>
      </c>
      <c r="D206" t="s">
        <v>1402</v>
      </c>
      <c r="AI206">
        <v>99.720156933273799</v>
      </c>
      <c r="AN206">
        <v>99.561052726177095</v>
      </c>
      <c r="AS206">
        <v>99.468973285760399</v>
      </c>
      <c r="AX206">
        <v>80.234989702879005</v>
      </c>
      <c r="BC206">
        <v>71.637705161238898</v>
      </c>
      <c r="BD206">
        <v>74.717530757575204</v>
      </c>
      <c r="BE206">
        <v>72.863815394334907</v>
      </c>
      <c r="BF206">
        <v>34.206152331918801</v>
      </c>
      <c r="BG206">
        <v>43.845825435360801</v>
      </c>
      <c r="BH206">
        <v>98.033483748745795</v>
      </c>
      <c r="BI206">
        <v>94.570830555843798</v>
      </c>
      <c r="BJ206">
        <v>94.419628059721305</v>
      </c>
    </row>
    <row r="207" spans="1:70" x14ac:dyDescent="0.2">
      <c r="A207" t="s">
        <v>194</v>
      </c>
      <c r="B207" t="s">
        <v>195</v>
      </c>
      <c r="C207" t="s">
        <v>1403</v>
      </c>
      <c r="D207" t="s">
        <v>1404</v>
      </c>
      <c r="AI207">
        <v>88.321630804076932</v>
      </c>
      <c r="AJ207">
        <v>87.892828953138149</v>
      </c>
      <c r="AK207">
        <v>88.046294450929125</v>
      </c>
      <c r="AL207">
        <v>88.42928703767214</v>
      </c>
      <c r="AM207">
        <v>88.047190736028341</v>
      </c>
      <c r="AN207">
        <v>88.265895186654546</v>
      </c>
      <c r="AO207">
        <v>86.263090182190311</v>
      </c>
      <c r="AP207">
        <v>84.981744203279519</v>
      </c>
      <c r="AQ207">
        <v>84.202188749983975</v>
      </c>
      <c r="AR207">
        <v>79.031511055457159</v>
      </c>
      <c r="AS207">
        <v>76.946146824879136</v>
      </c>
      <c r="AT207">
        <v>80.323005010216093</v>
      </c>
      <c r="AU207">
        <v>80.595512854919093</v>
      </c>
      <c r="AV207">
        <v>80.618471273603916</v>
      </c>
      <c r="AW207">
        <v>81.055315112349376</v>
      </c>
      <c r="AX207">
        <v>81.533375314861473</v>
      </c>
      <c r="AY207">
        <v>79.582429219572546</v>
      </c>
      <c r="AZ207">
        <v>77.811058354441599</v>
      </c>
      <c r="BA207">
        <v>78.768292004377116</v>
      </c>
      <c r="BB207">
        <v>78.997259933848383</v>
      </c>
      <c r="BC207">
        <v>82.603091114018753</v>
      </c>
      <c r="BD207">
        <v>82.273260870887384</v>
      </c>
      <c r="BE207">
        <v>80.168422933663948</v>
      </c>
      <c r="BF207">
        <v>80.227896401222992</v>
      </c>
      <c r="BG207">
        <v>80.107112126517009</v>
      </c>
      <c r="BH207">
        <v>78.588804460722741</v>
      </c>
      <c r="BI207">
        <v>77.453200895049974</v>
      </c>
      <c r="BJ207">
        <v>75.717970620537002</v>
      </c>
      <c r="BK207">
        <v>74.573622871036733</v>
      </c>
      <c r="BL207">
        <v>74.256791389031278</v>
      </c>
      <c r="BM207">
        <v>70.27037277393363</v>
      </c>
      <c r="BN207">
        <v>73.09395035638822</v>
      </c>
      <c r="BO207">
        <v>73.973829037628818</v>
      </c>
    </row>
    <row r="208" spans="1:70" x14ac:dyDescent="0.2">
      <c r="A208" t="s">
        <v>194</v>
      </c>
      <c r="B208" t="s">
        <v>195</v>
      </c>
      <c r="C208" t="s">
        <v>1405</v>
      </c>
      <c r="D208" t="s">
        <v>1406</v>
      </c>
    </row>
    <row r="209" spans="1:69" x14ac:dyDescent="0.2">
      <c r="A209" t="s">
        <v>194</v>
      </c>
      <c r="B209" t="s">
        <v>195</v>
      </c>
      <c r="C209" t="s">
        <v>1407</v>
      </c>
      <c r="D209" t="s">
        <v>1408</v>
      </c>
      <c r="AS209">
        <v>6.9230769230769221E-2</v>
      </c>
      <c r="AT209">
        <v>-6.0109289617486336E-2</v>
      </c>
      <c r="AU209">
        <v>-6.5753424657534254E-2</v>
      </c>
      <c r="AV209">
        <v>-2.4719101123595506E-2</v>
      </c>
      <c r="AW209">
        <v>-0.1139240506329114</v>
      </c>
      <c r="AX209">
        <v>-0.10251450676982592</v>
      </c>
      <c r="AY209">
        <v>0.12226277372262774</v>
      </c>
      <c r="AZ209">
        <v>6.8627450980392163E-2</v>
      </c>
      <c r="BA209">
        <v>-1.1290322580645161E-2</v>
      </c>
      <c r="BB209">
        <v>4.2857142857142858E-2</v>
      </c>
      <c r="BC209">
        <v>-3.0588235294117645E-2</v>
      </c>
      <c r="BD209">
        <v>1.642935377875137E-2</v>
      </c>
      <c r="BE209">
        <v>6.6371681415929196E-2</v>
      </c>
      <c r="BF209">
        <v>0.10859375</v>
      </c>
      <c r="BG209">
        <v>0.21524064171122995</v>
      </c>
      <c r="BH209">
        <v>0.25741525423728817</v>
      </c>
      <c r="BI209">
        <v>0.32387022016222478</v>
      </c>
      <c r="BJ209">
        <v>0.91199119911991211</v>
      </c>
      <c r="BK209">
        <v>4.7241379310344822</v>
      </c>
      <c r="BL209">
        <v>6.3997429305912599</v>
      </c>
      <c r="BM209">
        <v>6.2658959537572247</v>
      </c>
      <c r="BN209">
        <v>6.390914524805738</v>
      </c>
    </row>
    <row r="210" spans="1:69" x14ac:dyDescent="0.2">
      <c r="A210" t="s">
        <v>194</v>
      </c>
      <c r="B210" t="s">
        <v>195</v>
      </c>
      <c r="C210" t="s">
        <v>1409</v>
      </c>
      <c r="D210" t="s">
        <v>1410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row>
    <row r="211" spans="1:69" x14ac:dyDescent="0.2">
      <c r="A211" t="s">
        <v>194</v>
      </c>
      <c r="B211" t="s">
        <v>195</v>
      </c>
      <c r="C211" t="s">
        <v>1411</v>
      </c>
      <c r="D211" t="s">
        <v>1412</v>
      </c>
      <c r="AI211">
        <v>95.108695652173907</v>
      </c>
      <c r="AJ211">
        <v>93.298969072164951</v>
      </c>
      <c r="AK211">
        <v>90.049751243781088</v>
      </c>
      <c r="AL211">
        <v>78.139534883720927</v>
      </c>
      <c r="AM211">
        <v>66.203703703703709</v>
      </c>
      <c r="AN211">
        <v>61.31687242798354</v>
      </c>
      <c r="AO211">
        <v>72.992700729927009</v>
      </c>
      <c r="AP211">
        <v>79.804560260586328</v>
      </c>
      <c r="AQ211">
        <v>76.923076923076934</v>
      </c>
      <c r="AR211">
        <v>65.277777777777786</v>
      </c>
      <c r="AS211">
        <v>74.871794871794876</v>
      </c>
      <c r="AT211">
        <v>85.245901639344254</v>
      </c>
      <c r="AU211">
        <v>82.465753424657535</v>
      </c>
      <c r="AV211">
        <v>78.426966292134836</v>
      </c>
      <c r="AW211">
        <v>78.48101265822784</v>
      </c>
      <c r="AX211">
        <v>80.464216634429391</v>
      </c>
      <c r="AY211">
        <v>85.40145985401459</v>
      </c>
      <c r="AZ211">
        <v>81.862745098039213</v>
      </c>
      <c r="BA211">
        <v>78.064516129032256</v>
      </c>
      <c r="BB211">
        <v>81.142857142857139</v>
      </c>
      <c r="BC211">
        <v>85.058823529411768</v>
      </c>
      <c r="BD211">
        <v>89.923329682365832</v>
      </c>
      <c r="BE211">
        <v>90.442477876106196</v>
      </c>
      <c r="BF211">
        <v>91.5625</v>
      </c>
      <c r="BG211">
        <v>93.181818181818173</v>
      </c>
      <c r="BH211">
        <v>94.332627118644069</v>
      </c>
      <c r="BI211">
        <v>91.309385863267664</v>
      </c>
      <c r="BJ211">
        <v>91.914191419141915</v>
      </c>
      <c r="BK211">
        <v>88.932146829810904</v>
      </c>
      <c r="BL211">
        <v>85.861182519280206</v>
      </c>
      <c r="BM211">
        <v>82.915863840719325</v>
      </c>
      <c r="BN211">
        <v>83.622235505080695</v>
      </c>
      <c r="BO211">
        <v>85.979628520071898</v>
      </c>
    </row>
    <row r="212" spans="1:69" x14ac:dyDescent="0.2">
      <c r="A212" t="s">
        <v>194</v>
      </c>
      <c r="B212" t="s">
        <v>195</v>
      </c>
      <c r="C212" t="s">
        <v>1413</v>
      </c>
      <c r="D212" t="s">
        <v>1414</v>
      </c>
      <c r="AL212">
        <v>2.1188632004258601</v>
      </c>
      <c r="AM212">
        <v>1.3575135403004099</v>
      </c>
      <c r="AN212">
        <v>1.6318759881764</v>
      </c>
      <c r="AO212">
        <v>1.8974305022468601</v>
      </c>
      <c r="AP212">
        <v>2.0764288902730699</v>
      </c>
      <c r="AQ212">
        <v>2.1714534817226498</v>
      </c>
      <c r="AS212">
        <v>2.2999999999999998</v>
      </c>
      <c r="AT212">
        <v>2.2000000000000002</v>
      </c>
      <c r="AU212">
        <v>2.1</v>
      </c>
      <c r="AV212">
        <v>1.2</v>
      </c>
      <c r="AW212">
        <v>1.8</v>
      </c>
      <c r="AX212">
        <v>1.6</v>
      </c>
      <c r="AY212">
        <v>1.4</v>
      </c>
      <c r="AZ212">
        <v>1.2</v>
      </c>
      <c r="BA212">
        <v>1.2</v>
      </c>
      <c r="BB212">
        <v>2.6</v>
      </c>
      <c r="BC212">
        <v>1.5</v>
      </c>
      <c r="BD212">
        <v>1.9</v>
      </c>
      <c r="BE212">
        <v>1.5</v>
      </c>
      <c r="BF212">
        <v>1</v>
      </c>
      <c r="BG212">
        <v>4.7</v>
      </c>
      <c r="BO212">
        <v>3.4</v>
      </c>
      <c r="BP212">
        <v>2</v>
      </c>
    </row>
    <row r="213" spans="1:69" x14ac:dyDescent="0.2">
      <c r="A213" t="s">
        <v>194</v>
      </c>
      <c r="B213" t="s">
        <v>195</v>
      </c>
      <c r="C213" t="s">
        <v>1415</v>
      </c>
      <c r="D213" t="s">
        <v>1416</v>
      </c>
      <c r="AS213">
        <v>0.6</v>
      </c>
      <c r="AT213">
        <v>0.6</v>
      </c>
      <c r="AU213">
        <v>0.7</v>
      </c>
      <c r="AV213">
        <v>0.7</v>
      </c>
      <c r="AW213">
        <v>0.8</v>
      </c>
      <c r="AX213">
        <v>0.8</v>
      </c>
      <c r="AY213">
        <v>0.9</v>
      </c>
      <c r="AZ213">
        <v>1</v>
      </c>
      <c r="BA213">
        <v>1</v>
      </c>
      <c r="BB213">
        <v>1.1000000000000001</v>
      </c>
      <c r="BC213">
        <v>1.2</v>
      </c>
      <c r="BD213">
        <v>1.2</v>
      </c>
      <c r="BE213">
        <v>1.3</v>
      </c>
      <c r="BF213">
        <v>1.4</v>
      </c>
      <c r="BG213">
        <v>1.6</v>
      </c>
      <c r="BH213">
        <v>1.7</v>
      </c>
      <c r="BI213">
        <v>1.8</v>
      </c>
      <c r="BJ213">
        <v>2</v>
      </c>
      <c r="BK213">
        <v>2.1</v>
      </c>
      <c r="BL213">
        <v>2.2999999999999998</v>
      </c>
      <c r="BM213">
        <v>2.6</v>
      </c>
      <c r="BN213">
        <v>2.9</v>
      </c>
      <c r="BO213">
        <v>3.2</v>
      </c>
      <c r="BP213">
        <v>3.5</v>
      </c>
    </row>
    <row r="214" spans="1:69" x14ac:dyDescent="0.2">
      <c r="A214" t="s">
        <v>194</v>
      </c>
      <c r="B214" t="s">
        <v>195</v>
      </c>
      <c r="C214" t="s">
        <v>1417</v>
      </c>
      <c r="D214" t="s">
        <v>1418</v>
      </c>
      <c r="O214">
        <v>0.46209774741428611</v>
      </c>
      <c r="P214">
        <v>0.43514329316053463</v>
      </c>
      <c r="Q214">
        <v>0.35566392398130015</v>
      </c>
      <c r="R214">
        <v>0.4585633205588035</v>
      </c>
      <c r="S214">
        <v>0.47930131663306658</v>
      </c>
      <c r="T214">
        <v>0.56427447741964798</v>
      </c>
      <c r="U214">
        <v>0.48405653495249112</v>
      </c>
      <c r="V214">
        <v>0.49331721731239209</v>
      </c>
      <c r="W214">
        <v>0.49022944019407155</v>
      </c>
      <c r="X214">
        <v>0.52736204719202784</v>
      </c>
      <c r="Y214">
        <v>0.87780962843425225</v>
      </c>
      <c r="Z214">
        <v>0.77535084645606844</v>
      </c>
      <c r="AA214">
        <v>0.87205279095473787</v>
      </c>
      <c r="AB214">
        <v>0.94883321030015777</v>
      </c>
      <c r="AC214">
        <v>1.2474385085937627</v>
      </c>
      <c r="AD214">
        <v>1.6026652856414607</v>
      </c>
      <c r="AE214">
        <v>1.504961277399296</v>
      </c>
      <c r="AF214">
        <v>1.2101816839889457</v>
      </c>
      <c r="AG214">
        <v>1.336436834710748</v>
      </c>
      <c r="AH214">
        <v>1.2090423576003486</v>
      </c>
      <c r="AI214">
        <v>0.90764173703976692</v>
      </c>
      <c r="AJ214">
        <v>1.2849259883984463</v>
      </c>
      <c r="AK214">
        <v>0.85780857076576178</v>
      </c>
      <c r="AL214">
        <v>1.1275381949687093</v>
      </c>
      <c r="AM214">
        <v>2.2165837987960559</v>
      </c>
      <c r="AN214">
        <v>1.9567124580740014</v>
      </c>
      <c r="AO214">
        <v>1.743776505284824</v>
      </c>
      <c r="AP214">
        <v>1.9071905769058921</v>
      </c>
      <c r="AQ214">
        <v>1.7099282972349965</v>
      </c>
      <c r="AR214">
        <v>1.6372076110905223</v>
      </c>
      <c r="AS214">
        <v>1.2888026978718989</v>
      </c>
      <c r="AT214">
        <v>0.88627546054540118</v>
      </c>
      <c r="AU214">
        <v>0.93279583203432981</v>
      </c>
      <c r="AV214">
        <v>0.90797536986730898</v>
      </c>
      <c r="AW214">
        <v>0.89500912033711533</v>
      </c>
      <c r="AX214">
        <v>0.67738347735635762</v>
      </c>
      <c r="AY214">
        <v>0.66288630650460667</v>
      </c>
      <c r="AZ214">
        <v>0.49375099735261474</v>
      </c>
      <c r="BA214">
        <v>0.44549182401366999</v>
      </c>
      <c r="BB214">
        <v>0.47098804661522953</v>
      </c>
      <c r="BC214">
        <v>0.49398489179623278</v>
      </c>
      <c r="BD214">
        <v>0.5528358035993669</v>
      </c>
      <c r="BE214">
        <v>0.53267152666669237</v>
      </c>
      <c r="BF214">
        <v>0.56040982223334412</v>
      </c>
      <c r="BG214">
        <v>0.66028514717896813</v>
      </c>
      <c r="BH214">
        <v>0.87339313249331885</v>
      </c>
      <c r="BI214">
        <v>0.86989453917253079</v>
      </c>
      <c r="BJ214">
        <v>0.85640893273611751</v>
      </c>
      <c r="BK214">
        <v>0.7520315243610316</v>
      </c>
      <c r="BL214">
        <v>0.85708479616436284</v>
      </c>
      <c r="BM214">
        <v>0.824621195442376</v>
      </c>
      <c r="BN214">
        <v>0.78145277831363313</v>
      </c>
      <c r="BO214">
        <v>1.0610907131797251</v>
      </c>
      <c r="BP214">
        <v>1.2248233109064635</v>
      </c>
      <c r="BQ214">
        <v>1.3609660432534592</v>
      </c>
    </row>
    <row r="215" spans="1:69" x14ac:dyDescent="0.2">
      <c r="A215" t="s">
        <v>194</v>
      </c>
      <c r="B215" t="s">
        <v>195</v>
      </c>
      <c r="C215" t="s">
        <v>1419</v>
      </c>
      <c r="D215" t="s">
        <v>1420</v>
      </c>
      <c r="O215">
        <v>0.46209774741428611</v>
      </c>
      <c r="P215">
        <v>0.43514329316053463</v>
      </c>
      <c r="Q215">
        <v>0.56629988990605384</v>
      </c>
      <c r="R215">
        <v>0.56462966679829563</v>
      </c>
      <c r="S215">
        <v>0.5033908143730349</v>
      </c>
      <c r="T215">
        <v>0.56427447741964798</v>
      </c>
      <c r="U215">
        <v>0.48405653495249112</v>
      </c>
      <c r="V215">
        <v>0.49331721731239209</v>
      </c>
      <c r="W215">
        <v>0.49022944019407155</v>
      </c>
      <c r="X215">
        <v>0.52921922136043342</v>
      </c>
      <c r="Y215">
        <v>1.1515067111436699</v>
      </c>
      <c r="Z215">
        <v>1.1119044385471746</v>
      </c>
      <c r="AA215">
        <v>1.1336612064501383</v>
      </c>
      <c r="AB215">
        <v>1.1350331884838587</v>
      </c>
      <c r="AC215">
        <v>1.486537787391278</v>
      </c>
      <c r="AD215">
        <v>1.9045270986968728</v>
      </c>
      <c r="AE215">
        <v>1.8112191401641065</v>
      </c>
      <c r="AF215">
        <v>1.5300902233283222</v>
      </c>
      <c r="AG215">
        <v>1.6409649290915231</v>
      </c>
      <c r="AH215">
        <v>1.4806473423001854</v>
      </c>
      <c r="AI215">
        <v>1.1086253235270076</v>
      </c>
      <c r="AJ215">
        <v>1.4840498676010827</v>
      </c>
      <c r="AK215">
        <v>0.9994969878580735</v>
      </c>
      <c r="AL215">
        <v>1.1936829707024235</v>
      </c>
      <c r="AM215">
        <v>2.3170699305331381</v>
      </c>
      <c r="AN215">
        <v>2.0445216064954437</v>
      </c>
      <c r="AO215">
        <v>1.8714807942858354</v>
      </c>
      <c r="AP215">
        <v>2.1031686982669844</v>
      </c>
      <c r="AQ215">
        <v>1.9327585228900452</v>
      </c>
      <c r="AR215">
        <v>1.9141322795618292</v>
      </c>
      <c r="AS215">
        <v>1.6015949094668895</v>
      </c>
      <c r="AT215">
        <v>1.2072622465049188</v>
      </c>
      <c r="AU215">
        <v>1.2388711053664552</v>
      </c>
      <c r="AV215">
        <v>1.0064226411800679</v>
      </c>
      <c r="AW215">
        <v>0.97667454928451691</v>
      </c>
      <c r="AX215">
        <v>0.76230078901531828</v>
      </c>
      <c r="AY215">
        <v>0.69651082819577559</v>
      </c>
      <c r="AZ215">
        <v>1.5240676741615244</v>
      </c>
      <c r="BA215">
        <v>2.1620061112173499</v>
      </c>
      <c r="BB215">
        <v>3.3369249756406427</v>
      </c>
      <c r="BC215">
        <v>4.5148272114437367</v>
      </c>
      <c r="BD215">
        <v>5.2963088830847962</v>
      </c>
      <c r="BE215">
        <v>6.5376260731019666</v>
      </c>
      <c r="BF215">
        <v>7.8524975576338099</v>
      </c>
      <c r="BG215">
        <v>9.401903876739242</v>
      </c>
      <c r="BH215">
        <v>14.242715743585119</v>
      </c>
      <c r="BI215">
        <v>10.07864274430462</v>
      </c>
      <c r="BJ215">
        <v>11.659118299153135</v>
      </c>
      <c r="BK215">
        <v>19.495717226446541</v>
      </c>
      <c r="BL215">
        <v>15.079961745969042</v>
      </c>
      <c r="BM215">
        <v>12.806389533033277</v>
      </c>
      <c r="BN215">
        <v>2.6874229085309191</v>
      </c>
      <c r="BO215">
        <v>6.1741813367534801</v>
      </c>
      <c r="BP215">
        <v>3.8319414819193764</v>
      </c>
      <c r="BQ215">
        <v>4.0669221379471452</v>
      </c>
    </row>
    <row r="216" spans="1:69" x14ac:dyDescent="0.2">
      <c r="A216" t="s">
        <v>194</v>
      </c>
      <c r="B216" t="s">
        <v>195</v>
      </c>
      <c r="C216" t="s">
        <v>1421</v>
      </c>
      <c r="D216" t="s">
        <v>1422</v>
      </c>
      <c r="E216">
        <v>4.1853079158240832E-2</v>
      </c>
      <c r="F216">
        <v>0.27845248566111219</v>
      </c>
      <c r="G216">
        <v>0.90046650027453456</v>
      </c>
      <c r="H216">
        <v>0.8290573530451939</v>
      </c>
      <c r="I216">
        <v>3.0368559190355064</v>
      </c>
      <c r="J216">
        <v>3.3515544667882118</v>
      </c>
      <c r="K216">
        <v>3.2188270851023866</v>
      </c>
      <c r="L216">
        <v>3.6835747193449242</v>
      </c>
      <c r="M216">
        <v>4.2095401480411709</v>
      </c>
      <c r="N216">
        <v>4.3532068714644936</v>
      </c>
      <c r="O216">
        <v>3.919573657883459</v>
      </c>
      <c r="P216">
        <v>5.0437992220263705</v>
      </c>
      <c r="Q216">
        <v>5.909870291919388</v>
      </c>
      <c r="R216">
        <v>9.6246116580734</v>
      </c>
      <c r="S216">
        <v>15.986976671300356</v>
      </c>
      <c r="T216">
        <v>14.395934392928327</v>
      </c>
      <c r="U216">
        <v>12.716867441999415</v>
      </c>
      <c r="V216">
        <v>16.96601534529567</v>
      </c>
      <c r="W216">
        <v>23.802212974999332</v>
      </c>
      <c r="X216">
        <v>29.001007800098407</v>
      </c>
      <c r="Y216">
        <v>30.219203890940712</v>
      </c>
      <c r="Z216">
        <v>30.087093589452696</v>
      </c>
      <c r="AA216">
        <v>28.635471560423511</v>
      </c>
      <c r="AB216">
        <v>23.988465749909452</v>
      </c>
      <c r="AC216">
        <v>23.542713431922341</v>
      </c>
      <c r="AD216">
        <v>23.561442123362752</v>
      </c>
      <c r="AE216">
        <v>32.678940763160256</v>
      </c>
      <c r="AF216">
        <v>31.710599056460193</v>
      </c>
      <c r="AG216">
        <v>33.01089432948816</v>
      </c>
      <c r="AH216">
        <v>29.73599316001502</v>
      </c>
      <c r="AI216">
        <v>35.649886168776163</v>
      </c>
      <c r="AJ216">
        <v>44.669125293729863</v>
      </c>
      <c r="AK216">
        <v>45.006504111972397</v>
      </c>
      <c r="AL216">
        <v>47.508470944645069</v>
      </c>
      <c r="AM216">
        <v>42.78038796344179</v>
      </c>
      <c r="AN216">
        <v>47.218940894637498</v>
      </c>
      <c r="AO216">
        <v>39.343306320020794</v>
      </c>
      <c r="AP216">
        <v>33.757764881804498</v>
      </c>
      <c r="AQ216">
        <v>35.595726230111673</v>
      </c>
      <c r="AR216">
        <v>34.450286215130753</v>
      </c>
      <c r="AS216">
        <v>15.075592175716734</v>
      </c>
      <c r="AT216">
        <v>31.796394855353732</v>
      </c>
      <c r="AU216">
        <v>34.719286655987112</v>
      </c>
      <c r="AV216">
        <v>41.340543960283298</v>
      </c>
      <c r="AW216">
        <v>47.952475073981816</v>
      </c>
      <c r="AX216">
        <v>50.113968253550659</v>
      </c>
      <c r="AY216">
        <v>62.652476486667638</v>
      </c>
      <c r="AZ216">
        <v>63.626917448647156</v>
      </c>
      <c r="BA216">
        <v>65.563586824105741</v>
      </c>
      <c r="BB216">
        <v>68.981433996482252</v>
      </c>
      <c r="BC216">
        <v>52.285728826657596</v>
      </c>
      <c r="BD216">
        <v>58.935574843923213</v>
      </c>
      <c r="BE216">
        <v>67.10331494066574</v>
      </c>
      <c r="BF216">
        <v>59.059280573848277</v>
      </c>
      <c r="BG216">
        <v>61.623478223999605</v>
      </c>
      <c r="BH216">
        <v>53.169259060106448</v>
      </c>
      <c r="BI216">
        <v>53.244796276217421</v>
      </c>
      <c r="BJ216">
        <v>44.844318458292072</v>
      </c>
      <c r="BK216">
        <v>58.104458850100357</v>
      </c>
      <c r="BL216">
        <v>52.88974238710879</v>
      </c>
      <c r="BM216">
        <v>80.654239718967034</v>
      </c>
      <c r="BN216">
        <v>73.272612890944188</v>
      </c>
      <c r="BO216">
        <v>61.858040767196712</v>
      </c>
      <c r="BP216">
        <v>62.383217706552436</v>
      </c>
    </row>
    <row r="217" spans="1:69" x14ac:dyDescent="0.2">
      <c r="A217" t="s">
        <v>194</v>
      </c>
      <c r="B217" t="s">
        <v>195</v>
      </c>
      <c r="C217" t="s">
        <v>1423</v>
      </c>
      <c r="D217" t="s">
        <v>1424</v>
      </c>
      <c r="E217">
        <v>0.710390607769816</v>
      </c>
      <c r="F217">
        <v>4.4537978987758544</v>
      </c>
      <c r="G217">
        <v>13.403143520184027</v>
      </c>
      <c r="H217">
        <v>11.937560009532335</v>
      </c>
      <c r="I217">
        <v>38.93672472936332</v>
      </c>
      <c r="J217">
        <v>46.872907514519504</v>
      </c>
      <c r="K217">
        <v>48.742332771296013</v>
      </c>
      <c r="L217">
        <v>54.254792970606772</v>
      </c>
      <c r="M217">
        <v>59.901054704050708</v>
      </c>
      <c r="N217">
        <v>52.212540482153514</v>
      </c>
      <c r="O217">
        <v>46.709444232732409</v>
      </c>
      <c r="P217">
        <v>40.123559255257689</v>
      </c>
      <c r="Q217">
        <v>34.331394561288782</v>
      </c>
      <c r="R217">
        <v>40.872620662566135</v>
      </c>
      <c r="S217">
        <v>50.241747576654831</v>
      </c>
      <c r="T217">
        <v>40.750850746118481</v>
      </c>
      <c r="U217">
        <v>35.802119273971613</v>
      </c>
      <c r="V217">
        <v>49.287072203556463</v>
      </c>
      <c r="W217">
        <v>58.036814618109879</v>
      </c>
      <c r="X217">
        <v>68.407434681464551</v>
      </c>
      <c r="Y217">
        <v>72.05939496384714</v>
      </c>
      <c r="Z217">
        <v>85.609072737195163</v>
      </c>
      <c r="AA217">
        <v>66.83012313085267</v>
      </c>
      <c r="AB217">
        <v>66.06994691565852</v>
      </c>
      <c r="AC217">
        <v>88.474865302318477</v>
      </c>
      <c r="AD217">
        <v>52.894912369289756</v>
      </c>
      <c r="AE217">
        <v>65.581073201312122</v>
      </c>
      <c r="AF217">
        <v>58.870113247091162</v>
      </c>
      <c r="AG217">
        <v>58.344884367717277</v>
      </c>
      <c r="AH217">
        <v>49.692614247664515</v>
      </c>
      <c r="AI217">
        <v>55.668519106296785</v>
      </c>
      <c r="AJ217">
        <v>63.004875567266524</v>
      </c>
      <c r="AK217">
        <v>66.88754360776106</v>
      </c>
      <c r="AL217">
        <v>75.32638443707404</v>
      </c>
      <c r="AM217">
        <v>84.117061354565294</v>
      </c>
      <c r="AN217">
        <v>86.148474074315345</v>
      </c>
      <c r="AO217">
        <v>64.97754741862623</v>
      </c>
      <c r="AP217">
        <v>55.053974349856901</v>
      </c>
      <c r="AQ217">
        <v>59.008346613619153</v>
      </c>
      <c r="AR217">
        <v>68.015622232566031</v>
      </c>
      <c r="AS217">
        <v>41.567529845522337</v>
      </c>
      <c r="AT217">
        <v>90.460181143745643</v>
      </c>
      <c r="AU217">
        <v>90.35530694942662</v>
      </c>
      <c r="AV217">
        <v>73.795516261555932</v>
      </c>
      <c r="AW217">
        <v>76.523046947123106</v>
      </c>
      <c r="AX217">
        <v>64.676305570532506</v>
      </c>
      <c r="AY217">
        <v>85.297630342719827</v>
      </c>
      <c r="AZ217">
        <v>67.734690792940967</v>
      </c>
      <c r="BA217">
        <v>51.053412271758134</v>
      </c>
      <c r="BB217">
        <v>57.363137762490467</v>
      </c>
      <c r="BC217">
        <v>38.045128334600136</v>
      </c>
      <c r="BD217">
        <v>36.742661743400333</v>
      </c>
      <c r="BE217">
        <v>37.211546803011622</v>
      </c>
      <c r="BF217">
        <v>32.78540475841173</v>
      </c>
      <c r="BG217">
        <v>41.826960898788542</v>
      </c>
      <c r="BH217">
        <v>43.479283991780832</v>
      </c>
      <c r="BI217">
        <v>38.575117991288288</v>
      </c>
      <c r="BJ217">
        <v>28.665760172627998</v>
      </c>
      <c r="BK217">
        <v>34.378475303542508</v>
      </c>
      <c r="BL217">
        <v>34.99881604501541</v>
      </c>
      <c r="BM217">
        <v>56.949878785307021</v>
      </c>
      <c r="BN217">
        <v>52.760140373636375</v>
      </c>
      <c r="BO217">
        <v>41.403317618079647</v>
      </c>
      <c r="BP217">
        <v>35.006002398819206</v>
      </c>
    </row>
    <row r="218" spans="1:69" x14ac:dyDescent="0.2">
      <c r="A218" t="s">
        <v>194</v>
      </c>
      <c r="B218" t="s">
        <v>195</v>
      </c>
      <c r="C218" t="s">
        <v>1425</v>
      </c>
      <c r="D218" t="s">
        <v>1426</v>
      </c>
      <c r="E218">
        <v>1791234.9700927702</v>
      </c>
      <c r="F218">
        <v>14941551.208496101</v>
      </c>
      <c r="G218">
        <v>44156112.6708984</v>
      </c>
      <c r="H218">
        <v>40135700.2258301</v>
      </c>
      <c r="I218">
        <v>129748672.48535199</v>
      </c>
      <c r="J218">
        <v>143289993.28613302</v>
      </c>
      <c r="K218">
        <v>136919586.18164098</v>
      </c>
      <c r="L218">
        <v>145920883.178711</v>
      </c>
      <c r="M218">
        <v>167426040.649414</v>
      </c>
      <c r="N218">
        <v>172505966.18652302</v>
      </c>
      <c r="O218">
        <v>157069763.18359402</v>
      </c>
      <c r="P218">
        <v>192971267.70019501</v>
      </c>
      <c r="Q218">
        <v>203696670.53222698</v>
      </c>
      <c r="R218">
        <v>300079498.29101604</v>
      </c>
      <c r="S218">
        <v>461227874.75585896</v>
      </c>
      <c r="T218">
        <v>352432983.39843804</v>
      </c>
      <c r="U218">
        <v>309737426.75781304</v>
      </c>
      <c r="V218">
        <v>403090759.27734399</v>
      </c>
      <c r="W218">
        <v>498456298.828125</v>
      </c>
      <c r="X218">
        <v>546974548.33984399</v>
      </c>
      <c r="Y218">
        <v>524536987.30468798</v>
      </c>
      <c r="Z218">
        <v>588447143.55468798</v>
      </c>
      <c r="AA218">
        <v>593574645.99609399</v>
      </c>
      <c r="AB218">
        <v>511296112.06054699</v>
      </c>
      <c r="AC218">
        <v>530607971.19140601</v>
      </c>
      <c r="AD218">
        <v>532858947.75390601</v>
      </c>
      <c r="AE218">
        <v>623873535.15625</v>
      </c>
      <c r="AF218">
        <v>525477600.09765601</v>
      </c>
      <c r="AG218">
        <v>539500549.31640601</v>
      </c>
      <c r="AH218">
        <v>505864807.12890601</v>
      </c>
      <c r="AI218">
        <v>531344177.24609399</v>
      </c>
      <c r="AJ218">
        <v>674022949.21875</v>
      </c>
      <c r="AK218">
        <v>644848754.88281298</v>
      </c>
      <c r="AL218">
        <v>728143005.37109399</v>
      </c>
      <c r="AM218">
        <v>646815490.72265601</v>
      </c>
      <c r="AN218">
        <v>652426391.60156298</v>
      </c>
      <c r="AO218">
        <v>570818969.72656298</v>
      </c>
      <c r="AP218">
        <v>565746459.96093798</v>
      </c>
      <c r="AQ218">
        <v>611149719.23828101</v>
      </c>
      <c r="AR218">
        <v>604942749.02343798</v>
      </c>
      <c r="AS218">
        <v>331718078.61328101</v>
      </c>
      <c r="AT218">
        <v>664606384.27734399</v>
      </c>
      <c r="AU218">
        <v>723003051.75781298</v>
      </c>
      <c r="AV218">
        <v>753389831.54296899</v>
      </c>
      <c r="AW218">
        <v>821237243.65234399</v>
      </c>
      <c r="AX218">
        <v>860601928.71093798</v>
      </c>
      <c r="AY218">
        <v>1073607177.73438</v>
      </c>
      <c r="AZ218">
        <v>1027780029.29688</v>
      </c>
      <c r="BA218">
        <v>1024453002.92969</v>
      </c>
      <c r="BB218">
        <v>1153655517.57813</v>
      </c>
      <c r="BC218">
        <v>899447570.80078101</v>
      </c>
      <c r="BD218">
        <v>985772949.21875</v>
      </c>
      <c r="BE218">
        <v>1215855102.5390601</v>
      </c>
      <c r="BF218">
        <v>1099529052.73438</v>
      </c>
      <c r="BG218">
        <v>1188454467.7734399</v>
      </c>
      <c r="BH218">
        <v>1159039916.9921899</v>
      </c>
      <c r="BI218">
        <v>1194351074.21875</v>
      </c>
      <c r="BJ218">
        <v>1015613708.4960901</v>
      </c>
      <c r="BK218">
        <v>1292705688.4765601</v>
      </c>
      <c r="BL218">
        <v>1234100219.7265601</v>
      </c>
      <c r="BM218">
        <v>1862521606.4453101</v>
      </c>
      <c r="BN218">
        <v>1634471069.3359399</v>
      </c>
      <c r="BO218">
        <v>1462198364.2578101</v>
      </c>
      <c r="BP218">
        <v>1436421997.0703101</v>
      </c>
    </row>
    <row r="219" spans="1:69" x14ac:dyDescent="0.2">
      <c r="A219" t="s">
        <v>194</v>
      </c>
      <c r="B219" t="s">
        <v>195</v>
      </c>
      <c r="C219" t="s">
        <v>1427</v>
      </c>
      <c r="D219" t="s">
        <v>1428</v>
      </c>
      <c r="N219">
        <v>340000.00357627904</v>
      </c>
      <c r="O219">
        <v>280000.00119209301</v>
      </c>
      <c r="P219">
        <v>500000</v>
      </c>
      <c r="Q219">
        <v>90000.003576278701</v>
      </c>
      <c r="R219">
        <v>1129999.99523163</v>
      </c>
      <c r="S219">
        <v>2680000.0667571998</v>
      </c>
      <c r="T219">
        <v>3140000.1049041701</v>
      </c>
      <c r="U219">
        <v>810000.00238418602</v>
      </c>
      <c r="V219">
        <v>1159999.9666214001</v>
      </c>
      <c r="W219">
        <v>5610000.1335143996</v>
      </c>
      <c r="X219">
        <v>3299999.95231628</v>
      </c>
      <c r="Y219">
        <v>5900000.0953674298</v>
      </c>
      <c r="Z219">
        <v>2920000.07629395</v>
      </c>
      <c r="AA219">
        <v>5599999.9046325702</v>
      </c>
      <c r="AB219">
        <v>4320000.1716613797</v>
      </c>
      <c r="AC219">
        <v>7289999.9618530301</v>
      </c>
      <c r="AD219">
        <v>7059999.9427795401</v>
      </c>
      <c r="AE219">
        <v>5610000.1335143996</v>
      </c>
      <c r="AF219">
        <v>819999.99284744298</v>
      </c>
      <c r="AG219">
        <v>3349999.9046325702</v>
      </c>
      <c r="AH219">
        <v>2599999.9046325702</v>
      </c>
      <c r="AI219">
        <v>7260000.2288818406</v>
      </c>
      <c r="AJ219">
        <v>6519999.9809265099</v>
      </c>
      <c r="AK219">
        <v>3170000.07629395</v>
      </c>
      <c r="AL219">
        <v>7409999.8474121103</v>
      </c>
      <c r="AM219">
        <v>3000000</v>
      </c>
      <c r="AN219">
        <v>8430000.3051757794</v>
      </c>
      <c r="AO219">
        <v>4730000.0190734901</v>
      </c>
      <c r="AP219">
        <v>5730000.0190734901</v>
      </c>
      <c r="AQ219">
        <v>6360000.1335143996</v>
      </c>
      <c r="AR219">
        <v>4349999.9046325702</v>
      </c>
      <c r="AS219">
        <v>1080000.04291534</v>
      </c>
      <c r="AT219">
        <v>1200000.04768372</v>
      </c>
      <c r="AU219">
        <v>2160000.0858306899</v>
      </c>
      <c r="AV219">
        <v>4179999.8283386203</v>
      </c>
      <c r="AW219">
        <v>4500000</v>
      </c>
      <c r="AX219">
        <v>2140000.1049041701</v>
      </c>
      <c r="AY219">
        <v>2380000.1144409203</v>
      </c>
      <c r="AZ219">
        <v>3319999.9332428002</v>
      </c>
      <c r="BA219">
        <v>2940000.0572204599</v>
      </c>
      <c r="BB219">
        <v>9579999.9237060491</v>
      </c>
      <c r="BC219">
        <v>7750000</v>
      </c>
      <c r="BD219">
        <v>2829999.92370605</v>
      </c>
      <c r="BE219">
        <v>5593461.0366821298</v>
      </c>
      <c r="BF219">
        <v>5643432.1403503399</v>
      </c>
      <c r="BG219">
        <v>3425280.0941467299</v>
      </c>
      <c r="BH219">
        <v>3431876.8978118901</v>
      </c>
      <c r="BI219">
        <v>3227956.05659485</v>
      </c>
      <c r="BJ219">
        <v>2415489.9120330801</v>
      </c>
      <c r="BK219">
        <v>7877161.9796752902</v>
      </c>
      <c r="BL219">
        <v>7095190.0482177697</v>
      </c>
      <c r="BM219">
        <v>6217057.2280883798</v>
      </c>
      <c r="BN219">
        <v>12037050.247192401</v>
      </c>
      <c r="BO219">
        <v>6940744.8768615695</v>
      </c>
      <c r="BP219">
        <v>8567228.3172607403</v>
      </c>
    </row>
    <row r="220" spans="1:69" x14ac:dyDescent="0.2">
      <c r="A220" t="s">
        <v>194</v>
      </c>
      <c r="B220" t="s">
        <v>195</v>
      </c>
      <c r="C220" t="s">
        <v>1429</v>
      </c>
      <c r="D220" t="s">
        <v>1430</v>
      </c>
    </row>
    <row r="221" spans="1:69" x14ac:dyDescent="0.2">
      <c r="A221" t="s">
        <v>194</v>
      </c>
      <c r="B221" t="s">
        <v>195</v>
      </c>
      <c r="C221" t="s">
        <v>1431</v>
      </c>
      <c r="D221" t="s">
        <v>1432</v>
      </c>
      <c r="V221">
        <v>50000.000745058103</v>
      </c>
      <c r="Y221">
        <v>550000.01192092896</v>
      </c>
      <c r="Z221">
        <v>610000.01430511498</v>
      </c>
      <c r="AA221">
        <v>649999.97615814197</v>
      </c>
      <c r="AB221">
        <v>639999.98569488502</v>
      </c>
      <c r="AC221">
        <v>889999.98569488502</v>
      </c>
      <c r="AD221">
        <v>1279999.97138977</v>
      </c>
      <c r="AE221">
        <v>540000.021457672</v>
      </c>
      <c r="AF221">
        <v>740000.00953674305</v>
      </c>
      <c r="AG221">
        <v>870000.00476837205</v>
      </c>
      <c r="AH221">
        <v>819999.99284744298</v>
      </c>
      <c r="AI221">
        <v>1100000.02384186</v>
      </c>
      <c r="AJ221">
        <v>1210000.0381469701</v>
      </c>
      <c r="AK221">
        <v>920000.016689301</v>
      </c>
      <c r="AL221">
        <v>779999.97138977097</v>
      </c>
      <c r="AM221">
        <v>1870000.00476837</v>
      </c>
      <c r="AN221">
        <v>2170000.07629395</v>
      </c>
      <c r="AO221">
        <v>2390000.1049041701</v>
      </c>
      <c r="AP221">
        <v>2099999.9046325702</v>
      </c>
      <c r="AQ221">
        <v>1169999.95708466</v>
      </c>
      <c r="AR221">
        <v>1600000.02384186</v>
      </c>
      <c r="AS221">
        <v>1129999.99523163</v>
      </c>
      <c r="AT221">
        <v>1409999.9666214001</v>
      </c>
      <c r="AU221">
        <v>1940000.0572204601</v>
      </c>
      <c r="AV221">
        <v>1720000.02861023</v>
      </c>
      <c r="AW221">
        <v>1799999.95231628</v>
      </c>
      <c r="AX221">
        <v>1820000.05245209</v>
      </c>
      <c r="AY221">
        <v>1230000.0190734901</v>
      </c>
      <c r="AZ221">
        <v>2269999.9809265099</v>
      </c>
      <c r="BA221">
        <v>2910000.0858306899</v>
      </c>
      <c r="BB221">
        <v>3160000.0858306899</v>
      </c>
      <c r="BC221">
        <v>2890000.1049041701</v>
      </c>
      <c r="BD221">
        <v>3259999.9904632601</v>
      </c>
      <c r="BE221">
        <v>3499844.0742492699</v>
      </c>
      <c r="BF221">
        <v>3357290.0295257601</v>
      </c>
      <c r="BG221">
        <v>3730931.0436248803</v>
      </c>
      <c r="BH221">
        <v>3239732.9807281499</v>
      </c>
      <c r="BI221">
        <v>2470782.995224</v>
      </c>
      <c r="BJ221">
        <v>2017904.04319763</v>
      </c>
      <c r="BK221">
        <v>2219769.9546814002</v>
      </c>
      <c r="BL221">
        <v>3104027.9865264902</v>
      </c>
      <c r="BM221">
        <v>3653939.9623870896</v>
      </c>
      <c r="BN221">
        <v>3426847.9347228999</v>
      </c>
      <c r="BO221">
        <v>4204520.2255248995</v>
      </c>
      <c r="BP221">
        <v>5950359.8213195801</v>
      </c>
    </row>
    <row r="222" spans="1:69" x14ac:dyDescent="0.2">
      <c r="A222" t="s">
        <v>194</v>
      </c>
      <c r="B222" t="s">
        <v>195</v>
      </c>
      <c r="C222" t="s">
        <v>1433</v>
      </c>
      <c r="D222" t="s">
        <v>1434</v>
      </c>
    </row>
    <row r="223" spans="1:69" x14ac:dyDescent="0.2">
      <c r="A223" t="s">
        <v>194</v>
      </c>
      <c r="B223" t="s">
        <v>195</v>
      </c>
      <c r="C223" t="s">
        <v>1435</v>
      </c>
      <c r="D223" t="s">
        <v>1436</v>
      </c>
      <c r="AZ223">
        <v>70000.000298023195</v>
      </c>
      <c r="BA223">
        <v>259999.99046325701</v>
      </c>
      <c r="BB223">
        <v>70000.000298023195</v>
      </c>
      <c r="BC223">
        <v>70000.000298023195</v>
      </c>
      <c r="BF223">
        <v>7581.0002163052604</v>
      </c>
      <c r="BG223">
        <v>7575.9999454021499</v>
      </c>
      <c r="BH223">
        <v>6333.9998014271305</v>
      </c>
    </row>
    <row r="224" spans="1:69" x14ac:dyDescent="0.2">
      <c r="A224" t="s">
        <v>194</v>
      </c>
      <c r="B224" t="s">
        <v>195</v>
      </c>
      <c r="C224" t="s">
        <v>1437</v>
      </c>
      <c r="D224" t="s">
        <v>1438</v>
      </c>
      <c r="BM224">
        <v>303133.99434089701</v>
      </c>
    </row>
    <row r="225" spans="1:69" x14ac:dyDescent="0.2">
      <c r="A225" t="s">
        <v>194</v>
      </c>
      <c r="B225" t="s">
        <v>195</v>
      </c>
      <c r="C225" t="s">
        <v>1439</v>
      </c>
      <c r="D225" t="s">
        <v>1440</v>
      </c>
      <c r="AX225">
        <v>289999.99165535002</v>
      </c>
      <c r="AZ225">
        <v>259999.99046325701</v>
      </c>
      <c r="BB225">
        <v>39999.999105930299</v>
      </c>
      <c r="BC225">
        <v>19999.999552965201</v>
      </c>
      <c r="BF225">
        <v>12659.000232815701</v>
      </c>
      <c r="BK225">
        <v>26892.000809311903</v>
      </c>
      <c r="BL225">
        <v>239417.99998283401</v>
      </c>
      <c r="BM225">
        <v>476346.99940681504</v>
      </c>
      <c r="BN225">
        <v>277880.01298904401</v>
      </c>
      <c r="BO225">
        <v>457975.00014305097</v>
      </c>
      <c r="BP225">
        <v>13798.000290989899</v>
      </c>
    </row>
    <row r="226" spans="1:69" x14ac:dyDescent="0.2">
      <c r="A226" t="s">
        <v>194</v>
      </c>
      <c r="B226" t="s">
        <v>195</v>
      </c>
      <c r="C226" t="s">
        <v>1441</v>
      </c>
      <c r="D226" t="s">
        <v>1442</v>
      </c>
      <c r="L226">
        <v>19999.999552965201</v>
      </c>
      <c r="M226">
        <v>19999.999552965201</v>
      </c>
      <c r="N226">
        <v>39999.999105930299</v>
      </c>
      <c r="O226">
        <v>39999.999105930299</v>
      </c>
      <c r="P226">
        <v>50000.000745058103</v>
      </c>
      <c r="Q226">
        <v>50000.000745058103</v>
      </c>
      <c r="R226">
        <v>949999.98807907104</v>
      </c>
      <c r="S226">
        <v>930000.00715255702</v>
      </c>
      <c r="T226">
        <v>829999.983310699</v>
      </c>
      <c r="U226">
        <v>560000.00238418602</v>
      </c>
      <c r="V226">
        <v>689999.99761581398</v>
      </c>
      <c r="W226">
        <v>1029999.97138977</v>
      </c>
      <c r="X226">
        <v>2160000.0858306899</v>
      </c>
      <c r="Y226">
        <v>1610000.0143051101</v>
      </c>
      <c r="Z226">
        <v>870000.00476837205</v>
      </c>
      <c r="AA226">
        <v>1830000.04291534</v>
      </c>
      <c r="AB226">
        <v>899999.97615814197</v>
      </c>
      <c r="AC226">
        <v>1679999.94754791</v>
      </c>
      <c r="AD226">
        <v>1059999.9427795399</v>
      </c>
      <c r="AE226">
        <v>2289999.9618530301</v>
      </c>
      <c r="AF226">
        <v>2980000.0190734901</v>
      </c>
      <c r="AG226">
        <v>1830000.04291534</v>
      </c>
      <c r="AH226">
        <v>1210000.0381469701</v>
      </c>
      <c r="AI226">
        <v>2920000.07629395</v>
      </c>
      <c r="AJ226">
        <v>2730000.0190734901</v>
      </c>
      <c r="AK226">
        <v>2890000.1049041701</v>
      </c>
      <c r="AL226">
        <v>3519999.9809265099</v>
      </c>
      <c r="AM226">
        <v>5449999.8092651404</v>
      </c>
      <c r="AN226">
        <v>4250000</v>
      </c>
      <c r="AO226">
        <v>6630000.1144409198</v>
      </c>
      <c r="AP226">
        <v>12430000.3051758</v>
      </c>
      <c r="AQ226">
        <v>7409999.8474121103</v>
      </c>
      <c r="AR226">
        <v>7900000.0953674298</v>
      </c>
      <c r="AS226">
        <v>9640000.3433227502</v>
      </c>
      <c r="AT226">
        <v>8880000.1144409198</v>
      </c>
      <c r="AU226">
        <v>16760000.228881801</v>
      </c>
      <c r="AV226">
        <v>12479999.5422363</v>
      </c>
      <c r="AW226">
        <v>20510000.228881799</v>
      </c>
      <c r="AX226">
        <v>11750000</v>
      </c>
      <c r="AY226">
        <v>16829999.923706099</v>
      </c>
      <c r="AZ226">
        <v>14390000.3433228</v>
      </c>
      <c r="BA226">
        <v>12979999.5422363</v>
      </c>
      <c r="BB226">
        <v>14029999.732971201</v>
      </c>
      <c r="BC226">
        <v>15989999.771118199</v>
      </c>
      <c r="BD226">
        <v>11569999.6948242</v>
      </c>
      <c r="BE226">
        <v>9800000.1907348596</v>
      </c>
      <c r="BF226">
        <v>14340000.1525879</v>
      </c>
      <c r="BG226">
        <v>9760000.2288818397</v>
      </c>
      <c r="BH226">
        <v>10636264.8010254</v>
      </c>
      <c r="BI226">
        <v>13300024.0325928</v>
      </c>
      <c r="BJ226">
        <v>14892774.581909198</v>
      </c>
      <c r="BK226">
        <v>15605574.607849101</v>
      </c>
      <c r="BL226">
        <v>18139783.8592529</v>
      </c>
      <c r="BM226">
        <v>41084117.889404297</v>
      </c>
      <c r="BN226">
        <v>39393291.473388702</v>
      </c>
      <c r="BO226">
        <v>35905731.201171905</v>
      </c>
      <c r="BP226">
        <v>32290176.3916016</v>
      </c>
    </row>
    <row r="227" spans="1:69" x14ac:dyDescent="0.2">
      <c r="A227" t="s">
        <v>194</v>
      </c>
      <c r="B227" t="s">
        <v>195</v>
      </c>
      <c r="C227" t="s">
        <v>1443</v>
      </c>
      <c r="D227" t="s">
        <v>1444</v>
      </c>
    </row>
    <row r="228" spans="1:69" x14ac:dyDescent="0.2">
      <c r="A228" t="s">
        <v>194</v>
      </c>
      <c r="B228" t="s">
        <v>195</v>
      </c>
      <c r="C228" t="s">
        <v>1445</v>
      </c>
      <c r="D228" t="s">
        <v>1446</v>
      </c>
    </row>
    <row r="229" spans="1:69" x14ac:dyDescent="0.2">
      <c r="A229" t="s">
        <v>194</v>
      </c>
      <c r="B229" t="s">
        <v>195</v>
      </c>
      <c r="C229" t="s">
        <v>1447</v>
      </c>
      <c r="D229" t="s">
        <v>1448</v>
      </c>
      <c r="AO229">
        <v>41.397850036621101</v>
      </c>
      <c r="AQ229">
        <v>41.711231231689503</v>
      </c>
      <c r="AS229">
        <v>42.021278381347699</v>
      </c>
      <c r="AU229">
        <v>42.857143402099602</v>
      </c>
      <c r="AV229">
        <v>38.095237731933601</v>
      </c>
      <c r="AW229">
        <v>34.975368499755902</v>
      </c>
      <c r="AX229">
        <v>40.975608825683601</v>
      </c>
      <c r="AY229">
        <v>35.121952056884801</v>
      </c>
      <c r="AZ229">
        <v>33.495143890380902</v>
      </c>
      <c r="BA229">
        <v>33.980583190917997</v>
      </c>
      <c r="BB229">
        <v>32.057415008544901</v>
      </c>
      <c r="BC229">
        <v>31.904762268066399</v>
      </c>
      <c r="BD229">
        <v>30.331752777099599</v>
      </c>
      <c r="BE229">
        <v>27.488151550293001</v>
      </c>
      <c r="BF229">
        <v>24.170616149902301</v>
      </c>
      <c r="BG229">
        <v>28.365385055541999</v>
      </c>
      <c r="BH229">
        <v>36.190475463867202</v>
      </c>
      <c r="BI229">
        <v>41.4285697937012</v>
      </c>
      <c r="BJ229">
        <v>43.333332061767599</v>
      </c>
      <c r="BK229">
        <v>42.857143402099602</v>
      </c>
      <c r="BL229">
        <v>37.619049072265597</v>
      </c>
      <c r="BM229">
        <v>41.904762268066399</v>
      </c>
      <c r="BN229">
        <v>43.333332061767599</v>
      </c>
      <c r="BO229">
        <v>41.509433746337898</v>
      </c>
      <c r="BP229">
        <v>38.207546234130902</v>
      </c>
    </row>
    <row r="230" spans="1:69" x14ac:dyDescent="0.2">
      <c r="A230" t="s">
        <v>194</v>
      </c>
      <c r="B230" t="s">
        <v>195</v>
      </c>
      <c r="C230" t="s">
        <v>1449</v>
      </c>
      <c r="D230" t="s">
        <v>1450</v>
      </c>
      <c r="S230">
        <v>4.7848100168437204</v>
      </c>
      <c r="T230">
        <v>5.0697877655842776</v>
      </c>
      <c r="U230">
        <v>5.2248495007839759</v>
      </c>
      <c r="V230">
        <v>5.3170173278287454</v>
      </c>
      <c r="W230">
        <v>5.2911021776321423</v>
      </c>
      <c r="X230">
        <v>6.2722538879003986</v>
      </c>
      <c r="Y230">
        <v>7.7995270966928558</v>
      </c>
      <c r="Z230">
        <v>8.6359568245937872</v>
      </c>
      <c r="AA230">
        <v>6.2869969021385277</v>
      </c>
      <c r="AB230">
        <v>7.0746414798180783</v>
      </c>
      <c r="AC230">
        <v>6.1811771886817084</v>
      </c>
      <c r="AD230">
        <v>8.1109404538057088</v>
      </c>
      <c r="AE230">
        <v>9.4104535445158781</v>
      </c>
      <c r="AF230">
        <v>7.3119047855873305</v>
      </c>
      <c r="AG230">
        <v>7.1492835834094786</v>
      </c>
      <c r="AH230">
        <v>5.9359231305219566</v>
      </c>
      <c r="AI230">
        <v>4.5036860844134798</v>
      </c>
      <c r="AJ230">
        <v>3.6033865719056744</v>
      </c>
      <c r="AK230">
        <v>3.8375265116216055</v>
      </c>
      <c r="AL230">
        <v>3.6637310864795278</v>
      </c>
      <c r="AM230">
        <v>4.2392942352709371</v>
      </c>
      <c r="AN230">
        <v>3.2854682079374573</v>
      </c>
      <c r="AO230">
        <v>2.938649898242089</v>
      </c>
      <c r="AP230">
        <v>3.0167895754830121</v>
      </c>
      <c r="AQ230">
        <v>2.5552542223744004</v>
      </c>
      <c r="AR230">
        <v>2.0505200788760556</v>
      </c>
      <c r="AS230">
        <v>2.2684201737963434</v>
      </c>
      <c r="AT230">
        <v>1.5645679534925085</v>
      </c>
      <c r="AU230">
        <v>1.6214372893048588</v>
      </c>
      <c r="AV230">
        <v>1.1337274705797662</v>
      </c>
      <c r="AW230">
        <v>0.81474441493819671</v>
      </c>
      <c r="AX230">
        <v>0.92192586396849818</v>
      </c>
      <c r="AY230">
        <v>1.0385202667066182</v>
      </c>
      <c r="AZ230">
        <v>1.1072546949590165</v>
      </c>
      <c r="BA230">
        <v>1.0553121089889514</v>
      </c>
      <c r="BB230">
        <v>1.0197541742579661</v>
      </c>
      <c r="BC230">
        <v>1.1915600411006457</v>
      </c>
      <c r="BD230">
        <v>1.8299884299580429</v>
      </c>
      <c r="BE230">
        <v>1.6716860999642524</v>
      </c>
      <c r="BF230">
        <v>2.2944259579114923</v>
      </c>
      <c r="BG230">
        <v>2.8423408432636674</v>
      </c>
      <c r="BH230">
        <v>3.2537223864199105</v>
      </c>
      <c r="BI230">
        <v>3.0964127730078315</v>
      </c>
      <c r="BJ230">
        <v>2.9548490437450354</v>
      </c>
      <c r="BK230">
        <v>2.8675153765136319</v>
      </c>
      <c r="BL230">
        <v>2.9143471395988385</v>
      </c>
      <c r="BM230">
        <v>2.959705461834218</v>
      </c>
      <c r="BN230">
        <v>2.8985937127154591</v>
      </c>
      <c r="BO230">
        <v>2.8133440847924063</v>
      </c>
      <c r="BP230">
        <v>2.905600602013362</v>
      </c>
      <c r="BQ230">
        <v>2.5513811566663658</v>
      </c>
    </row>
    <row r="231" spans="1:69" x14ac:dyDescent="0.2">
      <c r="A231" t="s">
        <v>194</v>
      </c>
      <c r="B231" t="s">
        <v>195</v>
      </c>
      <c r="C231" t="s">
        <v>1451</v>
      </c>
      <c r="D231" t="s">
        <v>1452</v>
      </c>
      <c r="S231">
        <v>245113.65142604799</v>
      </c>
      <c r="T231">
        <v>209973.36104524299</v>
      </c>
      <c r="U231">
        <v>1238750.3148212</v>
      </c>
      <c r="V231">
        <v>85477.152358338397</v>
      </c>
      <c r="W231">
        <v>398837.41510940198</v>
      </c>
      <c r="X231">
        <v>0</v>
      </c>
      <c r="Y231">
        <v>511171.08698953199</v>
      </c>
      <c r="Z231">
        <v>0</v>
      </c>
      <c r="AA231">
        <v>0</v>
      </c>
      <c r="AB231">
        <v>0</v>
      </c>
      <c r="AC231">
        <v>0</v>
      </c>
      <c r="AD231">
        <v>0</v>
      </c>
      <c r="AE231">
        <v>0</v>
      </c>
      <c r="AF231">
        <v>0</v>
      </c>
      <c r="AG231">
        <v>0</v>
      </c>
      <c r="AH231">
        <v>0</v>
      </c>
      <c r="AS231">
        <v>-2577333.074</v>
      </c>
      <c r="AT231">
        <v>724382.13670000003</v>
      </c>
      <c r="AU231">
        <v>1519394.4380999999</v>
      </c>
      <c r="AV231">
        <v>2066413.1993</v>
      </c>
      <c r="AW231">
        <v>3861553.3971000002</v>
      </c>
      <c r="AX231">
        <v>-4333738.7547865696</v>
      </c>
      <c r="AY231">
        <v>1393499.7927141699</v>
      </c>
      <c r="AZ231">
        <v>-921372.613287332</v>
      </c>
      <c r="BA231">
        <v>-2307174.67355901</v>
      </c>
      <c r="BB231">
        <v>-19136.9888527373</v>
      </c>
      <c r="BC231">
        <v>2570765.4617604502</v>
      </c>
      <c r="BD231">
        <v>-3953327.1787430798</v>
      </c>
      <c r="BE231">
        <v>-188261299.99875101</v>
      </c>
      <c r="BF231">
        <v>-193685103.97695601</v>
      </c>
      <c r="BG231">
        <v>65667885.898905002</v>
      </c>
      <c r="BH231">
        <v>3502975.3421098799</v>
      </c>
      <c r="BI231">
        <v>35097541.216831103</v>
      </c>
      <c r="BJ231">
        <v>28317555.959989801</v>
      </c>
      <c r="BK231">
        <v>30733943.374540199</v>
      </c>
      <c r="BL231">
        <v>29320152.059868399</v>
      </c>
      <c r="BM231">
        <v>31338154.709728502</v>
      </c>
      <c r="BN231">
        <v>34154455.783521302</v>
      </c>
      <c r="BO231">
        <v>31881954.000916202</v>
      </c>
      <c r="BP231">
        <v>34424749.982945397</v>
      </c>
    </row>
    <row r="232" spans="1:69" x14ac:dyDescent="0.2">
      <c r="A232" t="s">
        <v>194</v>
      </c>
      <c r="B232" t="s">
        <v>195</v>
      </c>
      <c r="C232" t="s">
        <v>1453</v>
      </c>
      <c r="D232" t="s">
        <v>1454</v>
      </c>
      <c r="AX232">
        <v>2.0452067309109121</v>
      </c>
      <c r="AY232">
        <v>3.4726830347268227</v>
      </c>
      <c r="AZ232">
        <v>5.6736381322957188</v>
      </c>
      <c r="BA232">
        <v>16.660769883951357</v>
      </c>
      <c r="BB232">
        <v>24.039127663701702</v>
      </c>
      <c r="BC232">
        <v>14.625705210259332</v>
      </c>
      <c r="BD232">
        <v>12.797397485187483</v>
      </c>
      <c r="BE232">
        <v>13.203182095360461</v>
      </c>
      <c r="BF232">
        <v>12.255300595844432</v>
      </c>
      <c r="BG232">
        <v>14.241344946396092</v>
      </c>
      <c r="BH232">
        <v>14.620644882060171</v>
      </c>
      <c r="BI232">
        <v>14.693396226415093</v>
      </c>
      <c r="BJ232">
        <v>15.756624912822314</v>
      </c>
      <c r="BK232">
        <v>14.336814243148609</v>
      </c>
      <c r="BL232">
        <v>14.445220700970179</v>
      </c>
      <c r="BM232">
        <v>15.451175784439272</v>
      </c>
      <c r="BN232">
        <v>15.625001508905598</v>
      </c>
      <c r="BO232">
        <v>15.902240905134288</v>
      </c>
      <c r="BP232">
        <v>13.916322187877261</v>
      </c>
    </row>
    <row r="233" spans="1:69" x14ac:dyDescent="0.2">
      <c r="A233" t="s">
        <v>194</v>
      </c>
      <c r="B233" t="s">
        <v>195</v>
      </c>
      <c r="C233" t="s">
        <v>1455</v>
      </c>
      <c r="D233" t="s">
        <v>1456</v>
      </c>
      <c r="AX233">
        <v>481050691.59149098</v>
      </c>
      <c r="AY233">
        <v>607701814.13612998</v>
      </c>
      <c r="AZ233">
        <v>655639140.92587507</v>
      </c>
      <c r="BA233">
        <v>861096332.56138599</v>
      </c>
      <c r="BB233">
        <v>903791077.87660301</v>
      </c>
      <c r="BC233">
        <v>1592528572.29971</v>
      </c>
      <c r="BD233">
        <v>2402090824.7170901</v>
      </c>
      <c r="BE233">
        <v>2868098757.5893402</v>
      </c>
      <c r="BF233">
        <v>2663142643.7237201</v>
      </c>
      <c r="BG233">
        <v>2759035496.9393902</v>
      </c>
      <c r="BH233">
        <v>2364117632.9381599</v>
      </c>
      <c r="BI233">
        <v>2828797023.5005598</v>
      </c>
      <c r="BJ233">
        <v>3250281394.8853202</v>
      </c>
      <c r="BK233">
        <v>3954237905.0067101</v>
      </c>
      <c r="BL233">
        <v>3927770511.61445</v>
      </c>
      <c r="BM233">
        <v>4846982739.9001999</v>
      </c>
      <c r="BN233">
        <v>5678318202.2810793</v>
      </c>
      <c r="BO233">
        <v>5310112284.9547796</v>
      </c>
      <c r="BP233">
        <v>5290512000.7139206</v>
      </c>
    </row>
    <row r="234" spans="1:69" x14ac:dyDescent="0.2">
      <c r="A234" t="s">
        <v>194</v>
      </c>
      <c r="B234" t="s">
        <v>195</v>
      </c>
      <c r="C234" t="s">
        <v>1457</v>
      </c>
      <c r="D234" t="s">
        <v>1458</v>
      </c>
      <c r="AX234">
        <v>2.9293018595467544</v>
      </c>
      <c r="AY234">
        <v>3.8329067526147869</v>
      </c>
      <c r="AZ234">
        <v>13.949416342412443</v>
      </c>
      <c r="BA234">
        <v>22.162468157373365</v>
      </c>
      <c r="BB234">
        <v>26.632859478482573</v>
      </c>
      <c r="BC234">
        <v>53.987443363065616</v>
      </c>
      <c r="BD234">
        <v>63.663712662784597</v>
      </c>
      <c r="BE234">
        <v>38.521694200449716</v>
      </c>
      <c r="BF234">
        <v>37.130899002219174</v>
      </c>
      <c r="BG234">
        <v>36.888157982937898</v>
      </c>
      <c r="BH234">
        <v>37.378056697684478</v>
      </c>
      <c r="BI234">
        <v>38.742391965915971</v>
      </c>
      <c r="BJ234">
        <v>35.421180740166356</v>
      </c>
      <c r="BK234">
        <v>39.818859891055865</v>
      </c>
      <c r="BL234">
        <v>42.499517913085164</v>
      </c>
      <c r="BM234">
        <v>46.372505675537674</v>
      </c>
      <c r="BN234">
        <v>47.331409747488379</v>
      </c>
      <c r="BO234">
        <v>47.163880943723932</v>
      </c>
      <c r="BP234">
        <v>43.665625448080547</v>
      </c>
    </row>
    <row r="235" spans="1:69" x14ac:dyDescent="0.2">
      <c r="A235" t="s">
        <v>194</v>
      </c>
      <c r="B235" t="s">
        <v>195</v>
      </c>
      <c r="C235" t="s">
        <v>1459</v>
      </c>
      <c r="D235" t="s">
        <v>1460</v>
      </c>
      <c r="E235">
        <v>0</v>
      </c>
      <c r="F235">
        <v>0</v>
      </c>
      <c r="G235">
        <v>1000000</v>
      </c>
      <c r="H235">
        <v>1080000</v>
      </c>
      <c r="I235">
        <v>10460000</v>
      </c>
      <c r="J235">
        <v>10770000</v>
      </c>
      <c r="K235">
        <v>4610000</v>
      </c>
      <c r="L235">
        <v>15300000</v>
      </c>
      <c r="M235">
        <v>13380000</v>
      </c>
      <c r="N235">
        <v>12910000</v>
      </c>
      <c r="O235">
        <v>13010000</v>
      </c>
      <c r="P235">
        <v>18930000</v>
      </c>
      <c r="Q235">
        <v>25080000</v>
      </c>
      <c r="R235">
        <v>35310000</v>
      </c>
      <c r="S235">
        <v>64209999.999999993</v>
      </c>
      <c r="T235">
        <v>41200000</v>
      </c>
      <c r="U235">
        <v>26210000</v>
      </c>
      <c r="V235">
        <v>41790000</v>
      </c>
      <c r="W235">
        <v>79960000</v>
      </c>
      <c r="X235">
        <v>137380000</v>
      </c>
      <c r="Y235">
        <v>87500000</v>
      </c>
      <c r="Z235">
        <v>122000000</v>
      </c>
      <c r="AA235">
        <v>96540000</v>
      </c>
      <c r="AB235">
        <v>73220000</v>
      </c>
      <c r="AC235">
        <v>81100000</v>
      </c>
      <c r="AD235">
        <v>87060000</v>
      </c>
      <c r="AE235">
        <v>112150000</v>
      </c>
      <c r="AF235">
        <v>109900000</v>
      </c>
      <c r="AG235">
        <v>141730000</v>
      </c>
      <c r="AH235">
        <v>115560000</v>
      </c>
      <c r="AI235">
        <v>157930000</v>
      </c>
      <c r="AJ235">
        <v>214550000</v>
      </c>
      <c r="AK235">
        <v>204430000</v>
      </c>
      <c r="AL235">
        <v>227300000</v>
      </c>
      <c r="AM235">
        <v>213550000</v>
      </c>
      <c r="AN235">
        <v>242520000</v>
      </c>
      <c r="AO235">
        <v>235560000</v>
      </c>
      <c r="AP235">
        <v>210754929</v>
      </c>
      <c r="AQ235">
        <v>216699590</v>
      </c>
      <c r="AR235">
        <v>226349590</v>
      </c>
      <c r="AS235">
        <v>217494661</v>
      </c>
      <c r="AT235">
        <v>225326700</v>
      </c>
      <c r="AU235">
        <v>258711700</v>
      </c>
      <c r="AV235">
        <v>369209000</v>
      </c>
      <c r="AW235">
        <v>419823966</v>
      </c>
      <c r="AX235">
        <v>440353966</v>
      </c>
      <c r="AY235">
        <v>1873558333</v>
      </c>
      <c r="AZ235">
        <v>643162056</v>
      </c>
      <c r="BA235">
        <v>646041234</v>
      </c>
      <c r="BB235">
        <v>735353215</v>
      </c>
      <c r="BC235">
        <v>629420000</v>
      </c>
      <c r="BD235">
        <v>766099432</v>
      </c>
      <c r="BE235">
        <v>882398561</v>
      </c>
      <c r="BF235">
        <v>910954074</v>
      </c>
      <c r="BG235">
        <v>945718648</v>
      </c>
      <c r="BH235">
        <v>714887260</v>
      </c>
      <c r="BI235">
        <v>702993906</v>
      </c>
      <c r="BJ235">
        <v>676840847</v>
      </c>
      <c r="BK235">
        <v>890542624</v>
      </c>
      <c r="BL235">
        <v>816022355</v>
      </c>
      <c r="BM235">
        <v>1192549162</v>
      </c>
      <c r="BN235">
        <v>1288927760</v>
      </c>
      <c r="BO235">
        <v>1120394794</v>
      </c>
      <c r="BP235">
        <v>1131220787</v>
      </c>
    </row>
    <row r="236" spans="1:69" x14ac:dyDescent="0.2">
      <c r="A236" t="s">
        <v>194</v>
      </c>
      <c r="B236" t="s">
        <v>195</v>
      </c>
      <c r="C236" t="s">
        <v>1461</v>
      </c>
      <c r="D236" t="s">
        <v>1462</v>
      </c>
      <c r="AX236">
        <v>5285833.6584639698</v>
      </c>
      <c r="AY236">
        <v>10166040.3833859</v>
      </c>
      <c r="AZ236">
        <v>55917498.009120502</v>
      </c>
      <c r="BA236">
        <v>69069500.309995607</v>
      </c>
      <c r="BB236">
        <v>39454092.018060006</v>
      </c>
      <c r="BC236">
        <v>208426022.43744698</v>
      </c>
      <c r="BD236">
        <v>96573225.928393796</v>
      </c>
      <c r="BE236">
        <v>-32613442.916823205</v>
      </c>
      <c r="BF236">
        <v>-14005477.360050501</v>
      </c>
      <c r="BG236">
        <v>72847526.150311887</v>
      </c>
      <c r="BH236">
        <v>400154463.80250502</v>
      </c>
      <c r="BI236">
        <v>398922983.50034797</v>
      </c>
      <c r="BJ236">
        <v>-120119451.03455</v>
      </c>
      <c r="BK236">
        <v>-588901153.39521003</v>
      </c>
      <c r="BL236">
        <v>-99907662.909861892</v>
      </c>
      <c r="BM236">
        <v>518135049.805574</v>
      </c>
      <c r="BN236">
        <v>-196139231.31745198</v>
      </c>
      <c r="BO236">
        <v>324009419.18924898</v>
      </c>
      <c r="BP236">
        <v>-493770645.990026</v>
      </c>
    </row>
    <row r="237" spans="1:69" x14ac:dyDescent="0.2">
      <c r="A237" t="s">
        <v>194</v>
      </c>
      <c r="B237" t="s">
        <v>195</v>
      </c>
      <c r="C237" t="s">
        <v>1463</v>
      </c>
      <c r="D237" t="s">
        <v>1464</v>
      </c>
      <c r="AX237">
        <v>-848815365.86912799</v>
      </c>
      <c r="AY237">
        <v>-783537369.71101499</v>
      </c>
      <c r="AZ237">
        <v>-962174168.30975509</v>
      </c>
      <c r="BA237">
        <v>-1374291352.15084</v>
      </c>
      <c r="BB237">
        <v>-892372674.5278039</v>
      </c>
      <c r="BC237">
        <v>-668275736.49390793</v>
      </c>
      <c r="BD237">
        <v>-697939435.89379299</v>
      </c>
      <c r="BE237">
        <v>-585796272.56316996</v>
      </c>
      <c r="BF237">
        <v>-1595943794.91939</v>
      </c>
      <c r="BG237">
        <v>-1117573282.6879702</v>
      </c>
      <c r="BH237">
        <v>-1017344551.96401</v>
      </c>
      <c r="BI237">
        <v>-796037006.75335598</v>
      </c>
      <c r="BJ237">
        <v>-898228429.05072105</v>
      </c>
      <c r="BK237">
        <v>-655586698.76139092</v>
      </c>
      <c r="BL237">
        <v>-555481963.43564594</v>
      </c>
      <c r="BM237">
        <v>576815704.72412097</v>
      </c>
      <c r="BN237">
        <v>398785467.83530903</v>
      </c>
      <c r="BO237">
        <v>-947074533.77616608</v>
      </c>
      <c r="BP237">
        <v>-922317582.49191606</v>
      </c>
    </row>
    <row r="238" spans="1:69" x14ac:dyDescent="0.2">
      <c r="A238" t="s">
        <v>194</v>
      </c>
      <c r="B238" t="s">
        <v>195</v>
      </c>
      <c r="C238" t="s">
        <v>1465</v>
      </c>
      <c r="D238" t="s">
        <v>1466</v>
      </c>
      <c r="AX238">
        <v>-634569356.69759405</v>
      </c>
      <c r="AY238">
        <v>-543935799.58298802</v>
      </c>
      <c r="AZ238">
        <v>-560735672.47697806</v>
      </c>
      <c r="BA238">
        <v>-967031300.298648</v>
      </c>
      <c r="BB238">
        <v>-381568168.070539</v>
      </c>
      <c r="BC238">
        <v>-181624984.08178201</v>
      </c>
      <c r="BD238">
        <v>-160392828.48769599</v>
      </c>
      <c r="BE238">
        <v>-162293548.74109501</v>
      </c>
      <c r="BF238">
        <v>-1345544009.1584702</v>
      </c>
      <c r="BG238">
        <v>-998954284.13094604</v>
      </c>
      <c r="BH238">
        <v>-895400077.17433691</v>
      </c>
      <c r="BI238">
        <v>-780222104.29246199</v>
      </c>
      <c r="BJ238">
        <v>-896284716.17594397</v>
      </c>
      <c r="BK238">
        <v>-664796659.36633003</v>
      </c>
      <c r="BL238">
        <v>-523837226.29483306</v>
      </c>
      <c r="BM238">
        <v>743231869.87040508</v>
      </c>
      <c r="BN238">
        <v>77255403.997200906</v>
      </c>
      <c r="BO238">
        <v>-1403966910.7044199</v>
      </c>
      <c r="BP238">
        <v>-1017189768.87568</v>
      </c>
    </row>
    <row r="239" spans="1:69" x14ac:dyDescent="0.2">
      <c r="A239" t="s">
        <v>194</v>
      </c>
      <c r="B239" t="s">
        <v>195</v>
      </c>
      <c r="C239" t="s">
        <v>1467</v>
      </c>
      <c r="D239" t="s">
        <v>1468</v>
      </c>
      <c r="S239">
        <v>380000</v>
      </c>
      <c r="T239">
        <v>680000</v>
      </c>
      <c r="U239">
        <v>250000</v>
      </c>
      <c r="V239">
        <v>370000</v>
      </c>
      <c r="W239">
        <v>770000</v>
      </c>
      <c r="X239">
        <v>360000</v>
      </c>
      <c r="Y239">
        <v>30000</v>
      </c>
      <c r="Z239">
        <v>30000</v>
      </c>
      <c r="AA239">
        <v>230000</v>
      </c>
      <c r="AB239">
        <v>30000</v>
      </c>
      <c r="AC239">
        <v>10000</v>
      </c>
      <c r="AD239">
        <v>30000</v>
      </c>
      <c r="AE239">
        <v>40000</v>
      </c>
      <c r="AF239">
        <v>107140.6</v>
      </c>
      <c r="AG239">
        <v>167871.4</v>
      </c>
      <c r="AH239">
        <v>783681.8</v>
      </c>
      <c r="AI239">
        <v>-550940</v>
      </c>
      <c r="AJ239">
        <v>133540</v>
      </c>
      <c r="AK239">
        <v>122090</v>
      </c>
      <c r="AL239">
        <v>1553880</v>
      </c>
      <c r="AM239">
        <v>6844320</v>
      </c>
      <c r="AN239">
        <v>200340</v>
      </c>
      <c r="AO239">
        <v>654870</v>
      </c>
      <c r="AP239">
        <v>1046830</v>
      </c>
      <c r="AQ239">
        <v>5264840</v>
      </c>
      <c r="AR239">
        <v>193280</v>
      </c>
      <c r="AS239">
        <v>167140</v>
      </c>
      <c r="AT239">
        <v>597510</v>
      </c>
      <c r="AU239">
        <v>1715950</v>
      </c>
      <c r="AV239">
        <v>1918440</v>
      </c>
      <c r="AW239">
        <v>-8947820</v>
      </c>
      <c r="AX239">
        <v>17769277.1963218</v>
      </c>
      <c r="AY239">
        <v>49318024.9440668</v>
      </c>
      <c r="AZ239">
        <v>-315665182.304663</v>
      </c>
      <c r="BA239">
        <v>-71069500.124198303</v>
      </c>
      <c r="BB239">
        <v>-14709965.4314707</v>
      </c>
      <c r="BC239">
        <v>683112.20603383204</v>
      </c>
      <c r="BD239">
        <v>102372712.337145</v>
      </c>
      <c r="BE239">
        <v>72955709.673042506</v>
      </c>
      <c r="BF239">
        <v>58306989.131491199</v>
      </c>
      <c r="BG239">
        <v>69546309.335137501</v>
      </c>
      <c r="BH239">
        <v>14104930.6508229</v>
      </c>
      <c r="BI239">
        <v>50509140.040491797</v>
      </c>
      <c r="BJ239">
        <v>10268820.614299599</v>
      </c>
      <c r="BK239">
        <v>67713349.201039895</v>
      </c>
      <c r="BL239">
        <v>16434236.2293773</v>
      </c>
      <c r="BM239">
        <v>-7138882.7521810504</v>
      </c>
      <c r="BN239">
        <v>-43119300.836824901</v>
      </c>
      <c r="BO239">
        <v>23529894.570873901</v>
      </c>
      <c r="BP239">
        <v>45089126.176369503</v>
      </c>
      <c r="BQ239">
        <v>2732560</v>
      </c>
    </row>
    <row r="240" spans="1:69" x14ac:dyDescent="0.2">
      <c r="A240" t="s">
        <v>194</v>
      </c>
      <c r="B240" t="s">
        <v>195</v>
      </c>
      <c r="C240" t="s">
        <v>1469</v>
      </c>
      <c r="D240" t="s">
        <v>1470</v>
      </c>
      <c r="AX240">
        <v>4195286.7070406601</v>
      </c>
      <c r="AY240">
        <v>15313.184535320501</v>
      </c>
      <c r="AZ240">
        <v>167142.42417910698</v>
      </c>
      <c r="BA240">
        <v>186098.63742021198</v>
      </c>
      <c r="BB240">
        <v>514572.36692915799</v>
      </c>
      <c r="BC240">
        <v>111157.31163272401</v>
      </c>
      <c r="BD240">
        <v>284350.96186343103</v>
      </c>
      <c r="BE240">
        <v>301631.746393056</v>
      </c>
      <c r="BF240">
        <v>301478.26159217098</v>
      </c>
      <c r="BG240">
        <v>251135.51232001602</v>
      </c>
      <c r="BH240">
        <v>233418.92670746701</v>
      </c>
      <c r="BI240">
        <v>460677.37642169796</v>
      </c>
      <c r="BJ240">
        <v>439157.90211858402</v>
      </c>
      <c r="BK240">
        <v>480694.39630592597</v>
      </c>
      <c r="BL240">
        <v>467647.80629861704</v>
      </c>
      <c r="BM240">
        <v>460912.87474130199</v>
      </c>
      <c r="BN240">
        <v>464061.16304501501</v>
      </c>
      <c r="BO240">
        <v>400179.85313152301</v>
      </c>
      <c r="BP240">
        <v>399175.170652295</v>
      </c>
    </row>
    <row r="241" spans="1:69" x14ac:dyDescent="0.2">
      <c r="A241" t="s">
        <v>194</v>
      </c>
      <c r="B241" t="s">
        <v>195</v>
      </c>
      <c r="C241" t="s">
        <v>1471</v>
      </c>
      <c r="D241" t="s">
        <v>1472</v>
      </c>
      <c r="AX241">
        <v>1394223500.4217401</v>
      </c>
      <c r="AY241">
        <v>1451816227.7208002</v>
      </c>
      <c r="AZ241">
        <v>1703724515.26369</v>
      </c>
      <c r="BA241">
        <v>2362132067.5566797</v>
      </c>
      <c r="BB241">
        <v>1949629645.0107901</v>
      </c>
      <c r="BC241">
        <v>2559213185.5187697</v>
      </c>
      <c r="BD241">
        <v>3516196991.4969501</v>
      </c>
      <c r="BE241">
        <v>3874665440.4277101</v>
      </c>
      <c r="BF241">
        <v>4755791453.4932499</v>
      </c>
      <c r="BG241">
        <v>4329809140.3319006</v>
      </c>
      <c r="BH241">
        <v>3772269742.98739</v>
      </c>
      <c r="BI241">
        <v>4068434281.95259</v>
      </c>
      <c r="BJ241">
        <v>4629393892.1884003</v>
      </c>
      <c r="BK241">
        <v>5166928038.8900995</v>
      </c>
      <c r="BL241">
        <v>5023151867.4218493</v>
      </c>
      <c r="BM241">
        <v>4778831228.2687607</v>
      </c>
      <c r="BN241">
        <v>5835051726.0012999</v>
      </c>
      <c r="BO241">
        <v>6760734649.2592192</v>
      </c>
      <c r="BP241">
        <v>6834128285.6475601</v>
      </c>
    </row>
    <row r="242" spans="1:69" x14ac:dyDescent="0.2">
      <c r="A242" t="s">
        <v>194</v>
      </c>
      <c r="B242" t="s">
        <v>195</v>
      </c>
      <c r="C242" t="s">
        <v>1473</v>
      </c>
      <c r="D242" t="s">
        <v>1474</v>
      </c>
      <c r="F242">
        <v>408.5</v>
      </c>
      <c r="G242">
        <v>477.9</v>
      </c>
      <c r="H242">
        <v>473.1</v>
      </c>
      <c r="I242">
        <v>522.5</v>
      </c>
      <c r="J242">
        <v>485.7</v>
      </c>
      <c r="K242">
        <v>495.4</v>
      </c>
      <c r="L242">
        <v>452.3</v>
      </c>
      <c r="M242">
        <v>625.79999999999995</v>
      </c>
      <c r="N242">
        <v>484.5</v>
      </c>
      <c r="O242">
        <v>516.6</v>
      </c>
      <c r="P242">
        <v>444.5</v>
      </c>
      <c r="Q242">
        <v>461.2</v>
      </c>
      <c r="R242">
        <v>436.6</v>
      </c>
      <c r="S242">
        <v>488.2</v>
      </c>
      <c r="T242">
        <v>558.1</v>
      </c>
      <c r="U242">
        <v>499.4</v>
      </c>
      <c r="V242">
        <v>528.79999999999995</v>
      </c>
      <c r="W242">
        <v>576.4</v>
      </c>
      <c r="X242">
        <v>580.1</v>
      </c>
      <c r="Y242">
        <v>569.79999999999995</v>
      </c>
      <c r="Z242">
        <v>576.6</v>
      </c>
      <c r="AA242">
        <v>568.29999999999995</v>
      </c>
      <c r="AB242">
        <v>514.9</v>
      </c>
      <c r="AC242">
        <v>589.9</v>
      </c>
      <c r="AD242">
        <v>708.8</v>
      </c>
      <c r="AE242">
        <v>699.5</v>
      </c>
      <c r="AF242">
        <v>641.70000000000005</v>
      </c>
      <c r="AG242">
        <v>726.9</v>
      </c>
      <c r="AH242">
        <v>672.9</v>
      </c>
      <c r="AI242">
        <v>600.20000000000005</v>
      </c>
      <c r="AJ242">
        <v>876.6</v>
      </c>
      <c r="AK242">
        <v>871.5</v>
      </c>
      <c r="AL242">
        <v>936.2</v>
      </c>
      <c r="AM242">
        <v>787.9</v>
      </c>
      <c r="AN242">
        <v>851.1</v>
      </c>
      <c r="AO242">
        <v>916.5</v>
      </c>
      <c r="AP242">
        <v>704.5</v>
      </c>
      <c r="AQ242">
        <v>889</v>
      </c>
      <c r="AR242">
        <v>912.9</v>
      </c>
      <c r="AS242">
        <v>856.4</v>
      </c>
      <c r="AT242">
        <v>967.8</v>
      </c>
      <c r="AU242">
        <v>942.7</v>
      </c>
      <c r="AV242">
        <v>996.3</v>
      </c>
      <c r="AW242">
        <v>940.7</v>
      </c>
      <c r="AX242">
        <v>1127.2</v>
      </c>
      <c r="AY242">
        <v>1203.9000000000001</v>
      </c>
      <c r="AZ242">
        <v>936.1</v>
      </c>
      <c r="BA242">
        <v>1039.9000000000001</v>
      </c>
      <c r="BB242">
        <v>1002</v>
      </c>
      <c r="BC242">
        <v>1062.7</v>
      </c>
      <c r="BD242">
        <v>995.1</v>
      </c>
      <c r="BE242">
        <v>1203</v>
      </c>
      <c r="BF242">
        <v>1156.5</v>
      </c>
      <c r="BG242">
        <v>1225.8</v>
      </c>
      <c r="BH242">
        <v>1168.9000000000001</v>
      </c>
      <c r="BI242">
        <v>1136.8</v>
      </c>
      <c r="BJ242">
        <v>1009</v>
      </c>
      <c r="BK242">
        <v>1152.3</v>
      </c>
      <c r="BL242">
        <v>1156.0999999999999</v>
      </c>
      <c r="BM242">
        <v>1261.7</v>
      </c>
      <c r="BN242">
        <v>1095.7</v>
      </c>
      <c r="BO242">
        <v>1204.0999999999999</v>
      </c>
      <c r="BP242">
        <v>1221.0999999999999</v>
      </c>
    </row>
    <row r="243" spans="1:69" x14ac:dyDescent="0.2">
      <c r="A243" t="s">
        <v>194</v>
      </c>
      <c r="B243" t="s">
        <v>195</v>
      </c>
      <c r="C243" t="s">
        <v>1475</v>
      </c>
      <c r="D243" t="s">
        <v>1476</v>
      </c>
      <c r="F243">
        <v>8.98</v>
      </c>
      <c r="G243">
        <v>10.029999999999999</v>
      </c>
      <c r="H243">
        <v>10.130000000000001</v>
      </c>
      <c r="I243">
        <v>11.38</v>
      </c>
      <c r="J243">
        <v>10.9</v>
      </c>
      <c r="K243">
        <v>11.5</v>
      </c>
      <c r="L243">
        <v>11.74</v>
      </c>
      <c r="M243">
        <v>12.87</v>
      </c>
      <c r="N243">
        <v>12.43</v>
      </c>
      <c r="O243">
        <v>12.44</v>
      </c>
      <c r="P243">
        <v>11.15</v>
      </c>
      <c r="Q243">
        <v>11.16</v>
      </c>
      <c r="R243">
        <v>10.66</v>
      </c>
      <c r="S243">
        <v>12.98</v>
      </c>
      <c r="T243">
        <v>14.75</v>
      </c>
      <c r="U243">
        <v>13.41</v>
      </c>
      <c r="V243">
        <v>13.41</v>
      </c>
      <c r="W243">
        <v>14.66</v>
      </c>
      <c r="X243">
        <v>15.37</v>
      </c>
      <c r="Y243">
        <v>14.15</v>
      </c>
      <c r="Z243">
        <v>16.25</v>
      </c>
      <c r="AA243">
        <v>16.21</v>
      </c>
      <c r="AB243">
        <v>16.010000000000002</v>
      </c>
      <c r="AC243">
        <v>16.27</v>
      </c>
      <c r="AD243">
        <v>21.5</v>
      </c>
      <c r="AE243">
        <v>24.91</v>
      </c>
      <c r="AF243">
        <v>22.17</v>
      </c>
      <c r="AG243">
        <v>26.3</v>
      </c>
      <c r="AH243">
        <v>24.76</v>
      </c>
      <c r="AI243">
        <v>22.58</v>
      </c>
      <c r="AJ243">
        <v>29.65</v>
      </c>
      <c r="AK243">
        <v>28.82</v>
      </c>
      <c r="AL243">
        <v>29.52</v>
      </c>
      <c r="AM243">
        <v>28.57</v>
      </c>
      <c r="AN243">
        <v>28.44</v>
      </c>
      <c r="AO243">
        <v>32.18</v>
      </c>
      <c r="AP243">
        <v>30.31</v>
      </c>
      <c r="AQ243">
        <v>37.270000000000003</v>
      </c>
      <c r="AR243">
        <v>37.32</v>
      </c>
      <c r="AS243">
        <v>30.62</v>
      </c>
      <c r="AT243">
        <v>45.13</v>
      </c>
      <c r="AU243">
        <v>45.68</v>
      </c>
      <c r="AV243">
        <v>50.21</v>
      </c>
      <c r="AW243">
        <v>46.31</v>
      </c>
      <c r="AX243">
        <v>56.92</v>
      </c>
      <c r="AY243">
        <v>58.58</v>
      </c>
      <c r="AZ243">
        <v>46.65</v>
      </c>
      <c r="BA243">
        <v>68.17</v>
      </c>
      <c r="BB243">
        <v>59.28</v>
      </c>
      <c r="BC243">
        <v>69.87</v>
      </c>
      <c r="BD243">
        <v>62.46</v>
      </c>
      <c r="BE243">
        <v>76.150000000000006</v>
      </c>
      <c r="BF243">
        <v>91.77</v>
      </c>
      <c r="BG243">
        <v>99.64</v>
      </c>
      <c r="BH243">
        <v>98.08</v>
      </c>
      <c r="BI243">
        <v>102.28</v>
      </c>
      <c r="BJ243">
        <v>95.51</v>
      </c>
      <c r="BK243">
        <v>107.71</v>
      </c>
      <c r="BL243">
        <v>116.48</v>
      </c>
      <c r="BM243">
        <v>123.49</v>
      </c>
      <c r="BN243">
        <v>111.24</v>
      </c>
      <c r="BO243">
        <v>122.69</v>
      </c>
    </row>
    <row r="244" spans="1:69" x14ac:dyDescent="0.2">
      <c r="A244" t="s">
        <v>194</v>
      </c>
      <c r="B244" t="s">
        <v>195</v>
      </c>
      <c r="C244" t="s">
        <v>1477</v>
      </c>
      <c r="D244" t="s">
        <v>1478</v>
      </c>
      <c r="F244">
        <v>273600</v>
      </c>
      <c r="G244">
        <v>273600</v>
      </c>
      <c r="H244">
        <v>273600</v>
      </c>
      <c r="I244">
        <v>273600</v>
      </c>
      <c r="J244">
        <v>273600</v>
      </c>
      <c r="K244">
        <v>273600</v>
      </c>
      <c r="L244">
        <v>273600</v>
      </c>
      <c r="M244">
        <v>273600</v>
      </c>
      <c r="N244">
        <v>273600</v>
      </c>
      <c r="O244">
        <v>273600</v>
      </c>
      <c r="P244">
        <v>273600</v>
      </c>
      <c r="Q244">
        <v>273600</v>
      </c>
      <c r="R244">
        <v>273600</v>
      </c>
      <c r="S244">
        <v>273600</v>
      </c>
      <c r="T244">
        <v>273600</v>
      </c>
      <c r="U244">
        <v>273600</v>
      </c>
      <c r="V244">
        <v>273600</v>
      </c>
      <c r="W244">
        <v>273600</v>
      </c>
      <c r="X244">
        <v>273600</v>
      </c>
      <c r="Y244">
        <v>273600</v>
      </c>
      <c r="Z244">
        <v>273600</v>
      </c>
      <c r="AA244">
        <v>273600</v>
      </c>
      <c r="AB244">
        <v>273600</v>
      </c>
      <c r="AC244">
        <v>273600</v>
      </c>
      <c r="AD244">
        <v>273600</v>
      </c>
      <c r="AE244">
        <v>273600</v>
      </c>
      <c r="AF244">
        <v>273600</v>
      </c>
      <c r="AG244">
        <v>273600</v>
      </c>
      <c r="AH244">
        <v>273600</v>
      </c>
      <c r="AI244">
        <v>273600</v>
      </c>
      <c r="AJ244">
        <v>273600</v>
      </c>
      <c r="AK244">
        <v>273600</v>
      </c>
      <c r="AL244">
        <v>273600</v>
      </c>
      <c r="AM244">
        <v>273600</v>
      </c>
      <c r="AN244">
        <v>273600</v>
      </c>
      <c r="AO244">
        <v>273600</v>
      </c>
      <c r="AP244">
        <v>273600</v>
      </c>
      <c r="AQ244">
        <v>273600</v>
      </c>
      <c r="AR244">
        <v>273600</v>
      </c>
      <c r="AS244">
        <v>273600</v>
      </c>
      <c r="AT244">
        <v>273600</v>
      </c>
      <c r="AU244">
        <v>273600</v>
      </c>
      <c r="AV244">
        <v>273600</v>
      </c>
      <c r="AW244">
        <v>273600</v>
      </c>
      <c r="AX244">
        <v>273600</v>
      </c>
      <c r="AY244">
        <v>273600</v>
      </c>
      <c r="AZ244">
        <v>273600</v>
      </c>
      <c r="BA244">
        <v>273600</v>
      </c>
      <c r="BB244">
        <v>273600</v>
      </c>
      <c r="BC244">
        <v>273600</v>
      </c>
      <c r="BD244">
        <v>273600</v>
      </c>
      <c r="BE244">
        <v>273600</v>
      </c>
      <c r="BF244">
        <v>273600</v>
      </c>
      <c r="BG244">
        <v>273600</v>
      </c>
      <c r="BH244">
        <v>273600</v>
      </c>
      <c r="BI244">
        <v>273600</v>
      </c>
      <c r="BJ244">
        <v>273600</v>
      </c>
      <c r="BK244">
        <v>273600</v>
      </c>
      <c r="BL244">
        <v>273600</v>
      </c>
      <c r="BM244">
        <v>273600</v>
      </c>
      <c r="BN244">
        <v>273600</v>
      </c>
      <c r="BO244">
        <v>273600</v>
      </c>
      <c r="BP244">
        <v>273600</v>
      </c>
    </row>
    <row r="245" spans="1:69" x14ac:dyDescent="0.2">
      <c r="A245" t="s">
        <v>194</v>
      </c>
      <c r="B245" t="s">
        <v>195</v>
      </c>
      <c r="C245" t="s">
        <v>1479</v>
      </c>
      <c r="D245" t="s">
        <v>1480</v>
      </c>
      <c r="AI245">
        <v>77166</v>
      </c>
      <c r="AJ245">
        <v>76665.899999999994</v>
      </c>
      <c r="AK245">
        <v>76165.8</v>
      </c>
      <c r="AL245">
        <v>75665.7</v>
      </c>
      <c r="AM245">
        <v>75165.600000000006</v>
      </c>
      <c r="AN245">
        <v>74665.5</v>
      </c>
      <c r="AO245">
        <v>74165.399999999994</v>
      </c>
      <c r="AP245">
        <v>73665.3</v>
      </c>
      <c r="AQ245">
        <v>73165.2</v>
      </c>
      <c r="AR245">
        <v>72665.100000000006</v>
      </c>
      <c r="AS245">
        <v>72165</v>
      </c>
      <c r="AT245">
        <v>71665</v>
      </c>
      <c r="AU245">
        <v>71165</v>
      </c>
      <c r="AV245">
        <v>70665</v>
      </c>
      <c r="AW245">
        <v>70165</v>
      </c>
      <c r="AX245">
        <v>69665</v>
      </c>
      <c r="AY245">
        <v>69165</v>
      </c>
      <c r="AZ245">
        <v>68665</v>
      </c>
      <c r="BA245">
        <v>68165</v>
      </c>
      <c r="BB245">
        <v>67665</v>
      </c>
      <c r="BC245">
        <v>67165</v>
      </c>
      <c r="BD245">
        <v>66664.800000000003</v>
      </c>
      <c r="BE245">
        <v>66164.600000000006</v>
      </c>
      <c r="BF245">
        <v>65664.399999999994</v>
      </c>
      <c r="BG245">
        <v>65164.2</v>
      </c>
      <c r="BH245">
        <v>64664</v>
      </c>
      <c r="BI245">
        <v>64164</v>
      </c>
      <c r="BJ245">
        <v>63664</v>
      </c>
      <c r="BK245">
        <v>63164</v>
      </c>
      <c r="BL245">
        <v>62664</v>
      </c>
      <c r="BM245">
        <v>62164</v>
      </c>
      <c r="BN245">
        <v>61664</v>
      </c>
      <c r="BO245">
        <v>61164</v>
      </c>
      <c r="BP245">
        <v>60664</v>
      </c>
    </row>
    <row r="246" spans="1:69" x14ac:dyDescent="0.2">
      <c r="A246" t="s">
        <v>194</v>
      </c>
      <c r="B246" t="s">
        <v>195</v>
      </c>
      <c r="C246" t="s">
        <v>1481</v>
      </c>
      <c r="D246" t="s">
        <v>1482</v>
      </c>
      <c r="AI246">
        <v>0</v>
      </c>
      <c r="AS246">
        <v>0</v>
      </c>
      <c r="BH246">
        <v>0</v>
      </c>
    </row>
    <row r="247" spans="1:69" x14ac:dyDescent="0.2">
      <c r="A247" t="s">
        <v>194</v>
      </c>
      <c r="B247" t="s">
        <v>195</v>
      </c>
      <c r="C247" t="s">
        <v>1483</v>
      </c>
      <c r="D247" t="s">
        <v>1484</v>
      </c>
      <c r="F247">
        <v>10.964912280701753</v>
      </c>
      <c r="G247">
        <v>10.964912280701753</v>
      </c>
      <c r="H247">
        <v>10.964912280701753</v>
      </c>
      <c r="I247">
        <v>10.964912280701753</v>
      </c>
      <c r="J247">
        <v>10.964912280701753</v>
      </c>
      <c r="K247">
        <v>10.964912280701753</v>
      </c>
      <c r="L247">
        <v>10.964912280701753</v>
      </c>
      <c r="M247">
        <v>10.964912280701753</v>
      </c>
      <c r="N247">
        <v>10.964912280701753</v>
      </c>
      <c r="O247">
        <v>10.964912280701753</v>
      </c>
      <c r="P247">
        <v>10.964912280701753</v>
      </c>
      <c r="Q247">
        <v>10.964912280701753</v>
      </c>
      <c r="R247">
        <v>10.964912280701753</v>
      </c>
      <c r="S247">
        <v>10.964912280701753</v>
      </c>
      <c r="T247">
        <v>10.964912280701753</v>
      </c>
      <c r="U247">
        <v>10.964912280701753</v>
      </c>
      <c r="V247">
        <v>10.964912280701753</v>
      </c>
      <c r="W247">
        <v>10.964912280701753</v>
      </c>
      <c r="X247">
        <v>10.964912280701753</v>
      </c>
      <c r="Y247">
        <v>10.964912280701753</v>
      </c>
      <c r="Z247">
        <v>10.964912280701753</v>
      </c>
      <c r="AA247">
        <v>10.964912280701753</v>
      </c>
      <c r="AB247">
        <v>10.964912280701753</v>
      </c>
      <c r="AC247">
        <v>11.424819078947369</v>
      </c>
      <c r="AD247">
        <v>11.884725877192983</v>
      </c>
      <c r="AE247">
        <v>12.34463230994152</v>
      </c>
      <c r="AF247">
        <v>12.804539108187136</v>
      </c>
      <c r="AG247">
        <v>13.264445906432748</v>
      </c>
      <c r="AH247">
        <v>13.724352704678362</v>
      </c>
      <c r="AI247">
        <v>14.184259137426899</v>
      </c>
      <c r="AJ247">
        <v>14.644165935672515</v>
      </c>
      <c r="AK247">
        <v>15.104072733918128</v>
      </c>
      <c r="AL247">
        <v>15.56397953216374</v>
      </c>
      <c r="AM247">
        <v>16.023886330409358</v>
      </c>
      <c r="AN247">
        <v>16.483792763157894</v>
      </c>
      <c r="AO247">
        <v>16.943699561403509</v>
      </c>
      <c r="AP247">
        <v>17.403606359649125</v>
      </c>
      <c r="AQ247">
        <v>17.863513157894737</v>
      </c>
      <c r="AR247">
        <v>18.323419956140352</v>
      </c>
      <c r="AS247">
        <v>18.783326388888888</v>
      </c>
      <c r="AT247">
        <v>19.2432331871345</v>
      </c>
      <c r="AU247">
        <v>19.703139985380115</v>
      </c>
      <c r="AV247">
        <v>20.163046783625731</v>
      </c>
      <c r="AW247">
        <v>20.622953216374267</v>
      </c>
      <c r="AX247">
        <v>21.082860014619882</v>
      </c>
      <c r="AY247">
        <v>21.542766812865498</v>
      </c>
      <c r="AZ247">
        <v>22.002673611111113</v>
      </c>
      <c r="BA247">
        <v>22.462580409356725</v>
      </c>
      <c r="BB247">
        <v>22.922486842105265</v>
      </c>
      <c r="BC247">
        <v>23.38239364035088</v>
      </c>
      <c r="BD247">
        <v>23.842300438596492</v>
      </c>
      <c r="BE247">
        <v>24.302207236842108</v>
      </c>
      <c r="BF247">
        <v>24.76211403508772</v>
      </c>
      <c r="BG247">
        <v>25.222020467836259</v>
      </c>
      <c r="BH247">
        <v>25.681927266081871</v>
      </c>
      <c r="BI247">
        <v>26.141834064327483</v>
      </c>
      <c r="BJ247">
        <v>26.601740862573099</v>
      </c>
      <c r="BK247">
        <v>27.061647295321638</v>
      </c>
      <c r="BL247">
        <v>27.521554093567254</v>
      </c>
      <c r="BM247">
        <v>27.981460891812866</v>
      </c>
      <c r="BN247">
        <v>28.441367690058478</v>
      </c>
      <c r="BO247">
        <v>28.901274488304097</v>
      </c>
      <c r="BP247">
        <v>28.901274488304097</v>
      </c>
    </row>
    <row r="248" spans="1:69" x14ac:dyDescent="0.2">
      <c r="A248" t="s">
        <v>194</v>
      </c>
      <c r="B248" t="s">
        <v>195</v>
      </c>
      <c r="C248" t="s">
        <v>1485</v>
      </c>
      <c r="D248" t="s">
        <v>1486</v>
      </c>
      <c r="F248">
        <v>90150</v>
      </c>
      <c r="G248">
        <v>90150</v>
      </c>
      <c r="H248">
        <v>90150</v>
      </c>
      <c r="I248">
        <v>90200</v>
      </c>
      <c r="J248">
        <v>90200</v>
      </c>
      <c r="K248">
        <v>90200</v>
      </c>
      <c r="L248">
        <v>90200</v>
      </c>
      <c r="M248">
        <v>90200</v>
      </c>
      <c r="N248">
        <v>90200</v>
      </c>
      <c r="O248">
        <v>90200</v>
      </c>
      <c r="P248">
        <v>90200</v>
      </c>
      <c r="Q248">
        <v>90200</v>
      </c>
      <c r="R248">
        <v>90200</v>
      </c>
      <c r="S248">
        <v>90200</v>
      </c>
      <c r="T248">
        <v>90300</v>
      </c>
      <c r="U248">
        <v>90350</v>
      </c>
      <c r="V248">
        <v>90350</v>
      </c>
      <c r="W248">
        <v>90350</v>
      </c>
      <c r="X248">
        <v>90350</v>
      </c>
      <c r="Y248">
        <v>90400</v>
      </c>
      <c r="Z248">
        <v>90450</v>
      </c>
      <c r="AA248">
        <v>90450</v>
      </c>
      <c r="AB248">
        <v>90500</v>
      </c>
      <c r="AC248">
        <v>91808.304999999993</v>
      </c>
      <c r="AD248">
        <v>93066.61</v>
      </c>
      <c r="AE248">
        <v>94374.914000000004</v>
      </c>
      <c r="AF248">
        <v>95683.218999999997</v>
      </c>
      <c r="AG248">
        <v>96991.524000000005</v>
      </c>
      <c r="AH248">
        <v>98249.828999999998</v>
      </c>
      <c r="AI248">
        <v>99508.133000000002</v>
      </c>
      <c r="AJ248">
        <v>100766.43800000001</v>
      </c>
      <c r="AK248">
        <v>102024.743</v>
      </c>
      <c r="AL248">
        <v>103283.04800000001</v>
      </c>
      <c r="AM248">
        <v>104541.353</v>
      </c>
      <c r="AN248">
        <v>105799.65699999999</v>
      </c>
      <c r="AO248">
        <v>107057.962</v>
      </c>
      <c r="AP248">
        <v>108316.26699999999</v>
      </c>
      <c r="AQ248">
        <v>109574.57199999999</v>
      </c>
      <c r="AR248">
        <v>110832.87699999999</v>
      </c>
      <c r="AS248">
        <v>112111.181</v>
      </c>
      <c r="AT248">
        <v>113409.48599999999</v>
      </c>
      <c r="AU248">
        <v>114687.791</v>
      </c>
      <c r="AV248">
        <v>115966.09599999999</v>
      </c>
      <c r="AW248">
        <v>117394.4</v>
      </c>
      <c r="AX248">
        <v>118812.705</v>
      </c>
      <c r="AY248">
        <v>120191.01</v>
      </c>
      <c r="AZ248">
        <v>121499.315</v>
      </c>
      <c r="BA248">
        <v>122882.62</v>
      </c>
      <c r="BB248">
        <v>124315.924</v>
      </c>
      <c r="BC248">
        <v>125914.22900000001</v>
      </c>
      <c r="BD248">
        <v>127932.534</v>
      </c>
      <c r="BE248">
        <v>129490.83900000001</v>
      </c>
      <c r="BF248">
        <v>131649.14300000001</v>
      </c>
      <c r="BG248">
        <v>133207.448</v>
      </c>
      <c r="BH248">
        <v>134865.753</v>
      </c>
      <c r="BI248">
        <v>136324.05800000002</v>
      </c>
      <c r="BJ248">
        <v>137782.36300000001</v>
      </c>
      <c r="BK248">
        <v>140072.66800000001</v>
      </c>
      <c r="BL248">
        <v>141387.97199999998</v>
      </c>
      <c r="BM248">
        <v>142708.277</v>
      </c>
      <c r="BN248">
        <v>144107.58199999999</v>
      </c>
      <c r="BO248">
        <v>145964.88699999999</v>
      </c>
      <c r="BP248">
        <v>146107.88699999999</v>
      </c>
    </row>
    <row r="249" spans="1:69" x14ac:dyDescent="0.2">
      <c r="A249" t="s">
        <v>194</v>
      </c>
      <c r="B249" t="s">
        <v>195</v>
      </c>
      <c r="C249" t="s">
        <v>1487</v>
      </c>
      <c r="D249" t="s">
        <v>1488</v>
      </c>
    </row>
    <row r="250" spans="1:69" x14ac:dyDescent="0.2">
      <c r="A250" t="s">
        <v>194</v>
      </c>
      <c r="B250" t="s">
        <v>195</v>
      </c>
      <c r="C250" t="s">
        <v>1489</v>
      </c>
      <c r="D250" t="s">
        <v>1490</v>
      </c>
      <c r="AO250">
        <v>0.22541087865829501</v>
      </c>
      <c r="AQ250">
        <v>0.23376354575157199</v>
      </c>
      <c r="AS250">
        <v>0.212500870227814</v>
      </c>
      <c r="AU250">
        <v>0.16861473023891399</v>
      </c>
      <c r="AV250">
        <v>0.172323808073997</v>
      </c>
      <c r="AW250">
        <v>0.16378122568130499</v>
      </c>
      <c r="AX250">
        <v>0.156795188784599</v>
      </c>
      <c r="AY250">
        <v>0.113798961043358</v>
      </c>
      <c r="AZ250">
        <v>0.115558333694935</v>
      </c>
      <c r="BA250">
        <v>0.110887661576271</v>
      </c>
      <c r="BB250">
        <v>0.112266846001148</v>
      </c>
      <c r="BC250">
        <v>0.110313147306442</v>
      </c>
      <c r="BD250">
        <v>0.110783949494362</v>
      </c>
      <c r="BE250">
        <v>0.107736073434353</v>
      </c>
      <c r="BF250">
        <v>0.103858023881912</v>
      </c>
      <c r="BG250">
        <v>0.12004899978637699</v>
      </c>
      <c r="BH250">
        <v>0.12180761247873299</v>
      </c>
      <c r="BI250">
        <v>0.119626730680466</v>
      </c>
      <c r="BJ250">
        <v>0.120126157999039</v>
      </c>
      <c r="BK250">
        <v>0.12392406165599799</v>
      </c>
      <c r="BL250">
        <v>0.117868170142174</v>
      </c>
      <c r="BM250">
        <v>0.120357550680637</v>
      </c>
      <c r="BN250">
        <v>0.12099127471447001</v>
      </c>
      <c r="BO250">
        <v>0.120508655905724</v>
      </c>
      <c r="BP250">
        <v>0.118235215544701</v>
      </c>
    </row>
    <row r="251" spans="1:69" x14ac:dyDescent="0.2">
      <c r="A251" t="s">
        <v>194</v>
      </c>
      <c r="B251" t="s">
        <v>195</v>
      </c>
      <c r="C251" t="s">
        <v>1491</v>
      </c>
      <c r="D251" t="s">
        <v>1492</v>
      </c>
      <c r="AO251">
        <v>5</v>
      </c>
      <c r="AQ251">
        <v>5</v>
      </c>
      <c r="AS251">
        <v>6</v>
      </c>
      <c r="AU251">
        <v>8</v>
      </c>
      <c r="AV251">
        <v>8</v>
      </c>
      <c r="AW251">
        <v>10</v>
      </c>
      <c r="AX251">
        <v>12</v>
      </c>
      <c r="AY251">
        <v>16</v>
      </c>
      <c r="AZ251">
        <v>16</v>
      </c>
      <c r="BA251">
        <v>17</v>
      </c>
      <c r="BB251">
        <v>17</v>
      </c>
      <c r="BC251">
        <v>17</v>
      </c>
      <c r="BD251">
        <v>18</v>
      </c>
      <c r="BE251">
        <v>19</v>
      </c>
      <c r="BF251">
        <v>19</v>
      </c>
      <c r="BG251">
        <v>15</v>
      </c>
      <c r="BH251">
        <v>14</v>
      </c>
      <c r="BI251">
        <v>14</v>
      </c>
      <c r="BJ251">
        <v>14</v>
      </c>
      <c r="BK251">
        <v>14</v>
      </c>
      <c r="BL251">
        <v>14</v>
      </c>
      <c r="BM251">
        <v>13</v>
      </c>
      <c r="BN251">
        <v>13</v>
      </c>
      <c r="BO251">
        <v>13</v>
      </c>
      <c r="BP251">
        <v>13</v>
      </c>
    </row>
    <row r="252" spans="1:69" x14ac:dyDescent="0.2">
      <c r="A252" t="s">
        <v>194</v>
      </c>
      <c r="B252" t="s">
        <v>195</v>
      </c>
      <c r="C252" t="s">
        <v>1493</v>
      </c>
      <c r="D252" t="s">
        <v>1494</v>
      </c>
      <c r="BB252">
        <v>17.200799202936405</v>
      </c>
      <c r="BC252">
        <v>16.583228141890189</v>
      </c>
      <c r="BD252">
        <v>10.787216971050496</v>
      </c>
      <c r="BE252">
        <v>8.6248376216653675</v>
      </c>
      <c r="BF252">
        <v>14.0169615252893</v>
      </c>
      <c r="BG252">
        <v>11.058771292306604</v>
      </c>
      <c r="BH252">
        <v>4.9602774023002656</v>
      </c>
      <c r="BI252">
        <v>5.944967255260079</v>
      </c>
      <c r="BJ252">
        <v>5.758531075637622</v>
      </c>
      <c r="BK252">
        <v>5.8809285930418387</v>
      </c>
      <c r="BL252">
        <v>25.787151211680527</v>
      </c>
      <c r="BM252">
        <v>3.4012347995173298</v>
      </c>
      <c r="BN252">
        <v>2.2565391678330582</v>
      </c>
      <c r="BO252">
        <v>1.5289989764953029</v>
      </c>
      <c r="BP252">
        <v>3.7978465983735137</v>
      </c>
      <c r="BQ252">
        <v>1.6454890195088876</v>
      </c>
    </row>
    <row r="253" spans="1:69" x14ac:dyDescent="0.2">
      <c r="A253" t="s">
        <v>194</v>
      </c>
      <c r="B253" t="s">
        <v>195</v>
      </c>
      <c r="C253" t="s">
        <v>1495</v>
      </c>
      <c r="D253" t="s">
        <v>1496</v>
      </c>
      <c r="Y253">
        <v>4.1374485315999996</v>
      </c>
      <c r="Z253">
        <v>3.4192601312000002</v>
      </c>
      <c r="AA253">
        <v>2.5825200792</v>
      </c>
      <c r="AB253">
        <v>2.6594516058000002</v>
      </c>
      <c r="AC253">
        <v>3.6205420081000002</v>
      </c>
      <c r="AD253">
        <v>3.2401208245999999</v>
      </c>
      <c r="AE253">
        <v>3.7942961543</v>
      </c>
      <c r="AF253">
        <v>7.1337300061000004</v>
      </c>
      <c r="AG253">
        <v>6.5147581405999997</v>
      </c>
      <c r="AH253">
        <v>4.3477868522999996</v>
      </c>
      <c r="AI253">
        <v>6.9668911041000001</v>
      </c>
      <c r="AJ253">
        <v>4.8687000828000002</v>
      </c>
      <c r="AK253">
        <v>2.9212108599</v>
      </c>
      <c r="AL253">
        <v>3.1905286382</v>
      </c>
      <c r="AM253">
        <v>4.9010937559999999</v>
      </c>
      <c r="AN253">
        <v>12.703419974199999</v>
      </c>
      <c r="AO253">
        <v>10.6926229449</v>
      </c>
      <c r="AP253">
        <v>10.6814574703</v>
      </c>
      <c r="AQ253">
        <v>14.6644088588</v>
      </c>
      <c r="AR253">
        <v>11.7168603379</v>
      </c>
      <c r="AS253">
        <v>9.6032306282000004</v>
      </c>
      <c r="AT253">
        <v>10.2465092355</v>
      </c>
      <c r="AU253">
        <v>11.3374178543</v>
      </c>
      <c r="AV253">
        <v>14.7285069757</v>
      </c>
      <c r="AW253">
        <v>22.0225052497</v>
      </c>
      <c r="AX253">
        <v>21.3</v>
      </c>
      <c r="AY253">
        <v>26.9</v>
      </c>
      <c r="AZ253">
        <v>28.4</v>
      </c>
      <c r="BA253">
        <v>28.3</v>
      </c>
      <c r="BB253">
        <v>33.799999999999997</v>
      </c>
      <c r="BC253">
        <v>73.099999999999994</v>
      </c>
      <c r="BD253">
        <v>110.2</v>
      </c>
      <c r="BE253">
        <v>100.3</v>
      </c>
      <c r="BF253">
        <v>108.2</v>
      </c>
      <c r="BG253">
        <v>112.7</v>
      </c>
      <c r="BH253">
        <v>100</v>
      </c>
      <c r="BI253">
        <v>115.3</v>
      </c>
      <c r="BJ253">
        <v>132.1</v>
      </c>
      <c r="BK253">
        <v>149.6</v>
      </c>
      <c r="BL253">
        <v>148.9</v>
      </c>
      <c r="BM253">
        <v>201.1</v>
      </c>
      <c r="BN253">
        <v>232</v>
      </c>
      <c r="BO253">
        <v>207.8</v>
      </c>
      <c r="BP253">
        <v>205.5</v>
      </c>
    </row>
    <row r="254" spans="1:69" x14ac:dyDescent="0.2">
      <c r="A254" t="s">
        <v>194</v>
      </c>
      <c r="B254" t="s">
        <v>195</v>
      </c>
      <c r="C254" t="s">
        <v>1497</v>
      </c>
      <c r="D254" t="s">
        <v>1498</v>
      </c>
      <c r="F254">
        <v>80.555555555555557</v>
      </c>
      <c r="G254">
        <v>75</v>
      </c>
      <c r="H254">
        <v>67.391304347826093</v>
      </c>
      <c r="J254">
        <v>80.14705882352942</v>
      </c>
      <c r="K254">
        <v>73.584905660377359</v>
      </c>
      <c r="L254">
        <v>73.68421052631578</v>
      </c>
      <c r="M254">
        <v>73.4375</v>
      </c>
      <c r="N254">
        <v>62.793740513947768</v>
      </c>
      <c r="O254">
        <v>49.689019563496551</v>
      </c>
      <c r="P254">
        <v>54.484247967479668</v>
      </c>
      <c r="Q254">
        <v>60.461569743798293</v>
      </c>
      <c r="R254">
        <v>53.257455227838292</v>
      </c>
      <c r="S254">
        <v>47.510448091666433</v>
      </c>
      <c r="T254">
        <v>56.018378269211354</v>
      </c>
      <c r="U254">
        <v>22.424254520777616</v>
      </c>
      <c r="V254">
        <v>38.175593054536563</v>
      </c>
      <c r="W254">
        <v>48.673664122137403</v>
      </c>
      <c r="X254">
        <v>49.764366887488556</v>
      </c>
      <c r="Y254">
        <v>43.203160650383069</v>
      </c>
      <c r="Z254">
        <v>39.379981517846829</v>
      </c>
      <c r="AA254">
        <v>31.477775639792192</v>
      </c>
      <c r="AB254">
        <v>24.343141925317894</v>
      </c>
      <c r="AC254">
        <v>19.491420847953485</v>
      </c>
      <c r="AD254">
        <v>20.539894411793995</v>
      </c>
      <c r="AE254">
        <v>21.196526214216814</v>
      </c>
      <c r="AF254">
        <v>24.944411671280065</v>
      </c>
      <c r="AG254">
        <v>18.656172203082946</v>
      </c>
      <c r="AH254">
        <v>24.191486161251579</v>
      </c>
      <c r="AI254">
        <v>20.242017952505378</v>
      </c>
      <c r="AJ254">
        <v>23.228780246058147</v>
      </c>
      <c r="AK254">
        <v>29.661147877812066</v>
      </c>
      <c r="AL254">
        <v>47.686702065324212</v>
      </c>
      <c r="AM254">
        <v>32.574888341517962</v>
      </c>
      <c r="AN254">
        <v>33.148838327681815</v>
      </c>
      <c r="AO254">
        <v>27.053319767095086</v>
      </c>
      <c r="AP254">
        <v>19.924790177523334</v>
      </c>
      <c r="AQ254">
        <v>8.8006914677633326</v>
      </c>
      <c r="AR254">
        <v>10.419785558800218</v>
      </c>
      <c r="AS254">
        <v>22.334706432414293</v>
      </c>
      <c r="AT254">
        <v>23.615945484290439</v>
      </c>
      <c r="AU254">
        <v>23.077615742301933</v>
      </c>
      <c r="AV254">
        <v>90.139920666213627</v>
      </c>
      <c r="AW254">
        <v>80.091901792147837</v>
      </c>
      <c r="AX254">
        <v>24.038802638964945</v>
      </c>
      <c r="AY254">
        <v>24.884094444502079</v>
      </c>
      <c r="AZ254">
        <v>31.179306074591352</v>
      </c>
      <c r="BA254">
        <v>26.354406062715562</v>
      </c>
      <c r="BB254">
        <v>22.131148167010938</v>
      </c>
      <c r="BC254">
        <v>23.208228832603091</v>
      </c>
      <c r="BD254">
        <v>17.765033308006075</v>
      </c>
      <c r="BE254">
        <v>17.940886336784427</v>
      </c>
      <c r="BF254">
        <v>17.569116991988366</v>
      </c>
      <c r="BG254">
        <v>22.310164581591323</v>
      </c>
      <c r="BH254">
        <v>17.024304982999649</v>
      </c>
      <c r="BI254">
        <v>13.431622464104995</v>
      </c>
      <c r="BJ254">
        <v>12.893918545123004</v>
      </c>
      <c r="BK254">
        <v>13.123738329078826</v>
      </c>
      <c r="BL254">
        <v>11.346147234754413</v>
      </c>
      <c r="BM254">
        <v>8.2535228561826699</v>
      </c>
      <c r="BN254">
        <v>8.7471961251199435</v>
      </c>
      <c r="BO254">
        <v>13.86151263380626</v>
      </c>
      <c r="BP254">
        <v>14.857037353046874</v>
      </c>
    </row>
    <row r="255" spans="1:69" x14ac:dyDescent="0.2">
      <c r="A255" t="s">
        <v>194</v>
      </c>
      <c r="B255" t="s">
        <v>195</v>
      </c>
      <c r="C255" t="s">
        <v>1499</v>
      </c>
      <c r="D255" t="s">
        <v>1500</v>
      </c>
      <c r="AL255">
        <v>0.171199819741988</v>
      </c>
      <c r="AM255">
        <v>0.14920055605635604</v>
      </c>
      <c r="AO255">
        <v>0.10974699665453232</v>
      </c>
      <c r="AP255">
        <v>6.6740209082782831E-2</v>
      </c>
      <c r="AQ255">
        <v>4.3388423508516419E-2</v>
      </c>
      <c r="AR255">
        <v>0.40809371227835428</v>
      </c>
      <c r="BB255">
        <v>0.17596388918860756</v>
      </c>
      <c r="BC255">
        <v>7.3346764608390236E-2</v>
      </c>
      <c r="BD255">
        <v>0.16942210496299503</v>
      </c>
      <c r="BE255">
        <v>0.53353780614357338</v>
      </c>
      <c r="BF255">
        <v>0.46356390692350424</v>
      </c>
      <c r="BG255">
        <v>0.41816333195162553</v>
      </c>
      <c r="BH255">
        <v>0.28832879029379338</v>
      </c>
      <c r="BI255">
        <v>4.7601825878879019E-2</v>
      </c>
      <c r="BJ255">
        <v>0.43549860071791757</v>
      </c>
      <c r="BK255">
        <v>0.12856972292340588</v>
      </c>
      <c r="BL255">
        <v>1.3399740815052871E-2</v>
      </c>
      <c r="BM255">
        <v>8.4722795674630272E-2</v>
      </c>
      <c r="BN255">
        <v>6.2223027680467953E-2</v>
      </c>
      <c r="BO255">
        <v>4.1854269948690945E-2</v>
      </c>
      <c r="BP255">
        <v>0.2599104548002682</v>
      </c>
    </row>
    <row r="256" spans="1:69" x14ac:dyDescent="0.2">
      <c r="A256" t="s">
        <v>194</v>
      </c>
      <c r="B256" t="s">
        <v>195</v>
      </c>
      <c r="C256" t="s">
        <v>1501</v>
      </c>
      <c r="D256" t="s">
        <v>1502</v>
      </c>
      <c r="E256">
        <v>4000000</v>
      </c>
      <c r="F256">
        <v>4000000</v>
      </c>
      <c r="G256">
        <v>8000000</v>
      </c>
      <c r="H256">
        <v>9000000</v>
      </c>
      <c r="I256">
        <v>12000000</v>
      </c>
      <c r="J256">
        <v>15000000</v>
      </c>
      <c r="K256">
        <v>16000000</v>
      </c>
      <c r="L256">
        <v>18000000</v>
      </c>
      <c r="M256">
        <v>21000000</v>
      </c>
      <c r="N256">
        <v>21000000</v>
      </c>
      <c r="O256">
        <v>18000000</v>
      </c>
      <c r="P256">
        <v>16000000</v>
      </c>
      <c r="Q256">
        <v>20000000</v>
      </c>
      <c r="R256">
        <v>25000000</v>
      </c>
      <c r="S256">
        <v>36000000</v>
      </c>
      <c r="T256">
        <v>44000000</v>
      </c>
      <c r="U256">
        <v>53000000</v>
      </c>
      <c r="V256">
        <v>55000000</v>
      </c>
      <c r="W256">
        <v>43000000</v>
      </c>
      <c r="X256">
        <v>77000000</v>
      </c>
      <c r="Y256">
        <v>90000000</v>
      </c>
      <c r="Z256">
        <v>74000000</v>
      </c>
      <c r="AA256">
        <v>56000000</v>
      </c>
      <c r="AB256">
        <v>58000000</v>
      </c>
      <c r="AC256">
        <v>79000000</v>
      </c>
      <c r="AD256">
        <v>71000000</v>
      </c>
      <c r="AE256">
        <v>83000000</v>
      </c>
      <c r="AF256">
        <v>155000000</v>
      </c>
      <c r="AG256">
        <v>142000000</v>
      </c>
      <c r="AH256">
        <v>95000000</v>
      </c>
      <c r="AI256">
        <v>152000000</v>
      </c>
      <c r="AJ256">
        <v>106000000</v>
      </c>
      <c r="AK256">
        <v>64000000</v>
      </c>
      <c r="AL256">
        <v>69000000</v>
      </c>
      <c r="AM256">
        <v>107000000</v>
      </c>
      <c r="AN256">
        <v>276000000</v>
      </c>
      <c r="AO256">
        <v>233000000</v>
      </c>
      <c r="AP256">
        <v>232000000</v>
      </c>
      <c r="AQ256">
        <v>319000000</v>
      </c>
      <c r="AR256">
        <v>255000000</v>
      </c>
      <c r="AS256">
        <v>209000000</v>
      </c>
      <c r="AT256">
        <v>223000000</v>
      </c>
      <c r="AU256">
        <v>247000000</v>
      </c>
      <c r="AV256">
        <v>321000000</v>
      </c>
      <c r="AW256">
        <v>479000000</v>
      </c>
      <c r="AX256">
        <v>468000000</v>
      </c>
      <c r="AY256">
        <v>588000000</v>
      </c>
      <c r="AZ256">
        <v>623000000</v>
      </c>
      <c r="BA256">
        <v>693000000</v>
      </c>
      <c r="BB256">
        <v>900000000</v>
      </c>
      <c r="BC256">
        <v>1591000000</v>
      </c>
      <c r="BD256">
        <v>2399000000</v>
      </c>
      <c r="BE256">
        <v>2182000000</v>
      </c>
      <c r="BF256">
        <v>2356000000</v>
      </c>
      <c r="BG256">
        <v>2453000000</v>
      </c>
      <c r="BH256">
        <v>2176000000</v>
      </c>
      <c r="BI256">
        <v>2509000000</v>
      </c>
      <c r="BJ256">
        <v>2875000000</v>
      </c>
      <c r="BK256">
        <v>3254000000</v>
      </c>
      <c r="BL256">
        <v>3239000000</v>
      </c>
      <c r="BM256">
        <v>4372000000</v>
      </c>
      <c r="BN256">
        <v>5043000000</v>
      </c>
      <c r="BO256">
        <v>4518000000</v>
      </c>
      <c r="BP256">
        <v>4467000000</v>
      </c>
      <c r="BQ256">
        <v>5640000000</v>
      </c>
    </row>
    <row r="257" spans="1:69" x14ac:dyDescent="0.2">
      <c r="A257" t="s">
        <v>194</v>
      </c>
      <c r="B257" t="s">
        <v>195</v>
      </c>
      <c r="C257" t="s">
        <v>1503</v>
      </c>
      <c r="D257" t="s">
        <v>1504</v>
      </c>
      <c r="AX257">
        <v>18.506844953836353</v>
      </c>
      <c r="AY257">
        <v>2.0741150442477796</v>
      </c>
      <c r="AZ257">
        <v>14.816691107852293</v>
      </c>
      <c r="BA257">
        <v>1.9531629579244116</v>
      </c>
      <c r="BB257">
        <v>1.5497285364835067</v>
      </c>
      <c r="BC257">
        <v>5.0510904377001387</v>
      </c>
      <c r="BD257">
        <v>4.1774740354086894</v>
      </c>
      <c r="BE257">
        <v>27.668627686396913</v>
      </c>
      <c r="BF257">
        <v>20.110645133610394</v>
      </c>
      <c r="BG257">
        <v>18.88205706809012</v>
      </c>
      <c r="BH257">
        <v>19.518506792935909</v>
      </c>
      <c r="BI257">
        <v>18.263720845911909</v>
      </c>
      <c r="BJ257">
        <v>18.594303128420155</v>
      </c>
      <c r="BK257">
        <v>19.430356983898157</v>
      </c>
      <c r="BL257">
        <v>19.445747056964098</v>
      </c>
      <c r="BM257">
        <v>21.788871743522815</v>
      </c>
      <c r="BN257">
        <v>21.170835264194494</v>
      </c>
      <c r="BO257">
        <v>21.319297503108803</v>
      </c>
      <c r="BP257">
        <v>17.196630279027016</v>
      </c>
    </row>
    <row r="258" spans="1:69" x14ac:dyDescent="0.2">
      <c r="A258" t="s">
        <v>194</v>
      </c>
      <c r="B258" t="s">
        <v>195</v>
      </c>
      <c r="C258" t="s">
        <v>1505</v>
      </c>
      <c r="D258" t="s">
        <v>1506</v>
      </c>
      <c r="G258">
        <v>3.8164421475406849</v>
      </c>
      <c r="H258">
        <v>10.516339055717673</v>
      </c>
      <c r="I258">
        <v>13.750269422858846</v>
      </c>
      <c r="J258">
        <v>10.826392531237564</v>
      </c>
      <c r="K258">
        <v>12.923377778253986</v>
      </c>
      <c r="L258">
        <v>20.936090599960767</v>
      </c>
      <c r="M258">
        <v>19.209627627133187</v>
      </c>
      <c r="N258">
        <v>30.975570407492768</v>
      </c>
      <c r="O258">
        <v>27.563999927471055</v>
      </c>
      <c r="P258">
        <v>21.218036386808954</v>
      </c>
      <c r="Q258">
        <v>23.353407558233645</v>
      </c>
      <c r="R258">
        <v>26.207411337138975</v>
      </c>
      <c r="S258">
        <v>19.839197439729141</v>
      </c>
      <c r="T258">
        <v>18.608614270066823</v>
      </c>
      <c r="U258">
        <v>48.585491675587235</v>
      </c>
      <c r="V258">
        <v>43.207983023189158</v>
      </c>
      <c r="W258">
        <v>36.779298327991924</v>
      </c>
      <c r="X258">
        <v>37.896961904914775</v>
      </c>
      <c r="Y258">
        <v>47.679421323417401</v>
      </c>
      <c r="Z258">
        <v>45.288586036098799</v>
      </c>
      <c r="AA258">
        <v>45.276789990406542</v>
      </c>
      <c r="AB258">
        <v>55.946041232417286</v>
      </c>
      <c r="AN258">
        <v>62.654447548764011</v>
      </c>
      <c r="AO258">
        <v>68.589193900366965</v>
      </c>
      <c r="AP258">
        <v>61.140865498469246</v>
      </c>
      <c r="AQ258">
        <v>65.945918213804063</v>
      </c>
      <c r="AR258">
        <v>66.146321890666755</v>
      </c>
      <c r="AS258">
        <v>58.019575637565715</v>
      </c>
      <c r="AT258">
        <v>55.626435580409563</v>
      </c>
      <c r="AU258">
        <v>61.466050303209308</v>
      </c>
      <c r="AV258">
        <v>72.452697283587312</v>
      </c>
      <c r="AW258">
        <v>75.44460819765618</v>
      </c>
      <c r="AX258">
        <v>74.715955193847179</v>
      </c>
      <c r="AZ258">
        <v>54.345826340538409</v>
      </c>
      <c r="BA258">
        <v>33.45086008479187</v>
      </c>
      <c r="BB258">
        <v>25.572337820156466</v>
      </c>
      <c r="BC258">
        <v>16.614620397001605</v>
      </c>
      <c r="BD258">
        <v>11.220594143449119</v>
      </c>
      <c r="BE258">
        <v>13.268196563980029</v>
      </c>
      <c r="BF258">
        <v>18.838278468053787</v>
      </c>
      <c r="BG258">
        <v>17.848961277881603</v>
      </c>
      <c r="BH258">
        <v>13.5184783010397</v>
      </c>
      <c r="BI258">
        <v>16.99461409541718</v>
      </c>
      <c r="BJ258">
        <v>12.68782444406752</v>
      </c>
      <c r="BK258">
        <v>9.8239477502111576</v>
      </c>
      <c r="BL258">
        <v>10.869771313855408</v>
      </c>
      <c r="BM258">
        <v>6.0307878090710521</v>
      </c>
      <c r="BN258">
        <v>9.0084627336739977</v>
      </c>
      <c r="BO258">
        <v>10.634823480757365</v>
      </c>
      <c r="BP258">
        <v>5.7245779804669956</v>
      </c>
      <c r="BQ258">
        <v>6.033715127095526</v>
      </c>
    </row>
    <row r="259" spans="1:69" x14ac:dyDescent="0.2">
      <c r="A259" t="s">
        <v>194</v>
      </c>
      <c r="B259" t="s">
        <v>195</v>
      </c>
      <c r="C259" t="s">
        <v>1507</v>
      </c>
      <c r="D259" t="s">
        <v>1508</v>
      </c>
      <c r="Y259">
        <v>54.8298731115</v>
      </c>
      <c r="Z259">
        <v>53.486984082600003</v>
      </c>
      <c r="AA259">
        <v>53.790142546600002</v>
      </c>
      <c r="AB259">
        <v>61.618677134899997</v>
      </c>
      <c r="AC259">
        <v>71.969904075700001</v>
      </c>
      <c r="AD259">
        <v>71.837571711899997</v>
      </c>
      <c r="AE259">
        <v>81.498486528800001</v>
      </c>
      <c r="AF259">
        <v>90.145690710599993</v>
      </c>
      <c r="AG259">
        <v>95.152129052099994</v>
      </c>
      <c r="AH259">
        <v>100.23586177769999</v>
      </c>
      <c r="AI259">
        <v>100.28095213100001</v>
      </c>
      <c r="AJ259">
        <v>96.360884324599994</v>
      </c>
      <c r="AK259">
        <v>97.563818995700004</v>
      </c>
      <c r="AL259">
        <v>92.850061436199994</v>
      </c>
      <c r="AM259">
        <v>102.7952975246</v>
      </c>
      <c r="AN259">
        <v>110.5535727247</v>
      </c>
      <c r="AO259">
        <v>103.4929538941</v>
      </c>
      <c r="AP259">
        <v>102.7243389753</v>
      </c>
      <c r="AQ259">
        <v>105.0807745227</v>
      </c>
      <c r="AR259">
        <v>94.851515414100007</v>
      </c>
      <c r="AS259">
        <v>84.409146760200002</v>
      </c>
      <c r="AT259">
        <v>77.873681546399993</v>
      </c>
      <c r="AU259">
        <v>76.891861969999994</v>
      </c>
      <c r="AV259">
        <v>93.186142615899996</v>
      </c>
      <c r="AW259">
        <v>85.790477461799995</v>
      </c>
      <c r="AX259">
        <v>80.599999999999994</v>
      </c>
      <c r="AY259">
        <v>81</v>
      </c>
      <c r="AZ259">
        <v>83.1</v>
      </c>
      <c r="BA259">
        <v>80.099999999999994</v>
      </c>
      <c r="BB259">
        <v>83.9</v>
      </c>
      <c r="BC259">
        <v>105.2</v>
      </c>
      <c r="BD259">
        <v>121.1</v>
      </c>
      <c r="BE259">
        <v>116.5</v>
      </c>
      <c r="BF259">
        <v>105.8</v>
      </c>
      <c r="BG259">
        <v>97.7</v>
      </c>
      <c r="BH259">
        <v>100</v>
      </c>
      <c r="BI259">
        <v>110.9</v>
      </c>
      <c r="BJ259">
        <v>109.3</v>
      </c>
      <c r="BK259">
        <v>105.9</v>
      </c>
      <c r="BL259">
        <v>112.7</v>
      </c>
      <c r="BM259">
        <v>138.30000000000001</v>
      </c>
      <c r="BN259">
        <v>113.5</v>
      </c>
      <c r="BO259">
        <v>97.3</v>
      </c>
      <c r="BP259">
        <v>107.3</v>
      </c>
    </row>
    <row r="260" spans="1:69" x14ac:dyDescent="0.2">
      <c r="A260" t="s">
        <v>194</v>
      </c>
      <c r="B260" t="s">
        <v>195</v>
      </c>
      <c r="C260" t="s">
        <v>1509</v>
      </c>
      <c r="D260" t="s">
        <v>1510</v>
      </c>
      <c r="AX260">
        <v>12.605672360928708</v>
      </c>
      <c r="AY260">
        <v>3.1154935487255102</v>
      </c>
      <c r="AZ260">
        <v>11.505125927348743</v>
      </c>
      <c r="BA260">
        <v>16.746623283265919</v>
      </c>
      <c r="BB260">
        <v>18.346717931227005</v>
      </c>
      <c r="BC260">
        <v>35.382364426342193</v>
      </c>
      <c r="BD260">
        <v>37.858910427055477</v>
      </c>
      <c r="BE260">
        <v>27.051972421088635</v>
      </c>
      <c r="BF260">
        <v>24.682619976398826</v>
      </c>
      <c r="BG260">
        <v>25.427960224001112</v>
      </c>
      <c r="BH260">
        <v>25.876524278720268</v>
      </c>
      <c r="BI260">
        <v>25.373519547396896</v>
      </c>
      <c r="BJ260">
        <v>27.46845834200677</v>
      </c>
      <c r="BK260">
        <v>28.25548486181988</v>
      </c>
      <c r="BL260">
        <v>28.182255265256131</v>
      </c>
      <c r="BM260">
        <v>32.63866187831718</v>
      </c>
      <c r="BN260">
        <v>31.69925554721911</v>
      </c>
      <c r="BO260">
        <v>27.15085768637914</v>
      </c>
      <c r="BP260">
        <v>23.330228173424942</v>
      </c>
    </row>
    <row r="261" spans="1:69" x14ac:dyDescent="0.2">
      <c r="A261" t="s">
        <v>194</v>
      </c>
      <c r="B261" t="s">
        <v>195</v>
      </c>
      <c r="C261" t="s">
        <v>1511</v>
      </c>
      <c r="D261" t="s">
        <v>1512</v>
      </c>
      <c r="F261">
        <v>0</v>
      </c>
      <c r="G261">
        <v>1.2345679012345707</v>
      </c>
      <c r="H261">
        <v>1.3850415512465373</v>
      </c>
      <c r="I261">
        <v>0</v>
      </c>
      <c r="J261">
        <v>0</v>
      </c>
      <c r="K261">
        <v>0.28328611898016998</v>
      </c>
      <c r="L261">
        <v>0</v>
      </c>
      <c r="M261">
        <v>-1.1357592373359495E-14</v>
      </c>
      <c r="N261">
        <v>0.59503713706955541</v>
      </c>
      <c r="O261">
        <v>0.96118213822493981</v>
      </c>
      <c r="P261">
        <v>0.70876288659793818</v>
      </c>
      <c r="Q261">
        <v>1.0874118550582978</v>
      </c>
      <c r="R261">
        <v>0.46571211251818145</v>
      </c>
      <c r="S261">
        <v>0.44879584622182944</v>
      </c>
      <c r="T261">
        <v>0.73728807463512969</v>
      </c>
      <c r="U261">
        <v>0.20857423047086548</v>
      </c>
      <c r="V261">
        <v>4.8049398871350291E-2</v>
      </c>
      <c r="W261">
        <v>0.33307460281590506</v>
      </c>
      <c r="X261">
        <v>0.39150513174544233</v>
      </c>
      <c r="Y261">
        <v>0.27462165857338172</v>
      </c>
      <c r="Z261">
        <v>0.36780058462625675</v>
      </c>
      <c r="AA261">
        <v>0.5746700739478785</v>
      </c>
      <c r="AB261">
        <v>1.3845460068053435</v>
      </c>
      <c r="AC261">
        <v>0.58817208194338244</v>
      </c>
      <c r="AD261">
        <v>1.4297986097411525E-13</v>
      </c>
      <c r="AE261">
        <v>-5.8796130859304053E-14</v>
      </c>
      <c r="AF261">
        <v>-1.2268878893440349E-13</v>
      </c>
      <c r="AG261">
        <v>-9.0186690235458289E-14</v>
      </c>
      <c r="AH261">
        <v>-2.0990055861001093E-14</v>
      </c>
      <c r="AI261">
        <v>-7.0273450781280101E-14</v>
      </c>
      <c r="AJ261">
        <v>2.9384822107444704E-14</v>
      </c>
      <c r="AK261">
        <v>7.9473270151822119E-3</v>
      </c>
      <c r="AL261">
        <v>5.4295818498073583E-3</v>
      </c>
      <c r="AM261">
        <v>1.1373078044673988</v>
      </c>
      <c r="AN261">
        <v>1.0544247425370044</v>
      </c>
      <c r="AO261">
        <v>5.0107533869950529E-3</v>
      </c>
      <c r="AP261">
        <v>7.817898618536431E-4</v>
      </c>
      <c r="AQ261">
        <v>21.219451779928118</v>
      </c>
      <c r="AR261">
        <v>-1.2437983197526092E-13</v>
      </c>
      <c r="AS261">
        <v>6.3079734471723707E-15</v>
      </c>
      <c r="AT261">
        <v>-1.1326222427752978E-14</v>
      </c>
      <c r="AU261">
        <v>0</v>
      </c>
      <c r="AV261">
        <v>0</v>
      </c>
      <c r="AW261">
        <v>0</v>
      </c>
      <c r="AX261">
        <v>0</v>
      </c>
      <c r="AY261">
        <v>0</v>
      </c>
      <c r="AZ261">
        <v>0</v>
      </c>
      <c r="BA261">
        <v>0</v>
      </c>
      <c r="BB261">
        <v>9.3334394890522629E-2</v>
      </c>
      <c r="BC261">
        <v>2.5729714408366062E-3</v>
      </c>
      <c r="BD261">
        <v>0</v>
      </c>
      <c r="BE261">
        <v>0.75410216635125038</v>
      </c>
      <c r="BF261">
        <v>1.1410633967596322E-3</v>
      </c>
      <c r="BG261">
        <v>1.4895076177011989E-3</v>
      </c>
      <c r="BH261">
        <v>7.2518283252920252E-3</v>
      </c>
      <c r="BI261">
        <v>0.18408612685213882</v>
      </c>
      <c r="BJ261">
        <v>4.4583799429065242E-2</v>
      </c>
      <c r="BK261">
        <v>0.22412505537891805</v>
      </c>
      <c r="BL261">
        <v>4.3940857636793826E-2</v>
      </c>
      <c r="BM261">
        <v>3.4302034909170355E-4</v>
      </c>
      <c r="BN261">
        <v>4.4177411137230794E-4</v>
      </c>
      <c r="BO261">
        <v>3.6853057482064339E-4</v>
      </c>
      <c r="BP261">
        <v>0</v>
      </c>
    </row>
    <row r="262" spans="1:69" x14ac:dyDescent="0.2">
      <c r="A262" t="s">
        <v>194</v>
      </c>
      <c r="B262" t="s">
        <v>195</v>
      </c>
      <c r="C262" t="s">
        <v>1513</v>
      </c>
      <c r="D262" t="s">
        <v>1514</v>
      </c>
      <c r="L262">
        <v>0.57636887608069165</v>
      </c>
      <c r="R262">
        <v>8.8071631593696201E-2</v>
      </c>
      <c r="S262">
        <v>6.0760053026955363E-2</v>
      </c>
      <c r="AA262">
        <v>1.1496487784403047</v>
      </c>
      <c r="AB262">
        <v>1.1031645168623914</v>
      </c>
      <c r="AC262">
        <v>0.4359374528826685</v>
      </c>
      <c r="AD262">
        <v>0.51700519951098145</v>
      </c>
      <c r="AE262">
        <v>0.97835169008735501</v>
      </c>
      <c r="AF262">
        <v>0.91071354447719211</v>
      </c>
      <c r="AG262">
        <v>0.24953263431683362</v>
      </c>
      <c r="AH262">
        <v>0.28789939417489346</v>
      </c>
      <c r="AI262">
        <v>0.55428269992362844</v>
      </c>
      <c r="AJ262">
        <v>0.54445081331217637</v>
      </c>
      <c r="AK262">
        <v>1.3360268883810533</v>
      </c>
      <c r="AL262">
        <v>0.95477905743003733</v>
      </c>
      <c r="AM262">
        <v>0.75577201359385249</v>
      </c>
      <c r="AN262">
        <v>1.0677870899046971</v>
      </c>
      <c r="AO262">
        <v>0.88989147808951707</v>
      </c>
      <c r="AP262">
        <v>1.4108690914513833</v>
      </c>
      <c r="AQ262">
        <v>0.25586257267841656</v>
      </c>
      <c r="AR262">
        <v>0.41890138696734297</v>
      </c>
      <c r="AS262">
        <v>0.29880192662245975</v>
      </c>
      <c r="AT262">
        <v>0.53771174264343413</v>
      </c>
      <c r="AU262">
        <v>1.3028467703197277</v>
      </c>
      <c r="AV262">
        <v>0.79036135313309863</v>
      </c>
      <c r="AW262">
        <v>0.64364681894154208</v>
      </c>
      <c r="AX262">
        <v>1.8115712107126634</v>
      </c>
      <c r="AY262">
        <v>2.1837531973638478</v>
      </c>
      <c r="AZ262">
        <v>1.3952240972829661</v>
      </c>
      <c r="BA262">
        <v>1.1959297773873732</v>
      </c>
      <c r="BB262">
        <v>1.7474555194854846</v>
      </c>
      <c r="BC262">
        <v>1.1948628789104809</v>
      </c>
      <c r="BD262">
        <v>1.8456729107988852</v>
      </c>
      <c r="BE262">
        <v>3.2363861648383478</v>
      </c>
      <c r="BF262">
        <v>1.2237191650838208</v>
      </c>
      <c r="BG262">
        <v>0.89950774383470733</v>
      </c>
      <c r="BH262">
        <v>2.2324995918157011</v>
      </c>
      <c r="BI262">
        <v>1.9205309258626075</v>
      </c>
      <c r="BJ262">
        <v>1.4973133281608579</v>
      </c>
      <c r="BK262">
        <v>1.4616837316800577</v>
      </c>
      <c r="BL262">
        <v>2.4653430386768309</v>
      </c>
      <c r="BM262">
        <v>0.88925327640594354</v>
      </c>
      <c r="BN262">
        <v>1.4108482573228454</v>
      </c>
      <c r="BO262">
        <v>1.1771434864718984</v>
      </c>
      <c r="BP262">
        <v>1.9818636946834525</v>
      </c>
    </row>
    <row r="263" spans="1:69" x14ac:dyDescent="0.2">
      <c r="A263" t="s">
        <v>194</v>
      </c>
      <c r="B263" t="s">
        <v>195</v>
      </c>
      <c r="C263" t="s">
        <v>1515</v>
      </c>
      <c r="D263" t="s">
        <v>1516</v>
      </c>
      <c r="F263">
        <v>100</v>
      </c>
      <c r="G263">
        <v>71.296296296296291</v>
      </c>
      <c r="H263">
        <v>62.049861495844873</v>
      </c>
      <c r="I263">
        <v>100</v>
      </c>
      <c r="J263">
        <v>100</v>
      </c>
      <c r="K263">
        <v>60.056657223796037</v>
      </c>
      <c r="L263">
        <v>60.80691642651297</v>
      </c>
      <c r="M263">
        <v>59.451219512195131</v>
      </c>
      <c r="N263">
        <v>68.855503038487498</v>
      </c>
      <c r="O263">
        <v>71.264128219381135</v>
      </c>
      <c r="P263">
        <v>72.01945460591952</v>
      </c>
      <c r="Q263">
        <v>66.515394819521049</v>
      </c>
      <c r="R263">
        <v>70.549380162532188</v>
      </c>
      <c r="S263">
        <v>77.592659080866113</v>
      </c>
      <c r="T263">
        <v>72.888658711148508</v>
      </c>
      <c r="U263">
        <v>76.022013729307233</v>
      </c>
      <c r="V263">
        <v>78.256624683078428</v>
      </c>
      <c r="W263">
        <v>81.112508474243214</v>
      </c>
      <c r="X263">
        <v>73.211099134434789</v>
      </c>
      <c r="Y263">
        <v>71.563398708217434</v>
      </c>
      <c r="Z263">
        <v>68.759114708811154</v>
      </c>
      <c r="AA263">
        <v>63.730972926928629</v>
      </c>
      <c r="AB263">
        <v>64.10429376972931</v>
      </c>
      <c r="AC263">
        <v>62.059802178464153</v>
      </c>
      <c r="AD263">
        <v>62.721126511614081</v>
      </c>
      <c r="AE263">
        <v>67.397645271553387</v>
      </c>
      <c r="AF263">
        <v>68.105101490183159</v>
      </c>
      <c r="AG263">
        <v>68.682435178411865</v>
      </c>
      <c r="AH263">
        <v>64.265150043273195</v>
      </c>
      <c r="AI263">
        <v>65.836029950161816</v>
      </c>
      <c r="AJ263">
        <v>55.709087985907757</v>
      </c>
      <c r="AK263">
        <v>59.286015660884516</v>
      </c>
      <c r="AL263">
        <v>57.841876471216082</v>
      </c>
      <c r="AM263">
        <v>61.865391018294559</v>
      </c>
      <c r="AN263">
        <v>60.592654372817023</v>
      </c>
      <c r="AO263">
        <v>61.504863144057531</v>
      </c>
      <c r="AP263">
        <v>63.705000588215931</v>
      </c>
      <c r="AQ263">
        <v>46.805587943852153</v>
      </c>
      <c r="AR263">
        <v>53.61256122241106</v>
      </c>
      <c r="AS263">
        <v>56.515524125763697</v>
      </c>
      <c r="AT263">
        <v>56.347830069166761</v>
      </c>
      <c r="AU263">
        <v>53.088523342397785</v>
      </c>
      <c r="AV263">
        <v>42.631397986522295</v>
      </c>
      <c r="AW263">
        <v>40.460414342463956</v>
      </c>
      <c r="AX263">
        <v>47.468983291361717</v>
      </c>
      <c r="AY263">
        <v>44.260831317883067</v>
      </c>
      <c r="AZ263">
        <v>41.559125258632442</v>
      </c>
      <c r="BA263">
        <v>42.506304628283047</v>
      </c>
      <c r="BB263">
        <v>45.789411642935008</v>
      </c>
      <c r="BC263">
        <v>45.099781318302057</v>
      </c>
      <c r="BD263">
        <v>47.831203364000579</v>
      </c>
      <c r="BE263">
        <v>48.861226478089364</v>
      </c>
      <c r="BF263">
        <v>50.983824727534547</v>
      </c>
      <c r="BG263">
        <v>47.048554710640765</v>
      </c>
      <c r="BH263">
        <v>51.421456235334887</v>
      </c>
      <c r="BI263">
        <v>44.398180922627454</v>
      </c>
      <c r="BJ263">
        <v>48.014186916753332</v>
      </c>
      <c r="BK263">
        <v>48.598178174311528</v>
      </c>
      <c r="BL263">
        <v>49.717316535906079</v>
      </c>
      <c r="BM263">
        <v>48.998662378538377</v>
      </c>
      <c r="BN263">
        <v>46.434880296008537</v>
      </c>
      <c r="BO263">
        <v>49.053541975769846</v>
      </c>
      <c r="BP263">
        <v>41.703503679494212</v>
      </c>
    </row>
    <row r="264" spans="1:69" x14ac:dyDescent="0.2">
      <c r="A264" t="s">
        <v>194</v>
      </c>
      <c r="B264" t="s">
        <v>195</v>
      </c>
      <c r="C264" t="s">
        <v>1517</v>
      </c>
      <c r="D264" t="s">
        <v>1518</v>
      </c>
      <c r="G264">
        <v>67.38406226466526</v>
      </c>
      <c r="H264">
        <v>57.923051599863776</v>
      </c>
      <c r="I264">
        <v>58.472013494443075</v>
      </c>
      <c r="J264">
        <v>59.314717971757268</v>
      </c>
      <c r="K264">
        <v>54.59749960935055</v>
      </c>
      <c r="L264">
        <v>56.846246881965669</v>
      </c>
      <c r="M264">
        <v>61.500461529186381</v>
      </c>
      <c r="N264">
        <v>66.591042738321988</v>
      </c>
      <c r="O264">
        <v>64.545668085748432</v>
      </c>
      <c r="P264">
        <v>62.480508261259175</v>
      </c>
      <c r="Q264">
        <v>61.207857988156334</v>
      </c>
      <c r="R264">
        <v>62.731168551085844</v>
      </c>
      <c r="S264">
        <v>56.667500021317196</v>
      </c>
      <c r="T264">
        <v>66.852666043154585</v>
      </c>
      <c r="U264">
        <v>69.577252320199548</v>
      </c>
      <c r="V264">
        <v>68.067263942251373</v>
      </c>
      <c r="W264">
        <v>60.300396614379501</v>
      </c>
      <c r="X264">
        <v>63.522331895989481</v>
      </c>
      <c r="Y264">
        <v>63.517322343346827</v>
      </c>
      <c r="Z264">
        <v>56.683228260611948</v>
      </c>
      <c r="AA264">
        <v>55.250517135314169</v>
      </c>
      <c r="AB264">
        <v>54.070334444172005</v>
      </c>
      <c r="AN264">
        <v>62.082467123891647</v>
      </c>
      <c r="AO264">
        <v>61.528513629685847</v>
      </c>
      <c r="AP264">
        <v>63.459094554860854</v>
      </c>
      <c r="AQ264">
        <v>62.069755600549236</v>
      </c>
      <c r="AR264">
        <v>64.678584684599215</v>
      </c>
      <c r="AS264">
        <v>60.663153901973047</v>
      </c>
      <c r="AT264">
        <v>58.46078317078338</v>
      </c>
      <c r="AU264">
        <v>60.220303425423751</v>
      </c>
      <c r="AV264">
        <v>62.542813552882649</v>
      </c>
      <c r="AW264">
        <v>64.818519729572984</v>
      </c>
      <c r="AX264">
        <v>60.43814384271483</v>
      </c>
      <c r="AZ264">
        <v>59.402056919692662</v>
      </c>
      <c r="BA264">
        <v>59.087042576693207</v>
      </c>
      <c r="BB264">
        <v>60.524513588231109</v>
      </c>
      <c r="BC264">
        <v>62.092058624601506</v>
      </c>
      <c r="BD264">
        <v>59.375493078914864</v>
      </c>
      <c r="BE264">
        <v>60.049262788155744</v>
      </c>
      <c r="BF264">
        <v>60.95019532281519</v>
      </c>
      <c r="BG264">
        <v>54.75649972642104</v>
      </c>
      <c r="BH264">
        <v>59.215509100540011</v>
      </c>
      <c r="BI264">
        <v>65.234325835777952</v>
      </c>
      <c r="BJ264">
        <v>63.278410389080953</v>
      </c>
      <c r="BK264">
        <v>60.290110603176082</v>
      </c>
      <c r="BL264">
        <v>60.222427923232594</v>
      </c>
      <c r="BM264">
        <v>60.77021918277368</v>
      </c>
      <c r="BN264">
        <v>58.344487141000876</v>
      </c>
      <c r="BO264">
        <v>50.8467963673532</v>
      </c>
      <c r="BP264">
        <v>48.104073030113838</v>
      </c>
      <c r="BQ264">
        <v>46.867564612329041</v>
      </c>
    </row>
    <row r="265" spans="1:69" x14ac:dyDescent="0.2">
      <c r="A265" t="s">
        <v>194</v>
      </c>
      <c r="B265" t="s">
        <v>195</v>
      </c>
      <c r="C265" t="s">
        <v>1519</v>
      </c>
      <c r="D265" t="s">
        <v>1520</v>
      </c>
      <c r="G265">
        <v>20.720592107998726</v>
      </c>
      <c r="H265">
        <v>24.912890500845737</v>
      </c>
      <c r="I265">
        <v>27.091736994990974</v>
      </c>
      <c r="J265">
        <v>24.846550798000479</v>
      </c>
      <c r="K265">
        <v>28.345766168948757</v>
      </c>
      <c r="L265">
        <v>26.982493571380978</v>
      </c>
      <c r="M265">
        <v>21.52583929341062</v>
      </c>
      <c r="N265">
        <v>19.353234814203827</v>
      </c>
      <c r="O265">
        <v>20.437578548147336</v>
      </c>
      <c r="P265">
        <v>22.005451122141785</v>
      </c>
      <c r="Q265">
        <v>25.792532424175459</v>
      </c>
      <c r="R265">
        <v>26.020323022689993</v>
      </c>
      <c r="S265">
        <v>34.525466517110395</v>
      </c>
      <c r="T265">
        <v>21.169510999715929</v>
      </c>
      <c r="U265">
        <v>18.929105293709032</v>
      </c>
      <c r="V265">
        <v>20.396289682533613</v>
      </c>
      <c r="W265">
        <v>28.449901901436032</v>
      </c>
      <c r="X265">
        <v>21.846020453755933</v>
      </c>
      <c r="Y265">
        <v>20.494103243420057</v>
      </c>
      <c r="Z265">
        <v>24.715566859431661</v>
      </c>
      <c r="AA265">
        <v>25.24346437098875</v>
      </c>
      <c r="AB265">
        <v>25.511405202762933</v>
      </c>
      <c r="AN265">
        <v>21.232718968685433</v>
      </c>
      <c r="AO265">
        <v>22.328148216729211</v>
      </c>
      <c r="AP265">
        <v>16.54698117195025</v>
      </c>
      <c r="AQ265">
        <v>20.616433124818439</v>
      </c>
      <c r="AR265">
        <v>17.724896179358701</v>
      </c>
      <c r="AS265">
        <v>12.572288849583984</v>
      </c>
      <c r="AT265">
        <v>14.982650569680178</v>
      </c>
      <c r="AU265">
        <v>21.287984179636087</v>
      </c>
      <c r="AV265">
        <v>19.075419122952841</v>
      </c>
      <c r="AW265">
        <v>17.553261341025987</v>
      </c>
      <c r="AX265">
        <v>18.284985429595341</v>
      </c>
      <c r="AZ265">
        <v>14.837135212662417</v>
      </c>
      <c r="BA265">
        <v>14.865658239409246</v>
      </c>
      <c r="BB265">
        <v>14.361579117010468</v>
      </c>
      <c r="BC265">
        <v>13.996491157961314</v>
      </c>
      <c r="BD265">
        <v>14.748154867791783</v>
      </c>
      <c r="BE265">
        <v>13.122731903526121</v>
      </c>
      <c r="BF265">
        <v>12.016049892887184</v>
      </c>
      <c r="BG265">
        <v>12.680865578118835</v>
      </c>
      <c r="BH265">
        <v>13.610548521809465</v>
      </c>
      <c r="BI265">
        <v>13.682630058182299</v>
      </c>
      <c r="BJ265">
        <v>12.219918423857116</v>
      </c>
      <c r="BK265">
        <v>12.155357093494262</v>
      </c>
      <c r="BL265">
        <v>10.738876538367341</v>
      </c>
      <c r="BM265">
        <v>11.635620402988421</v>
      </c>
      <c r="BN265">
        <v>11.6783614787847</v>
      </c>
      <c r="BO265">
        <v>11.265164215728001</v>
      </c>
      <c r="BP265">
        <v>11.369459959670415</v>
      </c>
      <c r="BQ265">
        <v>11.183954831576125</v>
      </c>
    </row>
    <row r="266" spans="1:69" x14ac:dyDescent="0.2">
      <c r="A266" t="s">
        <v>194</v>
      </c>
      <c r="B266" t="s">
        <v>195</v>
      </c>
      <c r="C266" t="s">
        <v>1521</v>
      </c>
      <c r="D266" t="s">
        <v>1522</v>
      </c>
      <c r="AL266">
        <v>5</v>
      </c>
      <c r="AT266">
        <v>10.73</v>
      </c>
      <c r="AU266">
        <v>11.34</v>
      </c>
      <c r="AV266">
        <v>11.26</v>
      </c>
      <c r="AW266">
        <v>11.4</v>
      </c>
      <c r="AX266">
        <v>10.98</v>
      </c>
      <c r="AY266">
        <v>8.25</v>
      </c>
      <c r="AZ266">
        <v>8.0500000000000007</v>
      </c>
      <c r="BA266">
        <v>8.0500000000000007</v>
      </c>
      <c r="BB266">
        <v>8.0500000000000007</v>
      </c>
      <c r="BC266">
        <v>7.73</v>
      </c>
      <c r="BD266">
        <v>7.46</v>
      </c>
      <c r="BE266">
        <v>7.76</v>
      </c>
      <c r="BF266">
        <v>7.76</v>
      </c>
      <c r="BG266">
        <v>7.06</v>
      </c>
      <c r="BH266">
        <v>6.43</v>
      </c>
      <c r="BI266">
        <v>5.65</v>
      </c>
      <c r="BJ266">
        <v>15.16</v>
      </c>
      <c r="BK266">
        <v>11.75</v>
      </c>
      <c r="BL266">
        <v>5.25</v>
      </c>
      <c r="BM266">
        <v>5.4</v>
      </c>
      <c r="BN266">
        <v>5.2</v>
      </c>
      <c r="BO266">
        <v>5.64</v>
      </c>
    </row>
    <row r="267" spans="1:69" x14ac:dyDescent="0.2">
      <c r="A267" t="s">
        <v>194</v>
      </c>
      <c r="B267" t="s">
        <v>195</v>
      </c>
      <c r="C267" t="s">
        <v>1523</v>
      </c>
      <c r="D267" t="s">
        <v>1524</v>
      </c>
      <c r="AT267">
        <v>59.29</v>
      </c>
      <c r="AU267">
        <v>59.29</v>
      </c>
      <c r="AV267">
        <v>58.47</v>
      </c>
      <c r="AW267">
        <v>58.47</v>
      </c>
      <c r="AX267">
        <v>58.47</v>
      </c>
      <c r="AY267">
        <v>58.47</v>
      </c>
      <c r="AZ267">
        <v>57.72</v>
      </c>
      <c r="BA267">
        <v>57.72</v>
      </c>
      <c r="BB267">
        <v>57.72</v>
      </c>
      <c r="BC267">
        <v>57.72</v>
      </c>
      <c r="BD267">
        <v>57.72</v>
      </c>
      <c r="BE267">
        <v>57.72</v>
      </c>
      <c r="BF267">
        <v>57.72</v>
      </c>
      <c r="BG267">
        <v>57.72</v>
      </c>
      <c r="BH267">
        <v>56.31</v>
      </c>
      <c r="BI267">
        <v>56.31</v>
      </c>
      <c r="BJ267">
        <v>57.09</v>
      </c>
      <c r="BK267">
        <v>57.09</v>
      </c>
      <c r="BL267">
        <v>57.04</v>
      </c>
      <c r="BM267">
        <v>57.04</v>
      </c>
      <c r="BN267">
        <v>57.04</v>
      </c>
      <c r="BO267">
        <v>0</v>
      </c>
    </row>
    <row r="268" spans="1:69" x14ac:dyDescent="0.2">
      <c r="A268" t="s">
        <v>194</v>
      </c>
      <c r="B268" t="s">
        <v>195</v>
      </c>
      <c r="C268" t="s">
        <v>1525</v>
      </c>
      <c r="D268" t="s">
        <v>1526</v>
      </c>
      <c r="AL268">
        <v>5</v>
      </c>
      <c r="AT268">
        <v>13.39</v>
      </c>
      <c r="AU268">
        <v>13.35</v>
      </c>
      <c r="AV268">
        <v>13.56</v>
      </c>
      <c r="AW268">
        <v>13.56</v>
      </c>
      <c r="AX268">
        <v>13.45</v>
      </c>
      <c r="AY268">
        <v>12.52</v>
      </c>
      <c r="AZ268">
        <v>12.38</v>
      </c>
      <c r="BA268">
        <v>12.38</v>
      </c>
      <c r="BB268">
        <v>12.38</v>
      </c>
      <c r="BC268">
        <v>12.29</v>
      </c>
      <c r="BD268">
        <v>12.32</v>
      </c>
      <c r="BE268">
        <v>12.33</v>
      </c>
      <c r="BF268">
        <v>12.33</v>
      </c>
      <c r="BG268">
        <v>12.25</v>
      </c>
      <c r="BH268">
        <v>10.43</v>
      </c>
      <c r="BI268">
        <v>10.88</v>
      </c>
      <c r="BJ268">
        <v>12.41</v>
      </c>
      <c r="BK268">
        <v>12.17</v>
      </c>
      <c r="BL268">
        <v>11.41</v>
      </c>
      <c r="BM268">
        <v>11</v>
      </c>
      <c r="BN268">
        <v>11.33</v>
      </c>
      <c r="BO268">
        <v>11.44</v>
      </c>
    </row>
    <row r="269" spans="1:69" x14ac:dyDescent="0.2">
      <c r="A269" t="s">
        <v>194</v>
      </c>
      <c r="B269" t="s">
        <v>195</v>
      </c>
      <c r="C269" t="s">
        <v>1527</v>
      </c>
      <c r="D269" t="s">
        <v>1528</v>
      </c>
      <c r="AL269">
        <v>5</v>
      </c>
      <c r="AT269">
        <v>11.49</v>
      </c>
      <c r="AU269">
        <v>11.52</v>
      </c>
      <c r="AV269">
        <v>11.32</v>
      </c>
      <c r="AW269">
        <v>11.37</v>
      </c>
      <c r="AX269">
        <v>11.05</v>
      </c>
      <c r="AY269">
        <v>9.09</v>
      </c>
      <c r="AZ269">
        <v>9.19</v>
      </c>
      <c r="BA269">
        <v>9.19</v>
      </c>
      <c r="BB269">
        <v>9.19</v>
      </c>
      <c r="BC269">
        <v>9.27</v>
      </c>
      <c r="BD269">
        <v>9.19</v>
      </c>
      <c r="BE269">
        <v>8.82</v>
      </c>
      <c r="BF269">
        <v>8.82</v>
      </c>
      <c r="BG269">
        <v>8.61</v>
      </c>
      <c r="BH269">
        <v>7.15</v>
      </c>
      <c r="BI269">
        <v>7.59</v>
      </c>
      <c r="BJ269">
        <v>8</v>
      </c>
      <c r="BK269">
        <v>6.93</v>
      </c>
      <c r="BL269">
        <v>6.04</v>
      </c>
      <c r="BM269">
        <v>7.62</v>
      </c>
      <c r="BN269">
        <v>7.96</v>
      </c>
      <c r="BO269">
        <v>7.81</v>
      </c>
    </row>
    <row r="270" spans="1:69" x14ac:dyDescent="0.2">
      <c r="A270" t="s">
        <v>194</v>
      </c>
      <c r="B270" t="s">
        <v>195</v>
      </c>
      <c r="C270" t="s">
        <v>1529</v>
      </c>
      <c r="D270" t="s">
        <v>1530</v>
      </c>
      <c r="AT270">
        <v>36.53</v>
      </c>
      <c r="AU270">
        <v>36.53</v>
      </c>
      <c r="AV270">
        <v>35.15</v>
      </c>
      <c r="AW270">
        <v>35.15</v>
      </c>
      <c r="AX270">
        <v>35.15</v>
      </c>
      <c r="AY270">
        <v>35.15</v>
      </c>
      <c r="AZ270">
        <v>34.06</v>
      </c>
      <c r="BA270">
        <v>34.06</v>
      </c>
      <c r="BB270">
        <v>34.06</v>
      </c>
      <c r="BC270">
        <v>34.06</v>
      </c>
      <c r="BD270">
        <v>34.06</v>
      </c>
      <c r="BE270">
        <v>34.06</v>
      </c>
      <c r="BF270">
        <v>34.06</v>
      </c>
      <c r="BG270">
        <v>34.06</v>
      </c>
      <c r="BH270">
        <v>33.85</v>
      </c>
      <c r="BI270">
        <v>33.85</v>
      </c>
      <c r="BJ270">
        <v>33.840000000000003</v>
      </c>
      <c r="BK270">
        <v>33.840000000000003</v>
      </c>
      <c r="BL270">
        <v>33.840000000000003</v>
      </c>
      <c r="BM270">
        <v>33.840000000000003</v>
      </c>
      <c r="BN270">
        <v>33.840000000000003</v>
      </c>
      <c r="BO270">
        <v>0</v>
      </c>
    </row>
    <row r="271" spans="1:69" x14ac:dyDescent="0.2">
      <c r="A271" t="s">
        <v>194</v>
      </c>
      <c r="B271" t="s">
        <v>195</v>
      </c>
      <c r="C271" t="s">
        <v>1531</v>
      </c>
      <c r="D271" t="s">
        <v>1532</v>
      </c>
      <c r="AS271">
        <v>30000000</v>
      </c>
      <c r="AT271">
        <v>35000000</v>
      </c>
      <c r="AU271">
        <v>36000000</v>
      </c>
      <c r="AV271">
        <v>50000000</v>
      </c>
      <c r="AW271">
        <v>67000000</v>
      </c>
      <c r="AX271">
        <v>74000000</v>
      </c>
      <c r="AY271">
        <v>84000000</v>
      </c>
      <c r="AZ271">
        <v>93000000</v>
      </c>
      <c r="BA271">
        <v>110000000</v>
      </c>
      <c r="BB271">
        <v>111000000</v>
      </c>
      <c r="BC271">
        <v>110000000</v>
      </c>
      <c r="BD271">
        <v>129000000</v>
      </c>
      <c r="BE271">
        <v>146000000</v>
      </c>
      <c r="BF271">
        <v>215000000</v>
      </c>
      <c r="BG271">
        <v>176000000</v>
      </c>
      <c r="BH271">
        <v>160000000</v>
      </c>
      <c r="BI271">
        <v>176000000</v>
      </c>
      <c r="BJ271">
        <v>182000000</v>
      </c>
      <c r="BK271">
        <v>191000000</v>
      </c>
      <c r="BL271">
        <v>185199996.94824198</v>
      </c>
    </row>
    <row r="272" spans="1:69" x14ac:dyDescent="0.2">
      <c r="A272" t="s">
        <v>194</v>
      </c>
      <c r="B272" t="s">
        <v>195</v>
      </c>
      <c r="C272" t="s">
        <v>1533</v>
      </c>
      <c r="D272" t="s">
        <v>1534</v>
      </c>
      <c r="AS272">
        <v>4000000</v>
      </c>
      <c r="AT272">
        <v>5000000</v>
      </c>
      <c r="AU272">
        <v>12000000</v>
      </c>
      <c r="AV272">
        <v>14000000</v>
      </c>
      <c r="AW272">
        <v>12000000</v>
      </c>
      <c r="AX272">
        <v>1000000</v>
      </c>
      <c r="AY272">
        <v>2000000</v>
      </c>
      <c r="AZ272">
        <v>5000000</v>
      </c>
      <c r="BA272">
        <v>20000000</v>
      </c>
      <c r="BB272">
        <v>33000000</v>
      </c>
      <c r="BC272">
        <v>33000000</v>
      </c>
      <c r="BD272">
        <v>41000000</v>
      </c>
      <c r="BE272">
        <v>44000000</v>
      </c>
      <c r="BF272">
        <v>47000000</v>
      </c>
      <c r="BG272">
        <v>48000000</v>
      </c>
      <c r="BH272">
        <v>43000000</v>
      </c>
      <c r="BI272">
        <v>50000000</v>
      </c>
      <c r="BJ272">
        <v>55000000</v>
      </c>
      <c r="BK272">
        <v>58000000</v>
      </c>
      <c r="BL272">
        <v>57000000</v>
      </c>
    </row>
    <row r="273" spans="1:69" x14ac:dyDescent="0.2">
      <c r="A273" t="s">
        <v>194</v>
      </c>
      <c r="B273" t="s">
        <v>195</v>
      </c>
      <c r="C273" t="s">
        <v>1535</v>
      </c>
      <c r="D273" t="s">
        <v>1536</v>
      </c>
      <c r="AN273">
        <v>124000</v>
      </c>
      <c r="AO273">
        <v>131000</v>
      </c>
      <c r="AP273">
        <v>138000</v>
      </c>
      <c r="AQ273">
        <v>160000</v>
      </c>
      <c r="AR273">
        <v>117000</v>
      </c>
      <c r="AS273">
        <v>126000</v>
      </c>
      <c r="AT273">
        <v>128000</v>
      </c>
      <c r="AU273">
        <v>150000</v>
      </c>
      <c r="AV273">
        <v>163000</v>
      </c>
      <c r="AW273">
        <v>222000</v>
      </c>
      <c r="AX273">
        <v>245000</v>
      </c>
      <c r="AY273">
        <v>264000</v>
      </c>
      <c r="AZ273">
        <v>289000</v>
      </c>
      <c r="BA273">
        <v>272000</v>
      </c>
      <c r="BB273">
        <v>269000</v>
      </c>
      <c r="BC273">
        <v>274000</v>
      </c>
      <c r="BD273">
        <v>238000</v>
      </c>
      <c r="BE273">
        <v>237000</v>
      </c>
      <c r="BF273">
        <v>218000</v>
      </c>
      <c r="BG273">
        <v>191000</v>
      </c>
      <c r="BH273">
        <v>163000</v>
      </c>
      <c r="BI273">
        <v>152000</v>
      </c>
      <c r="BJ273">
        <v>143000</v>
      </c>
      <c r="BK273">
        <v>144000</v>
      </c>
      <c r="BL273">
        <v>143000</v>
      </c>
      <c r="BM273">
        <v>67000</v>
      </c>
    </row>
    <row r="274" spans="1:69" x14ac:dyDescent="0.2">
      <c r="A274" t="s">
        <v>194</v>
      </c>
      <c r="B274" t="s">
        <v>195</v>
      </c>
      <c r="C274" t="s">
        <v>1537</v>
      </c>
      <c r="D274" t="s">
        <v>1538</v>
      </c>
      <c r="F274">
        <v>3.0401110234466708</v>
      </c>
      <c r="G274">
        <v>3.0572033994680474</v>
      </c>
      <c r="H274">
        <v>3.0859921661152514</v>
      </c>
      <c r="I274">
        <v>3.1322120420203152</v>
      </c>
      <c r="J274">
        <v>3.1948457181036649</v>
      </c>
      <c r="K274">
        <v>3.2321130098518176</v>
      </c>
      <c r="L274">
        <v>3.2677230067921128</v>
      </c>
      <c r="M274">
        <v>3.3121724051114549</v>
      </c>
      <c r="N274">
        <v>3.3240006313916362</v>
      </c>
      <c r="O274">
        <v>3.3402665056433891</v>
      </c>
      <c r="P274">
        <v>3.3204955358674551</v>
      </c>
      <c r="Q274">
        <v>3.3174737487417718</v>
      </c>
      <c r="R274">
        <v>3.3811833099634718</v>
      </c>
      <c r="S274">
        <v>3.4867694413291219</v>
      </c>
      <c r="T274">
        <v>3.411589408361996</v>
      </c>
      <c r="U274">
        <v>4.5566735001664318</v>
      </c>
      <c r="V274">
        <v>6.9193152042699939</v>
      </c>
      <c r="W274">
        <v>8.6463864658108935</v>
      </c>
      <c r="X274">
        <v>9.6567061557400571</v>
      </c>
      <c r="Y274">
        <v>10.115411196217689</v>
      </c>
      <c r="Z274">
        <v>10.0990389174417</v>
      </c>
      <c r="AA274">
        <v>9.7456274618343919</v>
      </c>
      <c r="AB274">
        <v>9.1961654223017835</v>
      </c>
      <c r="AC274">
        <v>8.4493298455846713</v>
      </c>
      <c r="AD274">
        <v>7.4537389641573863</v>
      </c>
      <c r="AE274">
        <v>6.5151371192635033</v>
      </c>
      <c r="AF274">
        <v>5.8519413317666791</v>
      </c>
      <c r="AG274">
        <v>5.4468480936772297</v>
      </c>
      <c r="AH274">
        <v>5.1597069193446012</v>
      </c>
      <c r="AI274">
        <v>4.9740785185994199</v>
      </c>
      <c r="AJ274">
        <v>4.7912000086930613</v>
      </c>
      <c r="AK274">
        <v>4.711578436540254</v>
      </c>
      <c r="AL274">
        <v>4.7884239413943108</v>
      </c>
      <c r="AM274">
        <v>4.94208069683721</v>
      </c>
      <c r="AN274">
        <v>5.1579923937698506</v>
      </c>
      <c r="AO274">
        <v>5.3696941923593382</v>
      </c>
      <c r="AP274">
        <v>5.7580402970650688</v>
      </c>
      <c r="AQ274">
        <v>6.6642216246972641</v>
      </c>
      <c r="AR274">
        <v>7.3342580083740199</v>
      </c>
      <c r="AS274">
        <v>7.6287917755008632</v>
      </c>
      <c r="AT274">
        <v>7.7116655529497038</v>
      </c>
      <c r="AU274">
        <v>7.5795709254612973</v>
      </c>
      <c r="AV274">
        <v>7.2800833374681702</v>
      </c>
      <c r="AW274">
        <v>6.8488495066499731</v>
      </c>
      <c r="AX274">
        <v>6.2780846974072197</v>
      </c>
      <c r="AY274">
        <v>5.5204727764137962</v>
      </c>
      <c r="AZ274">
        <v>4.8837786813135464</v>
      </c>
      <c r="BA274">
        <v>4.618047012563788</v>
      </c>
      <c r="BB274">
        <v>4.5403968054513104</v>
      </c>
      <c r="BC274">
        <v>4.4713712615482173</v>
      </c>
      <c r="BD274">
        <v>4.4106181841312644</v>
      </c>
      <c r="BE274">
        <v>4.3644821672792222</v>
      </c>
      <c r="BF274">
        <v>4.2268505323876644</v>
      </c>
      <c r="BG274">
        <v>4.063947335681581</v>
      </c>
      <c r="BH274">
        <v>3.9031625135779242</v>
      </c>
      <c r="BI274">
        <v>3.7029559963433276</v>
      </c>
      <c r="BJ274">
        <v>3.4532372633639992</v>
      </c>
      <c r="BK274">
        <v>3.1052510352739082</v>
      </c>
      <c r="BL274">
        <v>2.6659277596733215</v>
      </c>
      <c r="BM274">
        <v>3.3465364837574207</v>
      </c>
      <c r="BN274">
        <v>4.0827547981957775</v>
      </c>
      <c r="BO274">
        <v>4.0384602713198152</v>
      </c>
      <c r="BP274">
        <v>4.1152355329059951</v>
      </c>
      <c r="BQ274">
        <v>4.1989254948093873</v>
      </c>
    </row>
    <row r="275" spans="1:69" x14ac:dyDescent="0.2">
      <c r="A275" t="s">
        <v>194</v>
      </c>
      <c r="B275" t="s">
        <v>195</v>
      </c>
      <c r="C275" t="s">
        <v>1539</v>
      </c>
      <c r="D275" t="s">
        <v>1540</v>
      </c>
    </row>
    <row r="276" spans="1:69" x14ac:dyDescent="0.2">
      <c r="A276" t="s">
        <v>194</v>
      </c>
      <c r="B276" t="s">
        <v>195</v>
      </c>
      <c r="C276" t="s">
        <v>1541</v>
      </c>
      <c r="D276" t="s">
        <v>1542</v>
      </c>
      <c r="BC276">
        <v>77</v>
      </c>
    </row>
    <row r="277" spans="1:69" x14ac:dyDescent="0.2">
      <c r="A277" t="s">
        <v>194</v>
      </c>
      <c r="B277" t="s">
        <v>195</v>
      </c>
      <c r="C277" t="s">
        <v>965</v>
      </c>
      <c r="D277" t="s">
        <v>966</v>
      </c>
      <c r="E277">
        <v>49.130931287499003</v>
      </c>
      <c r="F277">
        <v>49.266184895747401</v>
      </c>
      <c r="G277">
        <v>49.400549467525501</v>
      </c>
      <c r="H277">
        <v>49.531382418860503</v>
      </c>
      <c r="I277">
        <v>49.6574663076603</v>
      </c>
      <c r="J277">
        <v>49.776511246631003</v>
      </c>
      <c r="K277">
        <v>49.891359816935399</v>
      </c>
      <c r="L277">
        <v>50.002252950802301</v>
      </c>
      <c r="M277">
        <v>50.107656105043297</v>
      </c>
      <c r="N277">
        <v>50.210894772813397</v>
      </c>
      <c r="O277">
        <v>50.311667658591702</v>
      </c>
      <c r="P277">
        <v>50.4163893511544</v>
      </c>
      <c r="Q277">
        <v>50.5200926981761</v>
      </c>
      <c r="R277">
        <v>50.615002519483099</v>
      </c>
      <c r="S277">
        <v>50.6977704541018</v>
      </c>
      <c r="T277">
        <v>50.767417169290802</v>
      </c>
      <c r="U277">
        <v>50.823212808384397</v>
      </c>
      <c r="V277">
        <v>50.857120546596001</v>
      </c>
      <c r="W277">
        <v>50.877274167256402</v>
      </c>
      <c r="X277">
        <v>50.891955560562501</v>
      </c>
      <c r="Y277">
        <v>50.897659853719802</v>
      </c>
      <c r="Z277">
        <v>50.898334250898898</v>
      </c>
      <c r="AA277">
        <v>50.895207458981403</v>
      </c>
      <c r="AB277">
        <v>50.8812655696916</v>
      </c>
      <c r="AC277">
        <v>50.859943367794401</v>
      </c>
      <c r="AD277">
        <v>50.840350577848398</v>
      </c>
      <c r="AE277">
        <v>50.830444310066198</v>
      </c>
      <c r="AF277">
        <v>50.829887612894701</v>
      </c>
      <c r="AG277">
        <v>50.830348563143403</v>
      </c>
      <c r="AH277">
        <v>50.829425496081001</v>
      </c>
      <c r="AI277">
        <v>50.828273207387802</v>
      </c>
      <c r="AJ277">
        <v>50.842188479781697</v>
      </c>
      <c r="AK277">
        <v>50.865589479416698</v>
      </c>
      <c r="AL277">
        <v>50.882334200761299</v>
      </c>
      <c r="AM277">
        <v>50.892026885562103</v>
      </c>
      <c r="AN277">
        <v>50.896702540031399</v>
      </c>
      <c r="AO277">
        <v>50.904908181284398</v>
      </c>
      <c r="AP277">
        <v>50.9098543170374</v>
      </c>
      <c r="AQ277">
        <v>50.884525227737903</v>
      </c>
      <c r="AR277">
        <v>50.833715769117497</v>
      </c>
      <c r="AS277">
        <v>50.7774529382095</v>
      </c>
      <c r="AT277">
        <v>50.714676639717197</v>
      </c>
      <c r="AU277">
        <v>50.646839150798201</v>
      </c>
      <c r="AV277">
        <v>50.578970492867903</v>
      </c>
      <c r="AW277">
        <v>50.512813086712903</v>
      </c>
      <c r="AX277">
        <v>50.452300022595303</v>
      </c>
      <c r="AY277">
        <v>50.406850508362297</v>
      </c>
      <c r="AZ277">
        <v>50.3836617316312</v>
      </c>
      <c r="BA277">
        <v>50.378923499810902</v>
      </c>
      <c r="BB277">
        <v>50.378419797854399</v>
      </c>
      <c r="BC277">
        <v>50.376972815747898</v>
      </c>
      <c r="BD277">
        <v>50.3713740347144</v>
      </c>
      <c r="BE277">
        <v>50.355185654653901</v>
      </c>
      <c r="BF277">
        <v>50.338785613827902</v>
      </c>
      <c r="BG277">
        <v>50.321693566348102</v>
      </c>
      <c r="BH277">
        <v>50.300250507429503</v>
      </c>
      <c r="BI277">
        <v>50.276120508791003</v>
      </c>
      <c r="BJ277">
        <v>50.251746634116799</v>
      </c>
      <c r="BK277">
        <v>50.235941961677902</v>
      </c>
      <c r="BL277">
        <v>50.227285596909802</v>
      </c>
      <c r="BM277">
        <v>50.215457749772298</v>
      </c>
      <c r="BN277">
        <v>50.1999795955889</v>
      </c>
      <c r="BO277">
        <v>50.191747413117</v>
      </c>
      <c r="BP277">
        <v>50.191633063745599</v>
      </c>
      <c r="BQ277">
        <v>50.188139250180299</v>
      </c>
    </row>
    <row r="278" spans="1:69" x14ac:dyDescent="0.2">
      <c r="A278" t="s">
        <v>194</v>
      </c>
      <c r="B278" t="s">
        <v>195</v>
      </c>
      <c r="C278" t="s">
        <v>1543</v>
      </c>
      <c r="D278" t="s">
        <v>1544</v>
      </c>
      <c r="BC278">
        <v>46.578099999999999</v>
      </c>
    </row>
    <row r="279" spans="1:69" x14ac:dyDescent="0.2">
      <c r="A279" t="s">
        <v>194</v>
      </c>
      <c r="B279" t="s">
        <v>195</v>
      </c>
      <c r="C279" t="s">
        <v>1545</v>
      </c>
      <c r="D279" t="s">
        <v>1546</v>
      </c>
      <c r="E279">
        <v>73.896946173200362</v>
      </c>
      <c r="F279">
        <v>74.047762559274204</v>
      </c>
      <c r="G279">
        <v>74.397888368693216</v>
      </c>
      <c r="H279">
        <v>75.260286790153657</v>
      </c>
      <c r="I279">
        <v>76.538100955722342</v>
      </c>
      <c r="J279">
        <v>77.814866398147046</v>
      </c>
      <c r="K279">
        <v>79.046535945299524</v>
      </c>
      <c r="L279">
        <v>80.245857424892876</v>
      </c>
      <c r="M279">
        <v>81.401405107693009</v>
      </c>
      <c r="N279">
        <v>82.514225254942247</v>
      </c>
      <c r="O279">
        <v>83.566847595093762</v>
      </c>
      <c r="P279">
        <v>84.613998840825701</v>
      </c>
      <c r="Q279">
        <v>85.655424952277244</v>
      </c>
      <c r="R279">
        <v>86.669100046320509</v>
      </c>
      <c r="S279">
        <v>87.649125058242234</v>
      </c>
      <c r="T279">
        <v>88.609871111642903</v>
      </c>
      <c r="U279">
        <v>89.546769550765333</v>
      </c>
      <c r="V279">
        <v>90.417252890143445</v>
      </c>
      <c r="W279">
        <v>91.319708413122626</v>
      </c>
      <c r="X279">
        <v>92.283806284108195</v>
      </c>
      <c r="Y279">
        <v>93.216174660121837</v>
      </c>
      <c r="Z279">
        <v>94.131497074951767</v>
      </c>
      <c r="AA279">
        <v>95.025884075899697</v>
      </c>
      <c r="AB279">
        <v>95.820595013623702</v>
      </c>
      <c r="AC279">
        <v>96.588398125440108</v>
      </c>
      <c r="AD279">
        <v>97.436001217202843</v>
      </c>
      <c r="AE279">
        <v>98.38040565919016</v>
      </c>
      <c r="AF279">
        <v>99.352848301928063</v>
      </c>
      <c r="AG279">
        <v>100.21945371190672</v>
      </c>
      <c r="AH279">
        <v>100.92643726830059</v>
      </c>
      <c r="AI279">
        <v>101.47928323756894</v>
      </c>
      <c r="AJ279">
        <v>102.02228030694826</v>
      </c>
      <c r="AK279">
        <v>102.44074062316504</v>
      </c>
      <c r="AL279">
        <v>102.509824226555</v>
      </c>
      <c r="AM279">
        <v>102.27958697696276</v>
      </c>
      <c r="AN279">
        <v>101.88879045027051</v>
      </c>
      <c r="AO279">
        <v>101.48794819069229</v>
      </c>
      <c r="AP279">
        <v>101.01961969569699</v>
      </c>
      <c r="AQ279">
        <v>100.2232963500238</v>
      </c>
      <c r="AR279">
        <v>99.139693892402974</v>
      </c>
      <c r="AS279">
        <v>97.998620299200823</v>
      </c>
      <c r="AT279">
        <v>96.844232584530147</v>
      </c>
      <c r="AU279">
        <v>95.711973098606691</v>
      </c>
      <c r="AV279">
        <v>94.712900939040011</v>
      </c>
      <c r="AW279">
        <v>93.864084517963747</v>
      </c>
      <c r="AX279">
        <v>93.165948355046751</v>
      </c>
      <c r="AY279">
        <v>92.739548218054651</v>
      </c>
      <c r="AZ279">
        <v>92.649387613666434</v>
      </c>
      <c r="BA279">
        <v>92.833215335669024</v>
      </c>
      <c r="BB279">
        <v>93.11161115868201</v>
      </c>
      <c r="BC279">
        <v>93.370359780203387</v>
      </c>
      <c r="BD279">
        <v>93.537010990272108</v>
      </c>
      <c r="BE279">
        <v>93.528565666473995</v>
      </c>
      <c r="BF279">
        <v>93.380718437296977</v>
      </c>
      <c r="BG279">
        <v>93.077076571993615</v>
      </c>
      <c r="BH279">
        <v>92.601640451183059</v>
      </c>
      <c r="BI279">
        <v>91.949211855729359</v>
      </c>
      <c r="BJ279">
        <v>91.138875779758408</v>
      </c>
      <c r="BK279">
        <v>90.147682883386452</v>
      </c>
      <c r="BL279">
        <v>88.900063234178134</v>
      </c>
      <c r="BM279">
        <v>87.320571617248987</v>
      </c>
      <c r="BN279">
        <v>85.514384479884427</v>
      </c>
      <c r="BO279">
        <v>83.6984976476855</v>
      </c>
      <c r="BP279">
        <v>81.890818635102605</v>
      </c>
      <c r="BQ279">
        <v>80.030316992844206</v>
      </c>
    </row>
    <row r="280" spans="1:69" x14ac:dyDescent="0.2">
      <c r="A280" t="s">
        <v>194</v>
      </c>
      <c r="B280" t="s">
        <v>195</v>
      </c>
      <c r="C280" t="s">
        <v>1547</v>
      </c>
      <c r="D280" t="s">
        <v>1548</v>
      </c>
      <c r="E280">
        <v>0.388281417123299</v>
      </c>
      <c r="F280">
        <v>0.39423691251961401</v>
      </c>
      <c r="G280">
        <v>0.39966617490065098</v>
      </c>
      <c r="H280">
        <v>0.40496585109390598</v>
      </c>
      <c r="I280">
        <v>0.410398029682076</v>
      </c>
      <c r="J280">
        <v>0.416200963510447</v>
      </c>
      <c r="K280">
        <v>0.422455281291094</v>
      </c>
      <c r="L280">
        <v>0.429225242897816</v>
      </c>
      <c r="M280">
        <v>0.43634371596988802</v>
      </c>
      <c r="N280">
        <v>0.44339419696778998</v>
      </c>
      <c r="O280">
        <v>0.450269069130041</v>
      </c>
      <c r="P280">
        <v>0.456817674310799</v>
      </c>
      <c r="Q280">
        <v>0.46296844102520501</v>
      </c>
      <c r="R280">
        <v>0.46910455352693298</v>
      </c>
      <c r="S280">
        <v>0.47570842024608001</v>
      </c>
      <c r="T280">
        <v>0.48271876725323098</v>
      </c>
      <c r="U280">
        <v>0.490122674746233</v>
      </c>
      <c r="V280">
        <v>0.49772660693651899</v>
      </c>
      <c r="W280">
        <v>0.50489997285085497</v>
      </c>
      <c r="X280">
        <v>0.51109089674753605</v>
      </c>
      <c r="Y280">
        <v>0.51622685842328497</v>
      </c>
      <c r="Z280">
        <v>0.520380537091927</v>
      </c>
      <c r="AA280">
        <v>0.52345911102535103</v>
      </c>
      <c r="AB280">
        <v>0.52579933861226702</v>
      </c>
      <c r="AC280">
        <v>0.52779429480497797</v>
      </c>
      <c r="AD280">
        <v>0.52941467391877906</v>
      </c>
      <c r="AE280">
        <v>0.53062371982810597</v>
      </c>
      <c r="AF280">
        <v>0.53139805604142298</v>
      </c>
      <c r="AG280">
        <v>0.53141910086463295</v>
      </c>
      <c r="AH280">
        <v>0.53011528537067398</v>
      </c>
      <c r="AI280">
        <v>0.52727538562598097</v>
      </c>
      <c r="AJ280">
        <v>0.52309392272371302</v>
      </c>
      <c r="AK280">
        <v>0.51762860345850803</v>
      </c>
      <c r="AL280">
        <v>0.51110027213171205</v>
      </c>
      <c r="AM280">
        <v>0.50370183233056898</v>
      </c>
      <c r="AN280">
        <v>0.495409710516579</v>
      </c>
      <c r="AO280">
        <v>0.48618524737912</v>
      </c>
      <c r="AP280">
        <v>0.47617889884456399</v>
      </c>
      <c r="AQ280">
        <v>0.46560297038230403</v>
      </c>
      <c r="AR280">
        <v>0.45453646900678002</v>
      </c>
      <c r="AS280">
        <v>0.44301099265211602</v>
      </c>
      <c r="AT280">
        <v>0.43127213521747398</v>
      </c>
      <c r="AU280">
        <v>0.41958649810131898</v>
      </c>
      <c r="AV280">
        <v>0.407987166388112</v>
      </c>
      <c r="AW280">
        <v>0.39671254479471302</v>
      </c>
      <c r="AX280">
        <v>0.38610486065066602</v>
      </c>
      <c r="AY280">
        <v>0.37627795623518101</v>
      </c>
      <c r="AZ280">
        <v>0.36751277901663498</v>
      </c>
      <c r="BA280">
        <v>0.36000095096833701</v>
      </c>
      <c r="BB280">
        <v>0.35412361076778998</v>
      </c>
      <c r="BC280">
        <v>0.34994471344422501</v>
      </c>
      <c r="BD280">
        <v>0.34743301428116002</v>
      </c>
      <c r="BE280">
        <v>0.34673876705981699</v>
      </c>
      <c r="BF280">
        <v>0.347346961766686</v>
      </c>
      <c r="BG280">
        <v>0.34840652765336</v>
      </c>
      <c r="BH280">
        <v>0.34969703282040898</v>
      </c>
      <c r="BI280">
        <v>0.35157954660166002</v>
      </c>
      <c r="BJ280">
        <v>0.35432529867274498</v>
      </c>
      <c r="BK280">
        <v>0.35843851513356001</v>
      </c>
      <c r="BL280">
        <v>0.36435624167272301</v>
      </c>
      <c r="BM280">
        <v>0.37066071078294399</v>
      </c>
      <c r="BN280">
        <v>0.375519159825978</v>
      </c>
      <c r="BO280">
        <v>0.37755458548780801</v>
      </c>
      <c r="BP280">
        <v>0.36967803896209001</v>
      </c>
      <c r="BQ280">
        <v>0.35421735185914199</v>
      </c>
    </row>
    <row r="281" spans="1:69" x14ac:dyDescent="0.2">
      <c r="A281" t="s">
        <v>194</v>
      </c>
      <c r="B281" t="s">
        <v>195</v>
      </c>
      <c r="C281" t="s">
        <v>1549</v>
      </c>
      <c r="D281" t="s">
        <v>1550</v>
      </c>
      <c r="E281">
        <v>2.6407932330268502</v>
      </c>
      <c r="F281">
        <v>2.69174856607285</v>
      </c>
      <c r="G281">
        <v>2.7405485568956598</v>
      </c>
      <c r="H281">
        <v>2.7887264628580799</v>
      </c>
      <c r="I281">
        <v>2.8374190710002098</v>
      </c>
      <c r="J281">
        <v>2.88689764318945</v>
      </c>
      <c r="K281">
        <v>2.93769507933759</v>
      </c>
      <c r="L281">
        <v>2.9901350794202699</v>
      </c>
      <c r="M281">
        <v>3.0430771096123999</v>
      </c>
      <c r="N281">
        <v>3.09513915479224</v>
      </c>
      <c r="O281">
        <v>3.14643377613762</v>
      </c>
      <c r="P281">
        <v>3.1967069370544698</v>
      </c>
      <c r="Q281">
        <v>3.24473723249853</v>
      </c>
      <c r="R281">
        <v>3.2905852863203502</v>
      </c>
      <c r="S281">
        <v>3.3351485766412199</v>
      </c>
      <c r="T281">
        <v>3.3779938053562302</v>
      </c>
      <c r="U281">
        <v>3.41859541272499</v>
      </c>
      <c r="V281">
        <v>3.4556106579935202</v>
      </c>
      <c r="W281">
        <v>3.4875520863045599</v>
      </c>
      <c r="X281">
        <v>3.5137777340817702</v>
      </c>
      <c r="Y281">
        <v>3.5342696019135</v>
      </c>
      <c r="Z281">
        <v>3.5494661197032999</v>
      </c>
      <c r="AA281">
        <v>3.55949574650381</v>
      </c>
      <c r="AB281">
        <v>3.56391077413722</v>
      </c>
      <c r="AC281">
        <v>3.5618746707439</v>
      </c>
      <c r="AD281">
        <v>3.55324159216554</v>
      </c>
      <c r="AE281">
        <v>3.53869746271865</v>
      </c>
      <c r="AF281">
        <v>3.5188206750084499</v>
      </c>
      <c r="AG281">
        <v>3.4937410470558299</v>
      </c>
      <c r="AH281">
        <v>3.46362446650806</v>
      </c>
      <c r="AI281">
        <v>3.4284013292855202</v>
      </c>
      <c r="AJ281">
        <v>3.38942493968896</v>
      </c>
      <c r="AK281">
        <v>3.3474948348917799</v>
      </c>
      <c r="AL281">
        <v>3.3023093357758699</v>
      </c>
      <c r="AM281">
        <v>3.2538085015129701</v>
      </c>
      <c r="AN281">
        <v>3.2024731574373</v>
      </c>
      <c r="AO281">
        <v>3.1497964633348898</v>
      </c>
      <c r="AP281">
        <v>3.0965711966913401</v>
      </c>
      <c r="AQ281">
        <v>3.04345899850756</v>
      </c>
      <c r="AR281">
        <v>2.9923165400114602</v>
      </c>
      <c r="AS281">
        <v>2.9436682791575399</v>
      </c>
      <c r="AT281">
        <v>2.8988732900469101</v>
      </c>
      <c r="AU281">
        <v>2.8596716328376299</v>
      </c>
      <c r="AV281">
        <v>2.8249577375388801</v>
      </c>
      <c r="AW281">
        <v>2.7936192299363598</v>
      </c>
      <c r="AX281">
        <v>2.7655403715018698</v>
      </c>
      <c r="AY281">
        <v>2.7405630294258798</v>
      </c>
      <c r="AZ281">
        <v>2.7203304683255598</v>
      </c>
      <c r="BA281">
        <v>2.7072026628753698</v>
      </c>
      <c r="BB281">
        <v>2.7012427160154102</v>
      </c>
      <c r="BC281">
        <v>2.7002754242605498</v>
      </c>
      <c r="BD281">
        <v>2.7008461455914898</v>
      </c>
      <c r="BE281">
        <v>2.6962541448323099</v>
      </c>
      <c r="BF281">
        <v>2.6699891480326898</v>
      </c>
      <c r="BG281">
        <v>2.6294359443759698</v>
      </c>
      <c r="BH281">
        <v>2.5964842899371998</v>
      </c>
      <c r="BI281">
        <v>2.5734973814518498</v>
      </c>
      <c r="BJ281">
        <v>2.5594856886158999</v>
      </c>
      <c r="BK281">
        <v>2.5548079173754701</v>
      </c>
      <c r="BL281">
        <v>2.55918669789944</v>
      </c>
      <c r="BM281">
        <v>2.5688415487360201</v>
      </c>
      <c r="BN281">
        <v>2.5791781432012399</v>
      </c>
      <c r="BO281">
        <v>2.5946554758436302</v>
      </c>
      <c r="BP281">
        <v>2.6207129783595602</v>
      </c>
      <c r="BQ281">
        <v>2.6517720811111198</v>
      </c>
    </row>
    <row r="282" spans="1:69" x14ac:dyDescent="0.2">
      <c r="A282" t="s">
        <v>194</v>
      </c>
      <c r="B282" t="s">
        <v>195</v>
      </c>
      <c r="C282" t="s">
        <v>1551</v>
      </c>
      <c r="D282" t="s">
        <v>1552</v>
      </c>
      <c r="E282">
        <v>2.4205835212057698</v>
      </c>
      <c r="F282">
        <v>2.4862724460239298</v>
      </c>
      <c r="G282">
        <v>2.5502351621344199</v>
      </c>
      <c r="H282">
        <v>2.6137184640967499</v>
      </c>
      <c r="I282">
        <v>2.6783583325357898</v>
      </c>
      <c r="J282">
        <v>2.7445904323755301</v>
      </c>
      <c r="K282">
        <v>2.8128481620678101</v>
      </c>
      <c r="L282">
        <v>2.8833842602431399</v>
      </c>
      <c r="M282">
        <v>2.95478472595769</v>
      </c>
      <c r="N282">
        <v>3.0254869969480298</v>
      </c>
      <c r="O282">
        <v>3.0958102129657101</v>
      </c>
      <c r="P282">
        <v>3.16568367070718</v>
      </c>
      <c r="Q282">
        <v>3.2330710075820899</v>
      </c>
      <c r="R282">
        <v>3.2979739479908901</v>
      </c>
      <c r="S282">
        <v>3.3616719244967701</v>
      </c>
      <c r="T282">
        <v>3.4238641803392702</v>
      </c>
      <c r="U282">
        <v>3.4838748685981198</v>
      </c>
      <c r="V282">
        <v>3.5402231983236399</v>
      </c>
      <c r="W282">
        <v>3.5915675035405301</v>
      </c>
      <c r="X282">
        <v>3.6369623406798199</v>
      </c>
      <c r="Y282">
        <v>3.6762248191480502</v>
      </c>
      <c r="Z282">
        <v>3.7096904227771201</v>
      </c>
      <c r="AA282">
        <v>3.7372499152459202</v>
      </c>
      <c r="AB282">
        <v>3.7583910609523201</v>
      </c>
      <c r="AC282">
        <v>3.7723839918117199</v>
      </c>
      <c r="AD282">
        <v>3.7790909951453</v>
      </c>
      <c r="AE282">
        <v>3.7792873341151898</v>
      </c>
      <c r="AF282">
        <v>3.7738048034324501</v>
      </c>
      <c r="AG282">
        <v>3.7626017526847599</v>
      </c>
      <c r="AH282">
        <v>3.7459461533609901</v>
      </c>
      <c r="AI282">
        <v>3.7240983490003199</v>
      </c>
      <c r="AJ282">
        <v>3.6987406825150901</v>
      </c>
      <c r="AK282">
        <v>3.67080356983353</v>
      </c>
      <c r="AL282">
        <v>3.6396282827767998</v>
      </c>
      <c r="AM282">
        <v>3.6049218528917502</v>
      </c>
      <c r="AN282">
        <v>3.56702010470255</v>
      </c>
      <c r="AO282">
        <v>3.5273041844739401</v>
      </c>
      <c r="AP282">
        <v>3.4861331360853698</v>
      </c>
      <c r="AQ282">
        <v>3.44372931129872</v>
      </c>
      <c r="AR282">
        <v>3.4018976316314502</v>
      </c>
      <c r="AS282">
        <v>3.3612980489763999</v>
      </c>
      <c r="AT282">
        <v>3.3233071974878801</v>
      </c>
      <c r="AU282">
        <v>3.2894883326095701</v>
      </c>
      <c r="AV282">
        <v>3.2588057143634401</v>
      </c>
      <c r="AW282">
        <v>3.23035436838143</v>
      </c>
      <c r="AX282">
        <v>3.2043469721804798</v>
      </c>
      <c r="AY282">
        <v>3.1812133410569299</v>
      </c>
      <c r="AZ282">
        <v>3.1629347498107001</v>
      </c>
      <c r="BA282">
        <v>3.1518253935318001</v>
      </c>
      <c r="BB282">
        <v>3.1473757128150801</v>
      </c>
      <c r="BC282">
        <v>3.1472482676277398</v>
      </c>
      <c r="BD282">
        <v>3.14831751666184</v>
      </c>
      <c r="BE282">
        <v>3.14375729215346</v>
      </c>
      <c r="BF282">
        <v>3.1198506363179401</v>
      </c>
      <c r="BG282">
        <v>3.0837782850551099</v>
      </c>
      <c r="BH282">
        <v>3.0554498866769699</v>
      </c>
      <c r="BI282">
        <v>3.0369984409743398</v>
      </c>
      <c r="BJ282">
        <v>3.0267611603027902</v>
      </c>
      <c r="BK282">
        <v>3.0256882327128398</v>
      </c>
      <c r="BL282">
        <v>3.0335600977886998</v>
      </c>
      <c r="BM282">
        <v>3.0481691273808802</v>
      </c>
      <c r="BN282">
        <v>3.06189565242199</v>
      </c>
      <c r="BO282">
        <v>3.0780789984350299</v>
      </c>
      <c r="BP282">
        <v>3.1052099320650601</v>
      </c>
      <c r="BQ282">
        <v>3.1374445317355302</v>
      </c>
    </row>
    <row r="283" spans="1:69" x14ac:dyDescent="0.2">
      <c r="A283" t="s">
        <v>194</v>
      </c>
      <c r="B283" t="s">
        <v>195</v>
      </c>
      <c r="C283" t="s">
        <v>1553</v>
      </c>
      <c r="D283" t="s">
        <v>1554</v>
      </c>
      <c r="E283">
        <v>2.18652811373846</v>
      </c>
      <c r="F283">
        <v>2.20572645682573</v>
      </c>
      <c r="G283">
        <v>2.2266455498523201</v>
      </c>
      <c r="H283">
        <v>2.2476874469910801</v>
      </c>
      <c r="I283">
        <v>2.2657089276358602</v>
      </c>
      <c r="J283">
        <v>2.27990876887245</v>
      </c>
      <c r="K283">
        <v>2.2905092533060998</v>
      </c>
      <c r="L283">
        <v>2.2968554148733</v>
      </c>
      <c r="M283">
        <v>2.30028762842668</v>
      </c>
      <c r="N283">
        <v>2.30367529744953</v>
      </c>
      <c r="O283">
        <v>2.3076110431430701</v>
      </c>
      <c r="P283">
        <v>2.3121602752000499</v>
      </c>
      <c r="Q283">
        <v>2.3173305343399901</v>
      </c>
      <c r="R283">
        <v>2.3205193853278101</v>
      </c>
      <c r="S283">
        <v>2.3184662598993002</v>
      </c>
      <c r="T283">
        <v>2.3103924625826902</v>
      </c>
      <c r="U283">
        <v>2.2964018332491798</v>
      </c>
      <c r="V283">
        <v>2.27540302497622</v>
      </c>
      <c r="W283">
        <v>2.2483136798025498</v>
      </c>
      <c r="X283">
        <v>2.2171557527417698</v>
      </c>
      <c r="Y283">
        <v>2.18263875566215</v>
      </c>
      <c r="Z283">
        <v>2.1450990190508099</v>
      </c>
      <c r="AA283">
        <v>2.1051559786077401</v>
      </c>
      <c r="AB283">
        <v>2.0627553993717198</v>
      </c>
      <c r="AC283">
        <v>2.0176781502116499</v>
      </c>
      <c r="AD283">
        <v>1.97045850608717</v>
      </c>
      <c r="AE283">
        <v>1.9223385554563499</v>
      </c>
      <c r="AF283">
        <v>1.87384697924343</v>
      </c>
      <c r="AG283">
        <v>1.82494469554192</v>
      </c>
      <c r="AH283">
        <v>1.77620763996113</v>
      </c>
      <c r="AI283">
        <v>1.7286017726977401</v>
      </c>
      <c r="AJ283">
        <v>1.6842725692318601</v>
      </c>
      <c r="AK283">
        <v>1.6441928709476199</v>
      </c>
      <c r="AL283">
        <v>1.6082272665869899</v>
      </c>
      <c r="AM283">
        <v>1.57754296812771</v>
      </c>
      <c r="AN283">
        <v>1.5520693899070701</v>
      </c>
      <c r="AO283">
        <v>1.53184193197229</v>
      </c>
      <c r="AP283">
        <v>1.51763568453127</v>
      </c>
      <c r="AQ283">
        <v>1.50837575466561</v>
      </c>
      <c r="AR283">
        <v>1.50102025799678</v>
      </c>
      <c r="AS283">
        <v>1.4941761643731799</v>
      </c>
      <c r="AT283">
        <v>1.4883662057970199</v>
      </c>
      <c r="AU283">
        <v>1.4840957950512601</v>
      </c>
      <c r="AV283">
        <v>1.4829738418645899</v>
      </c>
      <c r="AW283">
        <v>1.48680578485306</v>
      </c>
      <c r="AX283">
        <v>1.49449945799297</v>
      </c>
      <c r="AY283">
        <v>1.5002579830968501</v>
      </c>
      <c r="AZ283">
        <v>1.4946249708725301</v>
      </c>
      <c r="BA283">
        <v>1.4516927896788201</v>
      </c>
      <c r="BB283">
        <v>1.3806215648014999</v>
      </c>
      <c r="BC283">
        <v>1.3142827671880399</v>
      </c>
      <c r="BD283">
        <v>1.2590161222366301</v>
      </c>
      <c r="BE283">
        <v>1.2206178190413099</v>
      </c>
      <c r="BF283">
        <v>1.2171936973663899</v>
      </c>
      <c r="BG283">
        <v>1.24035904025883</v>
      </c>
      <c r="BH283">
        <v>1.2658743272337001</v>
      </c>
      <c r="BI283">
        <v>1.2910336710148</v>
      </c>
      <c r="BJ283">
        <v>1.3155342160143599</v>
      </c>
      <c r="BK283">
        <v>1.3400506532274401</v>
      </c>
      <c r="BL283">
        <v>1.36558950049807</v>
      </c>
      <c r="BM283">
        <v>1.38970412372315</v>
      </c>
      <c r="BN283">
        <v>1.41126660641574</v>
      </c>
      <c r="BO283">
        <v>1.4325203572555301</v>
      </c>
      <c r="BP283">
        <v>1.45380973284522</v>
      </c>
      <c r="BQ283">
        <v>1.47440521748945</v>
      </c>
    </row>
    <row r="284" spans="1:69" x14ac:dyDescent="0.2">
      <c r="A284" t="s">
        <v>194</v>
      </c>
      <c r="B284" t="s">
        <v>195</v>
      </c>
      <c r="C284" t="s">
        <v>1555</v>
      </c>
      <c r="D284" t="s">
        <v>1556</v>
      </c>
      <c r="E284">
        <v>3.6889305754389401</v>
      </c>
      <c r="F284">
        <v>3.6993708756210402</v>
      </c>
      <c r="G284">
        <v>3.7100783243667199</v>
      </c>
      <c r="H284">
        <v>3.7186149977432499</v>
      </c>
      <c r="I284">
        <v>3.7206888278468999</v>
      </c>
      <c r="J284">
        <v>3.7148380029231798</v>
      </c>
      <c r="K284">
        <v>3.7017796424027298</v>
      </c>
      <c r="L284">
        <v>3.6811119864636601</v>
      </c>
      <c r="M284">
        <v>3.6536503953411299</v>
      </c>
      <c r="N284">
        <v>3.6216172795137598</v>
      </c>
      <c r="O284">
        <v>3.5854719350395698</v>
      </c>
      <c r="P284">
        <v>3.5449037393400999</v>
      </c>
      <c r="Q284">
        <v>3.4995305236210301</v>
      </c>
      <c r="R284">
        <v>3.4484459370359999</v>
      </c>
      <c r="S284">
        <v>3.3909100825070699</v>
      </c>
      <c r="T284">
        <v>3.3271250611658498</v>
      </c>
      <c r="U284">
        <v>3.2581113635256198</v>
      </c>
      <c r="V284">
        <v>3.1841904975034501</v>
      </c>
      <c r="W284">
        <v>3.1060907670977098</v>
      </c>
      <c r="X284">
        <v>3.0259176206312599</v>
      </c>
      <c r="Y284">
        <v>2.9466978877684702</v>
      </c>
      <c r="Z284">
        <v>2.8718548131313502</v>
      </c>
      <c r="AA284">
        <v>2.8036933310601801</v>
      </c>
      <c r="AB284">
        <v>2.7428812385591401</v>
      </c>
      <c r="AC284">
        <v>2.6911801169379301</v>
      </c>
      <c r="AD284">
        <v>2.6484718858190299</v>
      </c>
      <c r="AE284">
        <v>2.6148223438074401</v>
      </c>
      <c r="AF284">
        <v>2.59195278535186</v>
      </c>
      <c r="AG284">
        <v>2.5785297553142801</v>
      </c>
      <c r="AH284">
        <v>2.5688273336505101</v>
      </c>
      <c r="AI284">
        <v>2.56011932998558</v>
      </c>
      <c r="AJ284">
        <v>2.5526961775438002</v>
      </c>
      <c r="AK284">
        <v>2.5468751849390698</v>
      </c>
      <c r="AL284">
        <v>2.5460968846642098</v>
      </c>
      <c r="AM284">
        <v>2.5531560111932001</v>
      </c>
      <c r="AN284">
        <v>2.5657309494114302</v>
      </c>
      <c r="AO284">
        <v>2.5746505095530998</v>
      </c>
      <c r="AP284">
        <v>2.5637127627476999</v>
      </c>
      <c r="AQ284">
        <v>2.4895553818119098</v>
      </c>
      <c r="AR284">
        <v>2.3678244233730199</v>
      </c>
      <c r="AS284">
        <v>2.2526269972653599</v>
      </c>
      <c r="AT284">
        <v>2.1551889875802699</v>
      </c>
      <c r="AU284">
        <v>2.08644397426924</v>
      </c>
      <c r="AV284">
        <v>2.0780688705413102</v>
      </c>
      <c r="AW284">
        <v>2.1152564109088501</v>
      </c>
      <c r="AX284">
        <v>2.1550483431447001</v>
      </c>
      <c r="AY284">
        <v>2.1910115827255998</v>
      </c>
      <c r="AZ284">
        <v>2.22186280021694</v>
      </c>
      <c r="BA284">
        <v>2.24855802821999</v>
      </c>
      <c r="BB284">
        <v>2.2730051107146201</v>
      </c>
      <c r="BC284">
        <v>2.2943671495706899</v>
      </c>
      <c r="BD284">
        <v>2.3121688565929199</v>
      </c>
      <c r="BE284">
        <v>2.3274957038879101</v>
      </c>
      <c r="BF284">
        <v>2.3395338172263598</v>
      </c>
      <c r="BG284">
        <v>2.3498227021326801</v>
      </c>
      <c r="BH284">
        <v>2.36074160844991</v>
      </c>
      <c r="BI284">
        <v>2.3730657261117201</v>
      </c>
      <c r="BJ284">
        <v>2.3880330843720201</v>
      </c>
      <c r="BK284">
        <v>2.40770710893797</v>
      </c>
      <c r="BL284">
        <v>2.4312604610626298</v>
      </c>
      <c r="BM284">
        <v>2.4580505079576098</v>
      </c>
      <c r="BN284">
        <v>2.4875074581402701</v>
      </c>
      <c r="BO284">
        <v>2.5210057050175601</v>
      </c>
      <c r="BP284">
        <v>2.5630095171114098</v>
      </c>
      <c r="BQ284">
        <v>2.6165153435362698</v>
      </c>
    </row>
    <row r="285" spans="1:69" x14ac:dyDescent="0.2">
      <c r="A285" t="s">
        <v>194</v>
      </c>
      <c r="B285" t="s">
        <v>195</v>
      </c>
      <c r="C285" t="s">
        <v>1557</v>
      </c>
      <c r="D285" t="s">
        <v>1558</v>
      </c>
      <c r="E285">
        <v>5.1605823501341099</v>
      </c>
      <c r="F285">
        <v>5.1176195684941401</v>
      </c>
      <c r="G285">
        <v>5.0671315847352396</v>
      </c>
      <c r="H285">
        <v>5.00933949022156</v>
      </c>
      <c r="I285">
        <v>4.9441074077882403</v>
      </c>
      <c r="J285">
        <v>4.8720745228092301</v>
      </c>
      <c r="K285">
        <v>4.7941511584468302</v>
      </c>
      <c r="L285">
        <v>4.7110760803198097</v>
      </c>
      <c r="M285">
        <v>4.6237675181099398</v>
      </c>
      <c r="N285">
        <v>4.5339798026311096</v>
      </c>
      <c r="O285">
        <v>4.4447748681558599</v>
      </c>
      <c r="P285">
        <v>4.3586356171508198</v>
      </c>
      <c r="Q285">
        <v>4.2780121486148497</v>
      </c>
      <c r="R285">
        <v>4.2039419716023199</v>
      </c>
      <c r="S285">
        <v>4.1398802590347703</v>
      </c>
      <c r="T285">
        <v>4.0867050132375997</v>
      </c>
      <c r="U285">
        <v>4.0449204651470696</v>
      </c>
      <c r="V285">
        <v>4.0184986094073496</v>
      </c>
      <c r="W285">
        <v>4.0039584009616798</v>
      </c>
      <c r="X285">
        <v>3.9921478085771702</v>
      </c>
      <c r="Y285">
        <v>3.9817163975124101</v>
      </c>
      <c r="Z285">
        <v>3.97351163379723</v>
      </c>
      <c r="AA285">
        <v>3.96758007634305</v>
      </c>
      <c r="AB285">
        <v>3.9700114814710501</v>
      </c>
      <c r="AC285">
        <v>3.98429970379319</v>
      </c>
      <c r="AD285">
        <v>4.0058590201563096</v>
      </c>
      <c r="AE285">
        <v>4.0210820947396702</v>
      </c>
      <c r="AF285">
        <v>4.0068579747764197</v>
      </c>
      <c r="AG285">
        <v>3.90035868448255</v>
      </c>
      <c r="AH285">
        <v>3.72217117019974</v>
      </c>
      <c r="AI285">
        <v>3.54986946062487</v>
      </c>
      <c r="AJ285">
        <v>3.3957635617634598</v>
      </c>
      <c r="AK285">
        <v>3.2772999656753101</v>
      </c>
      <c r="AL285">
        <v>3.24957643766286</v>
      </c>
      <c r="AM285">
        <v>3.29242624897618</v>
      </c>
      <c r="AN285">
        <v>3.3397657318121201</v>
      </c>
      <c r="AO285">
        <v>3.38096107364077</v>
      </c>
      <c r="AP285">
        <v>3.41621262511701</v>
      </c>
      <c r="AQ285">
        <v>3.4532741051264102</v>
      </c>
      <c r="AR285">
        <v>3.4934863830151799</v>
      </c>
      <c r="AS285">
        <v>3.5301102246443099</v>
      </c>
      <c r="AT285">
        <v>3.56269218373198</v>
      </c>
      <c r="AU285">
        <v>3.5928616847357802</v>
      </c>
      <c r="AV285">
        <v>3.6180450704521601</v>
      </c>
      <c r="AW285">
        <v>3.63930194038827</v>
      </c>
      <c r="AX285">
        <v>3.6585583149006502</v>
      </c>
      <c r="AY285">
        <v>3.6731237726864499</v>
      </c>
      <c r="AZ285">
        <v>3.6822761769366501</v>
      </c>
      <c r="BA285">
        <v>3.6893410978137</v>
      </c>
      <c r="BB285">
        <v>3.6952784673064198</v>
      </c>
      <c r="BC285">
        <v>3.7008294727421598</v>
      </c>
      <c r="BD285">
        <v>3.7102210694399198</v>
      </c>
      <c r="BE285">
        <v>3.72737723089916</v>
      </c>
      <c r="BF285">
        <v>3.75355252848993</v>
      </c>
      <c r="BG285">
        <v>3.7938955426391399</v>
      </c>
      <c r="BH285">
        <v>3.85118925922735</v>
      </c>
      <c r="BI285">
        <v>3.9224611129940601</v>
      </c>
      <c r="BJ285">
        <v>4.0074890473188196</v>
      </c>
      <c r="BK285">
        <v>4.1054146372086304</v>
      </c>
      <c r="BL285">
        <v>4.2115784093156003</v>
      </c>
      <c r="BM285">
        <v>4.3199297114695998</v>
      </c>
      <c r="BN285">
        <v>4.4219017512496199</v>
      </c>
      <c r="BO285">
        <v>4.5082848564567399</v>
      </c>
      <c r="BP285">
        <v>4.5762779919561503</v>
      </c>
      <c r="BQ285">
        <v>4.6343990998872497</v>
      </c>
    </row>
    <row r="286" spans="1:69" x14ac:dyDescent="0.2">
      <c r="A286" t="s">
        <v>194</v>
      </c>
      <c r="B286" t="s">
        <v>195</v>
      </c>
      <c r="C286" t="s">
        <v>1559</v>
      </c>
      <c r="D286" t="s">
        <v>1560</v>
      </c>
      <c r="E286">
        <v>6.4202086521531703</v>
      </c>
      <c r="F286">
        <v>6.3307609886373797</v>
      </c>
      <c r="G286">
        <v>6.2468477932292998</v>
      </c>
      <c r="H286">
        <v>6.1706502923860604</v>
      </c>
      <c r="I286">
        <v>6.1076330233901803</v>
      </c>
      <c r="J286">
        <v>6.0600691865031298</v>
      </c>
      <c r="K286">
        <v>6.0262742953220698</v>
      </c>
      <c r="L286">
        <v>6.00939748123771</v>
      </c>
      <c r="M286">
        <v>6.00812727853795</v>
      </c>
      <c r="N286">
        <v>6.0108493324951899</v>
      </c>
      <c r="O286">
        <v>6.0138111929816596</v>
      </c>
      <c r="P286">
        <v>6.0131996246244102</v>
      </c>
      <c r="Q286">
        <v>6.009315051712</v>
      </c>
      <c r="R286">
        <v>6.0113268746970903</v>
      </c>
      <c r="S286">
        <v>6.0278170166293403</v>
      </c>
      <c r="T286">
        <v>6.0561711513916396</v>
      </c>
      <c r="U286">
        <v>6.0797001373916997</v>
      </c>
      <c r="V286">
        <v>6.0698621467116798</v>
      </c>
      <c r="W286">
        <v>5.9298952858397298</v>
      </c>
      <c r="X286">
        <v>5.6840629445777999</v>
      </c>
      <c r="Y286">
        <v>5.4482796321881803</v>
      </c>
      <c r="Z286">
        <v>5.2442646760175204</v>
      </c>
      <c r="AA286">
        <v>5.0948170542659303</v>
      </c>
      <c r="AB286">
        <v>5.0779053601632498</v>
      </c>
      <c r="AC286">
        <v>5.1614160848178399</v>
      </c>
      <c r="AD286">
        <v>5.2462284878009298</v>
      </c>
      <c r="AE286">
        <v>5.3164940204580304</v>
      </c>
      <c r="AF286">
        <v>5.3711664220395896</v>
      </c>
      <c r="AG286">
        <v>5.4164013960637298</v>
      </c>
      <c r="AH286">
        <v>5.4560566708605096</v>
      </c>
      <c r="AI286">
        <v>5.4868501992811201</v>
      </c>
      <c r="AJ286">
        <v>5.4969522186750197</v>
      </c>
      <c r="AK286">
        <v>5.4921408293048302</v>
      </c>
      <c r="AL286">
        <v>5.4827063854535902</v>
      </c>
      <c r="AM286">
        <v>5.4705112567563896</v>
      </c>
      <c r="AN286">
        <v>5.4569378633051899</v>
      </c>
      <c r="AO286">
        <v>5.4360136441529203</v>
      </c>
      <c r="AP286">
        <v>5.41475928229345</v>
      </c>
      <c r="AQ286">
        <v>5.4174537129824101</v>
      </c>
      <c r="AR286">
        <v>5.43934352053805</v>
      </c>
      <c r="AS286">
        <v>5.4655597496276602</v>
      </c>
      <c r="AT286">
        <v>5.5023977532625299</v>
      </c>
      <c r="AU286">
        <v>5.5535870974535397</v>
      </c>
      <c r="AV286">
        <v>5.6190281310619596</v>
      </c>
      <c r="AW286">
        <v>5.7028148636872702</v>
      </c>
      <c r="AX286">
        <v>5.8035676129685898</v>
      </c>
      <c r="AY286">
        <v>5.9080794582326899</v>
      </c>
      <c r="AZ286">
        <v>6.0097120118335399</v>
      </c>
      <c r="BA286">
        <v>6.1097668410548902</v>
      </c>
      <c r="BB286">
        <v>6.2085414266001697</v>
      </c>
      <c r="BC286">
        <v>6.2974912510707304</v>
      </c>
      <c r="BD286">
        <v>6.3736927801848697</v>
      </c>
      <c r="BE286">
        <v>6.4352240136537198</v>
      </c>
      <c r="BF286">
        <v>6.4695761317879299</v>
      </c>
      <c r="BG286">
        <v>6.4865760186173098</v>
      </c>
      <c r="BH286">
        <v>6.5011287600869396</v>
      </c>
      <c r="BI286">
        <v>6.51295883348942</v>
      </c>
      <c r="BJ286">
        <v>6.5193409800022604</v>
      </c>
      <c r="BK286">
        <v>6.5167939797785301</v>
      </c>
      <c r="BL286">
        <v>6.5068180992593696</v>
      </c>
      <c r="BM286">
        <v>6.5017872560890497</v>
      </c>
      <c r="BN286">
        <v>6.5034435370795398</v>
      </c>
      <c r="BO286">
        <v>6.5019994453839196</v>
      </c>
      <c r="BP286">
        <v>6.4998288612368702</v>
      </c>
      <c r="BQ286">
        <v>6.51196845445123</v>
      </c>
    </row>
    <row r="287" spans="1:69" x14ac:dyDescent="0.2">
      <c r="A287" t="s">
        <v>194</v>
      </c>
      <c r="B287" t="s">
        <v>195</v>
      </c>
      <c r="C287" t="s">
        <v>1561</v>
      </c>
      <c r="D287" t="s">
        <v>1562</v>
      </c>
      <c r="E287">
        <v>8.9486967468035807</v>
      </c>
      <c r="F287">
        <v>8.9820723233856707</v>
      </c>
      <c r="G287">
        <v>9.01239390960008</v>
      </c>
      <c r="H287">
        <v>9.0491972403120808</v>
      </c>
      <c r="I287">
        <v>9.1026925393304605</v>
      </c>
      <c r="J287">
        <v>9.1702353133244401</v>
      </c>
      <c r="K287">
        <v>9.22694074443646</v>
      </c>
      <c r="L287">
        <v>9.2288590467936409</v>
      </c>
      <c r="M287">
        <v>9.0566150099427105</v>
      </c>
      <c r="N287">
        <v>8.7417437366607906</v>
      </c>
      <c r="O287">
        <v>8.4286624673360304</v>
      </c>
      <c r="P287">
        <v>8.1422300362655804</v>
      </c>
      <c r="Q287">
        <v>7.91699351363917</v>
      </c>
      <c r="R287">
        <v>7.8597447257420097</v>
      </c>
      <c r="S287">
        <v>7.9394036921477502</v>
      </c>
      <c r="T287">
        <v>8.0323940306752704</v>
      </c>
      <c r="U287">
        <v>8.12425765662889</v>
      </c>
      <c r="V287">
        <v>8.2182419357416894</v>
      </c>
      <c r="W287">
        <v>8.3054146020395496</v>
      </c>
      <c r="X287">
        <v>8.3819479076553094</v>
      </c>
      <c r="Y287">
        <v>8.4504063584586806</v>
      </c>
      <c r="Z287">
        <v>8.5056383471496808</v>
      </c>
      <c r="AA287">
        <v>8.5482183732414008</v>
      </c>
      <c r="AB287">
        <v>8.5824973419525001</v>
      </c>
      <c r="AC287">
        <v>8.6060737451008595</v>
      </c>
      <c r="AD287">
        <v>8.61488537443174</v>
      </c>
      <c r="AE287">
        <v>8.6051154355905606</v>
      </c>
      <c r="AF287">
        <v>8.5821357187869598</v>
      </c>
      <c r="AG287">
        <v>8.5592069354172402</v>
      </c>
      <c r="AH287">
        <v>8.5340262932986892</v>
      </c>
      <c r="AI287">
        <v>8.5043818976962502</v>
      </c>
      <c r="AJ287">
        <v>8.4647455916493808</v>
      </c>
      <c r="AK287">
        <v>8.4280855445705303</v>
      </c>
      <c r="AL287">
        <v>8.4181300148182405</v>
      </c>
      <c r="AM287">
        <v>8.4434120901312895</v>
      </c>
      <c r="AN287">
        <v>8.5031870175088393</v>
      </c>
      <c r="AO287">
        <v>8.5826557928871896</v>
      </c>
      <c r="AP287">
        <v>8.6894195580522506</v>
      </c>
      <c r="AQ287">
        <v>8.8476428368498592</v>
      </c>
      <c r="AR287">
        <v>9.0372498500912606</v>
      </c>
      <c r="AS287">
        <v>9.2191601189596497</v>
      </c>
      <c r="AT287">
        <v>9.3856292569630106</v>
      </c>
      <c r="AU287">
        <v>9.52657646130851</v>
      </c>
      <c r="AV287">
        <v>9.6248145161365208</v>
      </c>
      <c r="AW287">
        <v>9.6881560548861199</v>
      </c>
      <c r="AX287">
        <v>9.7282982427904692</v>
      </c>
      <c r="AY287">
        <v>9.7341343201128296</v>
      </c>
      <c r="AZ287">
        <v>9.6971301301577704</v>
      </c>
      <c r="BA287">
        <v>9.6229344505450207</v>
      </c>
      <c r="BB287">
        <v>9.5241305236567904</v>
      </c>
      <c r="BC287">
        <v>9.4128164152486207</v>
      </c>
      <c r="BD287">
        <v>9.3047518247504293</v>
      </c>
      <c r="BE287">
        <v>9.2111986299361295</v>
      </c>
      <c r="BF287">
        <v>9.1247537055823695</v>
      </c>
      <c r="BG287">
        <v>9.0543736464560496</v>
      </c>
      <c r="BH287">
        <v>9.0098660960931198</v>
      </c>
      <c r="BI287">
        <v>8.9924262332782998</v>
      </c>
      <c r="BJ287">
        <v>9.0007396090983995</v>
      </c>
      <c r="BK287">
        <v>9.0274514457711597</v>
      </c>
      <c r="BL287">
        <v>9.0702942194982192</v>
      </c>
      <c r="BM287">
        <v>9.1381635812174604</v>
      </c>
      <c r="BN287">
        <v>9.2197973905558595</v>
      </c>
      <c r="BO287">
        <v>9.2923346759300092</v>
      </c>
      <c r="BP287">
        <v>9.3693317505413702</v>
      </c>
      <c r="BQ287">
        <v>9.4620619149765801</v>
      </c>
    </row>
    <row r="288" spans="1:69" x14ac:dyDescent="0.2">
      <c r="A288" t="s">
        <v>194</v>
      </c>
      <c r="B288" t="s">
        <v>195</v>
      </c>
      <c r="C288" t="s">
        <v>1563</v>
      </c>
      <c r="D288" t="s">
        <v>1564</v>
      </c>
      <c r="E288">
        <v>57.738065853778899</v>
      </c>
      <c r="F288">
        <v>57.657158619882097</v>
      </c>
      <c r="G288">
        <v>57.506053341715798</v>
      </c>
      <c r="H288">
        <v>57.1626995739446</v>
      </c>
      <c r="I288">
        <v>56.666461017181497</v>
      </c>
      <c r="J288">
        <v>56.174320620804501</v>
      </c>
      <c r="K288">
        <v>55.6997077522335</v>
      </c>
      <c r="L288">
        <v>55.243134386309897</v>
      </c>
      <c r="M288">
        <v>54.8088802317599</v>
      </c>
      <c r="N288">
        <v>54.3941873137383</v>
      </c>
      <c r="O288">
        <v>54.004648690939199</v>
      </c>
      <c r="P288">
        <v>53.6176539591101</v>
      </c>
      <c r="Q288">
        <v>53.233383703148903</v>
      </c>
      <c r="R288">
        <v>52.864103192041398</v>
      </c>
      <c r="S288">
        <v>52.515358138871001</v>
      </c>
      <c r="T288">
        <v>52.183501194572003</v>
      </c>
      <c r="U288">
        <v>51.870231781920303</v>
      </c>
      <c r="V288">
        <v>51.595268455680099</v>
      </c>
      <c r="W288">
        <v>51.325119198337298</v>
      </c>
      <c r="X288">
        <v>51.044181597506402</v>
      </c>
      <c r="Y288">
        <v>50.782005354408199</v>
      </c>
      <c r="Z288">
        <v>50.530377707650203</v>
      </c>
      <c r="AA288">
        <v>50.288322138415403</v>
      </c>
      <c r="AB288">
        <v>50.083317167785196</v>
      </c>
      <c r="AC288">
        <v>49.892283672545503</v>
      </c>
      <c r="AD288">
        <v>49.679428296738202</v>
      </c>
      <c r="AE288">
        <v>49.434756415920297</v>
      </c>
      <c r="AF288">
        <v>49.176594533844401</v>
      </c>
      <c r="AG288">
        <v>48.946180706138897</v>
      </c>
      <c r="AH288">
        <v>48.758877333730297</v>
      </c>
      <c r="AI288">
        <v>48.612148349393202</v>
      </c>
      <c r="AJ288">
        <v>48.456978488675901</v>
      </c>
      <c r="AK288">
        <v>48.328594665976802</v>
      </c>
      <c r="AL288">
        <v>48.297717661543999</v>
      </c>
      <c r="AM288">
        <v>48.3517452759599</v>
      </c>
      <c r="AN288">
        <v>48.453538208035198</v>
      </c>
      <c r="AO288">
        <v>48.555359841117699</v>
      </c>
      <c r="AP288">
        <v>48.6772596188016</v>
      </c>
      <c r="AQ288">
        <v>48.911478379769399</v>
      </c>
      <c r="AR288">
        <v>49.243260696235502</v>
      </c>
      <c r="AS288">
        <v>49.595195617760098</v>
      </c>
      <c r="AT288">
        <v>49.958240031447502</v>
      </c>
      <c r="AU288">
        <v>50.322489361737802</v>
      </c>
      <c r="AV288">
        <v>50.653288319179801</v>
      </c>
      <c r="AW288">
        <v>50.942915422972</v>
      </c>
      <c r="AX288">
        <v>51.186316709128597</v>
      </c>
      <c r="AY288">
        <v>51.341729544493603</v>
      </c>
      <c r="AZ288">
        <v>51.383814773668199</v>
      </c>
      <c r="BA288">
        <v>51.331639641115103</v>
      </c>
      <c r="BB288">
        <v>51.2472639955216</v>
      </c>
      <c r="BC288">
        <v>51.168068638047203</v>
      </c>
      <c r="BD288">
        <v>51.118317209806797</v>
      </c>
      <c r="BE288">
        <v>51.125921538037503</v>
      </c>
      <c r="BF288">
        <v>51.1744239569719</v>
      </c>
      <c r="BG288">
        <v>51.270120788916799</v>
      </c>
      <c r="BH288">
        <v>51.420143920661502</v>
      </c>
      <c r="BI288">
        <v>51.6237319782458</v>
      </c>
      <c r="BJ288">
        <v>51.872403284995997</v>
      </c>
      <c r="BK288">
        <v>52.166168031087402</v>
      </c>
      <c r="BL288">
        <v>52.530092732590802</v>
      </c>
      <c r="BM288">
        <v>52.999483076301502</v>
      </c>
      <c r="BN288">
        <v>53.544341511090103</v>
      </c>
      <c r="BO288">
        <v>54.093321781953499</v>
      </c>
      <c r="BP288">
        <v>54.644522053314702</v>
      </c>
      <c r="BQ288">
        <v>55.234181573775302</v>
      </c>
    </row>
    <row r="289" spans="1:69" x14ac:dyDescent="0.2">
      <c r="A289" t="s">
        <v>194</v>
      </c>
      <c r="B289" t="s">
        <v>195</v>
      </c>
      <c r="C289" t="s">
        <v>1565</v>
      </c>
      <c r="D289" t="s">
        <v>1566</v>
      </c>
      <c r="E289">
        <v>10.7659080811571</v>
      </c>
      <c r="F289">
        <v>10.848202933013701</v>
      </c>
      <c r="G289">
        <v>10.869722846833101</v>
      </c>
      <c r="H289">
        <v>10.696935278275101</v>
      </c>
      <c r="I289">
        <v>10.3642248238514</v>
      </c>
      <c r="J289">
        <v>10.029531295735101</v>
      </c>
      <c r="K289">
        <v>9.7283396894031604</v>
      </c>
      <c r="L289">
        <v>9.4984930835048793</v>
      </c>
      <c r="M289">
        <v>9.4547488281804792</v>
      </c>
      <c r="N289">
        <v>9.5606258958459005</v>
      </c>
      <c r="O289">
        <v>9.6781663086312495</v>
      </c>
      <c r="P289">
        <v>9.7904341410880793</v>
      </c>
      <c r="Q289">
        <v>9.8963985001813199</v>
      </c>
      <c r="R289">
        <v>9.9971228984742808</v>
      </c>
      <c r="S289">
        <v>10.0955860668486</v>
      </c>
      <c r="T289">
        <v>10.186638040551699</v>
      </c>
      <c r="U289">
        <v>10.2663022530005</v>
      </c>
      <c r="V289">
        <v>10.333481099794</v>
      </c>
      <c r="W289">
        <v>10.3798224093801</v>
      </c>
      <c r="X289">
        <v>10.4071190552924</v>
      </c>
      <c r="Y289">
        <v>10.423919229249</v>
      </c>
      <c r="Z289">
        <v>10.4314698949684</v>
      </c>
      <c r="AA289">
        <v>10.431838854219</v>
      </c>
      <c r="AB289">
        <v>10.430047617706</v>
      </c>
      <c r="AC289">
        <v>10.4173392391415</v>
      </c>
      <c r="AD289">
        <v>10.390072874137701</v>
      </c>
      <c r="AE289">
        <v>10.358797233129501</v>
      </c>
      <c r="AF289">
        <v>10.3335068387966</v>
      </c>
      <c r="AG289">
        <v>10.3259179299283</v>
      </c>
      <c r="AH289">
        <v>10.347916936902999</v>
      </c>
      <c r="AI289">
        <v>10.403383710271299</v>
      </c>
      <c r="AJ289">
        <v>10.486465980056501</v>
      </c>
      <c r="AK289">
        <v>10.6028950256252</v>
      </c>
      <c r="AL289">
        <v>10.7565447212738</v>
      </c>
      <c r="AM289">
        <v>10.930894972877899</v>
      </c>
      <c r="AN289">
        <v>11.102200825336499</v>
      </c>
      <c r="AO289">
        <v>11.2601057622557</v>
      </c>
      <c r="AP289">
        <v>11.395169055665299</v>
      </c>
      <c r="AQ289">
        <v>11.493223348959701</v>
      </c>
      <c r="AR289">
        <v>11.559705410113001</v>
      </c>
      <c r="AS289">
        <v>11.606956149918499</v>
      </c>
      <c r="AT289">
        <v>11.631483831276199</v>
      </c>
      <c r="AU289">
        <v>11.628407697242</v>
      </c>
      <c r="AV289">
        <v>11.593155200771101</v>
      </c>
      <c r="AW289">
        <v>11.5219665099744</v>
      </c>
      <c r="AX289">
        <v>11.421847482713099</v>
      </c>
      <c r="AY289">
        <v>11.304955379726101</v>
      </c>
      <c r="AZ289">
        <v>11.1815188288236</v>
      </c>
      <c r="BA289">
        <v>11.0597815678562</v>
      </c>
      <c r="BB289">
        <v>10.9519198243416</v>
      </c>
      <c r="BC289">
        <v>10.866006965258901</v>
      </c>
      <c r="BD289">
        <v>10.804883157440999</v>
      </c>
      <c r="BE289">
        <v>10.7685319319895</v>
      </c>
      <c r="BF289">
        <v>10.7530535387024</v>
      </c>
      <c r="BG289">
        <v>10.7521984521461</v>
      </c>
      <c r="BH289">
        <v>10.765401992464099</v>
      </c>
      <c r="BI289">
        <v>10.787966828307001</v>
      </c>
      <c r="BJ289">
        <v>10.814145933362401</v>
      </c>
      <c r="BK289">
        <v>10.862122964964399</v>
      </c>
      <c r="BL289">
        <v>10.9394859725075</v>
      </c>
      <c r="BM289">
        <v>11.036758161304</v>
      </c>
      <c r="BN289">
        <v>11.163211520047399</v>
      </c>
      <c r="BO289">
        <v>11.3147299983882</v>
      </c>
      <c r="BP289">
        <v>11.464949992211499</v>
      </c>
      <c r="BQ289">
        <v>11.605903827133099</v>
      </c>
    </row>
    <row r="290" spans="1:69" x14ac:dyDescent="0.2">
      <c r="A290" t="s">
        <v>194</v>
      </c>
      <c r="B290" t="s">
        <v>195</v>
      </c>
      <c r="C290" t="s">
        <v>1567</v>
      </c>
      <c r="D290" t="s">
        <v>1568</v>
      </c>
      <c r="E290">
        <v>11.978246202958699</v>
      </c>
      <c r="F290">
        <v>12.154059345319499</v>
      </c>
      <c r="G290">
        <v>12.323569317416</v>
      </c>
      <c r="H290">
        <v>12.487379536447801</v>
      </c>
      <c r="I290">
        <v>12.649460659743101</v>
      </c>
      <c r="J290">
        <v>12.8043525091941</v>
      </c>
      <c r="K290">
        <v>12.9526473273741</v>
      </c>
      <c r="L290">
        <v>13.0968804988558</v>
      </c>
      <c r="M290">
        <v>13.2313699931348</v>
      </c>
      <c r="N290">
        <v>13.3621181936432</v>
      </c>
      <c r="O290">
        <v>13.4942253673458</v>
      </c>
      <c r="P290">
        <v>13.632133337479001</v>
      </c>
      <c r="Q290">
        <v>13.772275766736</v>
      </c>
      <c r="R290">
        <v>13.908182784999999</v>
      </c>
      <c r="S290">
        <v>14.023122045022699</v>
      </c>
      <c r="T290">
        <v>14.1102396181599</v>
      </c>
      <c r="U290">
        <v>14.177214411186601</v>
      </c>
      <c r="V290">
        <v>14.2195121681012</v>
      </c>
      <c r="W290">
        <v>14.253424761194101</v>
      </c>
      <c r="X290">
        <v>14.305366913529101</v>
      </c>
      <c r="Y290">
        <v>14.3826990502792</v>
      </c>
      <c r="Z290">
        <v>14.485629174282201</v>
      </c>
      <c r="AA290">
        <v>14.619664334186</v>
      </c>
      <c r="AB290">
        <v>14.780159554297301</v>
      </c>
      <c r="AC290">
        <v>14.952932363624599</v>
      </c>
      <c r="AD290">
        <v>15.1223593629835</v>
      </c>
      <c r="AE290">
        <v>15.2897459582869</v>
      </c>
      <c r="AF290">
        <v>15.4435132704024</v>
      </c>
      <c r="AG290">
        <v>15.560091736514901</v>
      </c>
      <c r="AH290">
        <v>15.6519193825367</v>
      </c>
      <c r="AI290">
        <v>15.7396726129979</v>
      </c>
      <c r="AJ290">
        <v>15.8334678555726</v>
      </c>
      <c r="AK290">
        <v>15.915972563919199</v>
      </c>
      <c r="AL290">
        <v>15.963417413336</v>
      </c>
      <c r="AM290">
        <v>15.9651475825048</v>
      </c>
      <c r="AN290">
        <v>15.925529138627899</v>
      </c>
      <c r="AO290">
        <v>15.870493324629701</v>
      </c>
      <c r="AP290">
        <v>15.8006459280738</v>
      </c>
      <c r="AQ290">
        <v>15.687643992457399</v>
      </c>
      <c r="AR290">
        <v>15.550409970194</v>
      </c>
      <c r="AS290">
        <v>15.4220721006566</v>
      </c>
      <c r="AT290">
        <v>15.307474993114299</v>
      </c>
      <c r="AU290">
        <v>15.21365564347</v>
      </c>
      <c r="AV290">
        <v>15.1417627223293</v>
      </c>
      <c r="AW290">
        <v>15.0830096059981</v>
      </c>
      <c r="AX290">
        <v>15.0406335057548</v>
      </c>
      <c r="AY290">
        <v>15.012897751997899</v>
      </c>
      <c r="AZ290">
        <v>14.9993831030637</v>
      </c>
      <c r="BA290">
        <v>15.0205316705476</v>
      </c>
      <c r="BB290">
        <v>15.0653581650019</v>
      </c>
      <c r="BC290">
        <v>15.1134794552767</v>
      </c>
      <c r="BD290">
        <v>15.1826213714809</v>
      </c>
      <c r="BE290">
        <v>15.2711095992446</v>
      </c>
      <c r="BF290">
        <v>15.3558218225246</v>
      </c>
      <c r="BG290">
        <v>15.4235810994538</v>
      </c>
      <c r="BH290">
        <v>15.469676279236401</v>
      </c>
      <c r="BI290">
        <v>15.4778784216688</v>
      </c>
      <c r="BJ290">
        <v>15.4547737119485</v>
      </c>
      <c r="BK290">
        <v>15.429855593713899</v>
      </c>
      <c r="BL290">
        <v>15.398530843403501</v>
      </c>
      <c r="BM290">
        <v>15.339990138470601</v>
      </c>
      <c r="BN290">
        <v>15.2372515956004</v>
      </c>
      <c r="BO290">
        <v>15.081320649887299</v>
      </c>
      <c r="BP290">
        <v>14.844865359722499</v>
      </c>
      <c r="BQ290">
        <v>14.507830547874899</v>
      </c>
    </row>
    <row r="291" spans="1:69" x14ac:dyDescent="0.2">
      <c r="A291" t="s">
        <v>194</v>
      </c>
      <c r="B291" t="s">
        <v>195</v>
      </c>
      <c r="C291" t="s">
        <v>1569</v>
      </c>
      <c r="D291" t="s">
        <v>1570</v>
      </c>
      <c r="E291">
        <v>39.408455513320497</v>
      </c>
      <c r="F291">
        <v>39.451560634608803</v>
      </c>
      <c r="G291">
        <v>39.567594059038001</v>
      </c>
      <c r="H291">
        <v>39.876815943099999</v>
      </c>
      <c r="I291">
        <v>40.339223722157797</v>
      </c>
      <c r="J291">
        <v>40.797741053910798</v>
      </c>
      <c r="K291">
        <v>41.238291563105498</v>
      </c>
      <c r="L291">
        <v>41.659970094485502</v>
      </c>
      <c r="M291">
        <v>42.059369229676598</v>
      </c>
      <c r="N291">
        <v>42.440431313881803</v>
      </c>
      <c r="O291">
        <v>42.797658902167797</v>
      </c>
      <c r="P291">
        <v>43.154094787989102</v>
      </c>
      <c r="Q291">
        <v>43.509967585596797</v>
      </c>
      <c r="R291">
        <v>43.852884208651503</v>
      </c>
      <c r="S291">
        <v>44.1767673979233</v>
      </c>
      <c r="T291">
        <v>44.485805391978502</v>
      </c>
      <c r="U291">
        <v>44.778637800217503</v>
      </c>
      <c r="V291">
        <v>45.036684962591799</v>
      </c>
      <c r="W291">
        <v>45.2950593188746</v>
      </c>
      <c r="X291">
        <v>45.569700090663602</v>
      </c>
      <c r="Y291">
        <v>45.830870521486901</v>
      </c>
      <c r="Z291">
        <v>46.086243208769403</v>
      </c>
      <c r="AA291">
        <v>46.3364173978471</v>
      </c>
      <c r="AB291">
        <v>46.554230841870698</v>
      </c>
      <c r="AC291">
        <v>46.763718711142999</v>
      </c>
      <c r="AD291">
        <v>47.000901025862497</v>
      </c>
      <c r="AE291">
        <v>47.275262831068297</v>
      </c>
      <c r="AF291">
        <v>47.5681760439576</v>
      </c>
      <c r="AG291">
        <v>47.838019712371199</v>
      </c>
      <c r="AH291">
        <v>48.069344477593397</v>
      </c>
      <c r="AI291">
        <v>48.265109112533203</v>
      </c>
      <c r="AJ291">
        <v>48.473510920011897</v>
      </c>
      <c r="AK291">
        <v>48.658610509442703</v>
      </c>
      <c r="AL291">
        <v>48.749410931259703</v>
      </c>
      <c r="AM291">
        <v>48.758315243889697</v>
      </c>
      <c r="AN291">
        <v>48.721850005382102</v>
      </c>
      <c r="AO291">
        <v>48.686267632219497</v>
      </c>
      <c r="AP291">
        <v>48.630171758443304</v>
      </c>
      <c r="AQ291">
        <v>48.459749945004504</v>
      </c>
      <c r="AR291">
        <v>48.187894402748199</v>
      </c>
      <c r="AS291">
        <v>47.8919584688906</v>
      </c>
      <c r="AT291">
        <v>47.579629848748198</v>
      </c>
      <c r="AU291">
        <v>47.258922314860897</v>
      </c>
      <c r="AV291">
        <v>46.965767033195498</v>
      </c>
      <c r="AW291">
        <v>46.709251891249203</v>
      </c>
      <c r="AX291">
        <v>46.4949608484485</v>
      </c>
      <c r="AY291">
        <v>46.365587720285198</v>
      </c>
      <c r="AZ291">
        <v>46.345303945188498</v>
      </c>
      <c r="BA291">
        <v>46.412571008937803</v>
      </c>
      <c r="BB291">
        <v>46.504430778301</v>
      </c>
      <c r="BC291">
        <v>46.585419846453398</v>
      </c>
      <c r="BD291">
        <v>46.635004926789897</v>
      </c>
      <c r="BE291">
        <v>46.631730819985599</v>
      </c>
      <c r="BF291">
        <v>46.611586235619903</v>
      </c>
      <c r="BG291">
        <v>46.560669825683597</v>
      </c>
      <c r="BH291">
        <v>46.447882872978397</v>
      </c>
      <c r="BI291">
        <v>46.271419389173602</v>
      </c>
      <c r="BJ291">
        <v>46.0401157104289</v>
      </c>
      <c r="BK291">
        <v>45.754369454134498</v>
      </c>
      <c r="BL291">
        <v>45.389426370269199</v>
      </c>
      <c r="BM291">
        <v>44.915151802791897</v>
      </c>
      <c r="BN291">
        <v>44.363074707023102</v>
      </c>
      <c r="BO291">
        <v>43.799168325624002</v>
      </c>
      <c r="BP291">
        <v>43.222989993646699</v>
      </c>
      <c r="BQ291">
        <v>42.603387562546402</v>
      </c>
    </row>
    <row r="292" spans="1:69" x14ac:dyDescent="0.2">
      <c r="A292" t="s">
        <v>194</v>
      </c>
      <c r="B292" t="s">
        <v>195</v>
      </c>
      <c r="C292" t="s">
        <v>1571</v>
      </c>
      <c r="D292" t="s">
        <v>1572</v>
      </c>
      <c r="E292">
        <v>16.245413108226</v>
      </c>
      <c r="F292">
        <v>16.422140445832898</v>
      </c>
      <c r="G292">
        <v>16.599342593531802</v>
      </c>
      <c r="H292">
        <v>16.770331866856498</v>
      </c>
      <c r="I292">
        <v>16.932610622285502</v>
      </c>
      <c r="J292">
        <v>17.0896652057192</v>
      </c>
      <c r="K292">
        <v>17.242237222280298</v>
      </c>
      <c r="L292">
        <v>17.388701092805501</v>
      </c>
      <c r="M292">
        <v>17.530316391269402</v>
      </c>
      <c r="N292">
        <v>17.6554570983965</v>
      </c>
      <c r="O292">
        <v>17.756410244912701</v>
      </c>
      <c r="P292">
        <v>17.849561449379401</v>
      </c>
      <c r="Q292">
        <v>17.938835127830501</v>
      </c>
      <c r="R292">
        <v>18.030230116745301</v>
      </c>
      <c r="S292">
        <v>18.138729576907199</v>
      </c>
      <c r="T292">
        <v>18.273218161459301</v>
      </c>
      <c r="U292">
        <v>18.4269516315487</v>
      </c>
      <c r="V292">
        <v>18.594850162118401</v>
      </c>
      <c r="W292">
        <v>18.789061643385001</v>
      </c>
      <c r="X292">
        <v>18.9994311511505</v>
      </c>
      <c r="Y292">
        <v>19.1920374758745</v>
      </c>
      <c r="Z292">
        <v>19.3608970014763</v>
      </c>
      <c r="AA292">
        <v>19.493292690285699</v>
      </c>
      <c r="AB292">
        <v>19.562609471317199</v>
      </c>
      <c r="AC292">
        <v>19.591712179040599</v>
      </c>
      <c r="AD292">
        <v>19.618856016270598</v>
      </c>
      <c r="AE292">
        <v>19.648672946395699</v>
      </c>
      <c r="AF292">
        <v>19.669086725196799</v>
      </c>
      <c r="AG292">
        <v>19.6648360800327</v>
      </c>
      <c r="AH292">
        <v>19.624546886387702</v>
      </c>
      <c r="AI292">
        <v>19.553063198553801</v>
      </c>
      <c r="AJ292">
        <v>19.485197194445298</v>
      </c>
      <c r="AK292">
        <v>19.418147870093701</v>
      </c>
      <c r="AL292">
        <v>19.332509066760402</v>
      </c>
      <c r="AM292">
        <v>19.241291320768099</v>
      </c>
      <c r="AN292">
        <v>19.158907365423001</v>
      </c>
      <c r="AO292">
        <v>19.103324161409301</v>
      </c>
      <c r="AP292">
        <v>19.066764251716101</v>
      </c>
      <c r="AQ292">
        <v>19.014543900452601</v>
      </c>
      <c r="AR292">
        <v>18.9446161347927</v>
      </c>
      <c r="AS292">
        <v>18.879218815147901</v>
      </c>
      <c r="AT292">
        <v>18.8071847939256</v>
      </c>
      <c r="AU292">
        <v>18.7187396314743</v>
      </c>
      <c r="AV292">
        <v>18.6439006780891</v>
      </c>
      <c r="AW292">
        <v>18.588866633518101</v>
      </c>
      <c r="AX292">
        <v>18.5424349566213</v>
      </c>
      <c r="AY292">
        <v>18.538996410682199</v>
      </c>
      <c r="AZ292">
        <v>18.5923690597144</v>
      </c>
      <c r="BA292">
        <v>18.660983750328501</v>
      </c>
      <c r="BB292">
        <v>18.712314396498599</v>
      </c>
      <c r="BC292">
        <v>18.737408542981299</v>
      </c>
      <c r="BD292">
        <v>18.707888281592801</v>
      </c>
      <c r="BE292">
        <v>18.617754526313298</v>
      </c>
      <c r="BF292">
        <v>18.4993721377075</v>
      </c>
      <c r="BG292">
        <v>18.347542467980801</v>
      </c>
      <c r="BH292">
        <v>18.150727939887499</v>
      </c>
      <c r="BI292">
        <v>17.901692841839001</v>
      </c>
      <c r="BJ292">
        <v>17.594087977108501</v>
      </c>
      <c r="BK292">
        <v>17.2174861442004</v>
      </c>
      <c r="BL292">
        <v>16.761939832649801</v>
      </c>
      <c r="BM292">
        <v>16.2296553351038</v>
      </c>
      <c r="BN292">
        <v>15.6928537561799</v>
      </c>
      <c r="BO292">
        <v>15.224532547749099</v>
      </c>
      <c r="BP292">
        <v>14.841852829208699</v>
      </c>
      <c r="BQ292">
        <v>14.5453153540392</v>
      </c>
    </row>
    <row r="293" spans="1:69" x14ac:dyDescent="0.2">
      <c r="A293" t="s">
        <v>194</v>
      </c>
      <c r="B293" t="s">
        <v>195</v>
      </c>
      <c r="C293" t="s">
        <v>1573</v>
      </c>
      <c r="D293" t="s">
        <v>1574</v>
      </c>
      <c r="AL293">
        <v>9.5</v>
      </c>
      <c r="AR293">
        <v>8</v>
      </c>
      <c r="AV293">
        <v>5.2</v>
      </c>
      <c r="BC293">
        <v>10.199999999999999</v>
      </c>
      <c r="BH293">
        <v>8.9</v>
      </c>
      <c r="BN293">
        <v>7.8</v>
      </c>
    </row>
    <row r="294" spans="1:69" x14ac:dyDescent="0.2">
      <c r="A294" t="s">
        <v>194</v>
      </c>
      <c r="B294" t="s">
        <v>195</v>
      </c>
      <c r="C294" t="s">
        <v>1575</v>
      </c>
      <c r="D294" t="s">
        <v>1576</v>
      </c>
      <c r="E294">
        <v>29.575133999999998</v>
      </c>
      <c r="F294">
        <v>29.979403000000001</v>
      </c>
      <c r="G294">
        <v>30.513483999999998</v>
      </c>
      <c r="H294">
        <v>30.993103000000001</v>
      </c>
      <c r="I294">
        <v>31.490606</v>
      </c>
      <c r="J294">
        <v>32.007638</v>
      </c>
      <c r="K294">
        <v>32.558931999999999</v>
      </c>
      <c r="L294">
        <v>33.077672</v>
      </c>
      <c r="M294">
        <v>33.609682999999997</v>
      </c>
      <c r="N294">
        <v>34.027867000000001</v>
      </c>
      <c r="O294">
        <v>34.926589</v>
      </c>
      <c r="P294">
        <v>35.382474000000002</v>
      </c>
      <c r="Q294">
        <v>36.038308999999998</v>
      </c>
      <c r="R294">
        <v>36.762219000000002</v>
      </c>
      <c r="S294">
        <v>37.756410000000002</v>
      </c>
      <c r="T294">
        <v>38.785758999999999</v>
      </c>
      <c r="U294">
        <v>39.859132000000002</v>
      </c>
      <c r="V294">
        <v>40.953681000000003</v>
      </c>
      <c r="W294">
        <v>42.054197000000002</v>
      </c>
      <c r="X294">
        <v>42.942214</v>
      </c>
      <c r="Y294">
        <v>44.003203999999997</v>
      </c>
      <c r="Z294">
        <v>44.363309000000001</v>
      </c>
      <c r="AA294">
        <v>45.429997</v>
      </c>
      <c r="AB294">
        <v>45.880774000000002</v>
      </c>
      <c r="AC294">
        <v>46.296630999999998</v>
      </c>
      <c r="AD294">
        <v>46.503973999999999</v>
      </c>
      <c r="AE294">
        <v>46.640532999999998</v>
      </c>
      <c r="AF294">
        <v>46.634594999999997</v>
      </c>
      <c r="AG294">
        <v>46.574202</v>
      </c>
      <c r="AH294">
        <v>46.529518000000003</v>
      </c>
      <c r="AI294">
        <v>46.548158999999998</v>
      </c>
      <c r="AJ294">
        <v>46.583478999999997</v>
      </c>
      <c r="AK294">
        <v>46.694268000000001</v>
      </c>
      <c r="AL294">
        <v>46.786276999999998</v>
      </c>
      <c r="AM294">
        <v>46.913912000000003</v>
      </c>
      <c r="AN294">
        <v>47.068333000000003</v>
      </c>
      <c r="AO294">
        <v>47.313248000000002</v>
      </c>
      <c r="AP294">
        <v>47.036650999999999</v>
      </c>
      <c r="AQ294">
        <v>48.064850999999997</v>
      </c>
      <c r="AR294">
        <v>48.536769999999997</v>
      </c>
      <c r="AS294">
        <v>49.065663000000001</v>
      </c>
      <c r="AT294">
        <v>49.607284999999997</v>
      </c>
      <c r="AU294">
        <v>49.857909999999997</v>
      </c>
      <c r="AV294">
        <v>50.539465999999997</v>
      </c>
      <c r="AW294">
        <v>51.404780000000002</v>
      </c>
      <c r="AX294">
        <v>52.376049999999999</v>
      </c>
      <c r="AY294">
        <v>53.127279000000001</v>
      </c>
      <c r="AZ294">
        <v>53.935755</v>
      </c>
      <c r="BA294">
        <v>55.193728999999998</v>
      </c>
      <c r="BB294">
        <v>56.009774</v>
      </c>
      <c r="BC294">
        <v>56.806956999999997</v>
      </c>
      <c r="BD294">
        <v>57.873418999999998</v>
      </c>
      <c r="BE294">
        <v>58.514311999999997</v>
      </c>
      <c r="BF294">
        <v>59.171655999999999</v>
      </c>
      <c r="BG294">
        <v>59.836483999999999</v>
      </c>
      <c r="BH294">
        <v>60.571596999999997</v>
      </c>
      <c r="BI294">
        <v>61.160381999999998</v>
      </c>
      <c r="BJ294">
        <v>61.796304999999997</v>
      </c>
      <c r="BK294">
        <v>62.407501000000003</v>
      </c>
      <c r="BL294">
        <v>62.908202000000003</v>
      </c>
      <c r="BM294">
        <v>63.202255000000001</v>
      </c>
      <c r="BN294">
        <v>61.588259999999998</v>
      </c>
      <c r="BO294">
        <v>63.263852</v>
      </c>
      <c r="BP294">
        <v>64.763713999999993</v>
      </c>
    </row>
    <row r="295" spans="1:69" x14ac:dyDescent="0.2">
      <c r="A295" t="s">
        <v>194</v>
      </c>
      <c r="B295" t="s">
        <v>195</v>
      </c>
      <c r="C295" t="s">
        <v>1577</v>
      </c>
      <c r="D295" t="s">
        <v>1578</v>
      </c>
      <c r="E295">
        <v>37.252000000000002</v>
      </c>
      <c r="F295">
        <v>37.564</v>
      </c>
      <c r="G295">
        <v>37.954000000000001</v>
      </c>
      <c r="H295">
        <v>38.299999999999997</v>
      </c>
      <c r="I295">
        <v>38.649000000000001</v>
      </c>
      <c r="J295">
        <v>39.002000000000002</v>
      </c>
      <c r="K295">
        <v>39.372</v>
      </c>
      <c r="L295">
        <v>39.716999999999999</v>
      </c>
      <c r="M295">
        <v>40.069000000000003</v>
      </c>
      <c r="N295">
        <v>40.354999999999997</v>
      </c>
      <c r="O295">
        <v>40.944000000000003</v>
      </c>
      <c r="P295">
        <v>41.28</v>
      </c>
      <c r="Q295">
        <v>41.75</v>
      </c>
      <c r="R295">
        <v>42.295999999999999</v>
      </c>
      <c r="S295">
        <v>43.03</v>
      </c>
      <c r="T295">
        <v>43.801000000000002</v>
      </c>
      <c r="U295">
        <v>44.61</v>
      </c>
      <c r="V295">
        <v>45.448</v>
      </c>
      <c r="W295">
        <v>46.28</v>
      </c>
      <c r="X295">
        <v>46.972000000000001</v>
      </c>
      <c r="Y295">
        <v>47.743000000000002</v>
      </c>
      <c r="Z295">
        <v>48.085999999999999</v>
      </c>
      <c r="AA295">
        <v>48.823</v>
      </c>
      <c r="AB295">
        <v>49.2</v>
      </c>
      <c r="AC295">
        <v>49.558</v>
      </c>
      <c r="AD295">
        <v>49.8</v>
      </c>
      <c r="AE295">
        <v>49.997999999999998</v>
      </c>
      <c r="AF295">
        <v>50.100999999999999</v>
      </c>
      <c r="AG295">
        <v>50.146999999999998</v>
      </c>
      <c r="AH295">
        <v>50.180999999999997</v>
      </c>
      <c r="AI295">
        <v>50.231999999999999</v>
      </c>
      <c r="AJ295">
        <v>50.283000000000001</v>
      </c>
      <c r="AK295">
        <v>50.381</v>
      </c>
      <c r="AL295">
        <v>50.466999999999999</v>
      </c>
      <c r="AM295">
        <v>50.576999999999998</v>
      </c>
      <c r="AN295">
        <v>50.713999999999999</v>
      </c>
      <c r="AO295">
        <v>50.908999999999999</v>
      </c>
      <c r="AP295">
        <v>50.814</v>
      </c>
      <c r="AQ295">
        <v>51.472999999999999</v>
      </c>
      <c r="AR295">
        <v>51.819000000000003</v>
      </c>
      <c r="AS295">
        <v>52.204999999999998</v>
      </c>
      <c r="AT295">
        <v>52.609000000000002</v>
      </c>
      <c r="AU295">
        <v>52.856999999999999</v>
      </c>
      <c r="AV295">
        <v>53.360999999999997</v>
      </c>
      <c r="AW295">
        <v>53.976999999999997</v>
      </c>
      <c r="AX295">
        <v>54.655999999999999</v>
      </c>
      <c r="AY295">
        <v>55.218000000000004</v>
      </c>
      <c r="AZ295">
        <v>55.808</v>
      </c>
      <c r="BA295">
        <v>56.646000000000001</v>
      </c>
      <c r="BB295">
        <v>57.228999999999999</v>
      </c>
      <c r="BC295">
        <v>57.790999999999997</v>
      </c>
      <c r="BD295">
        <v>58.494</v>
      </c>
      <c r="BE295">
        <v>58.954000000000001</v>
      </c>
      <c r="BF295">
        <v>59.415999999999997</v>
      </c>
      <c r="BG295">
        <v>59.874000000000002</v>
      </c>
      <c r="BH295">
        <v>60.363999999999997</v>
      </c>
      <c r="BI295">
        <v>60.768000000000001</v>
      </c>
      <c r="BJ295">
        <v>61.195</v>
      </c>
      <c r="BK295">
        <v>61.603999999999999</v>
      </c>
      <c r="BL295">
        <v>61.948</v>
      </c>
      <c r="BM295">
        <v>62.314</v>
      </c>
      <c r="BN295">
        <v>61.831000000000003</v>
      </c>
      <c r="BO295">
        <v>62.558</v>
      </c>
      <c r="BP295">
        <v>63.222000000000001</v>
      </c>
    </row>
    <row r="296" spans="1:69" x14ac:dyDescent="0.2">
      <c r="A296" t="s">
        <v>194</v>
      </c>
      <c r="B296" t="s">
        <v>195</v>
      </c>
      <c r="C296" t="s">
        <v>1579</v>
      </c>
      <c r="D296" t="s">
        <v>1580</v>
      </c>
      <c r="AL296">
        <v>24.9</v>
      </c>
      <c r="AR296">
        <v>11.9</v>
      </c>
      <c r="AV296">
        <v>13.8</v>
      </c>
      <c r="AY296">
        <v>17.470900319999998</v>
      </c>
      <c r="BC296">
        <v>16.2</v>
      </c>
      <c r="BG296">
        <v>18.4027244222173</v>
      </c>
      <c r="BH296">
        <v>21.225571176382299</v>
      </c>
      <c r="BI296">
        <v>25.3518966327923</v>
      </c>
      <c r="BJ296">
        <v>25.7148818498789</v>
      </c>
      <c r="BL296">
        <v>32.507967286409098</v>
      </c>
      <c r="BM296">
        <v>29.6316269868584</v>
      </c>
      <c r="BN296">
        <v>33.799999999999997</v>
      </c>
      <c r="BO296">
        <v>33.962740356843298</v>
      </c>
    </row>
    <row r="297" spans="1:69" x14ac:dyDescent="0.2">
      <c r="A297" t="s">
        <v>194</v>
      </c>
      <c r="B297" t="s">
        <v>195</v>
      </c>
      <c r="C297" t="s">
        <v>1581</v>
      </c>
      <c r="D297" t="s">
        <v>1582</v>
      </c>
      <c r="E297">
        <v>480.03</v>
      </c>
      <c r="F297">
        <v>477.71</v>
      </c>
      <c r="G297">
        <v>472.82799999999997</v>
      </c>
      <c r="H297">
        <v>468.66399999999999</v>
      </c>
      <c r="I297">
        <v>465.43799999999999</v>
      </c>
      <c r="J297">
        <v>460.30399999999997</v>
      </c>
      <c r="K297">
        <v>456.18</v>
      </c>
      <c r="L297">
        <v>451.36099999999999</v>
      </c>
      <c r="M297">
        <v>447.13600000000002</v>
      </c>
      <c r="N297">
        <v>444.63600000000002</v>
      </c>
      <c r="O297">
        <v>438.20400000000001</v>
      </c>
      <c r="P297">
        <v>436.05700000000002</v>
      </c>
      <c r="Q297">
        <v>428.46600000000001</v>
      </c>
      <c r="R297">
        <v>423.654</v>
      </c>
      <c r="S297">
        <v>415.45600000000002</v>
      </c>
      <c r="T297">
        <v>408.35899999999998</v>
      </c>
      <c r="U297">
        <v>400.33300000000003</v>
      </c>
      <c r="V297">
        <v>392.80700000000002</v>
      </c>
      <c r="W297">
        <v>385.27499999999998</v>
      </c>
      <c r="X297">
        <v>379.22199999999998</v>
      </c>
      <c r="Y297">
        <v>371.76</v>
      </c>
      <c r="Z297">
        <v>369.447</v>
      </c>
      <c r="AA297">
        <v>359.92599999999999</v>
      </c>
      <c r="AB297">
        <v>356.33100000000002</v>
      </c>
      <c r="AC297">
        <v>353.04399999999998</v>
      </c>
      <c r="AD297">
        <v>351.95100000000002</v>
      </c>
      <c r="AE297">
        <v>351.55700000000002</v>
      </c>
      <c r="AF297">
        <v>354.19600000000003</v>
      </c>
      <c r="AG297">
        <v>354.09899999999999</v>
      </c>
      <c r="AH297">
        <v>355.87799999999999</v>
      </c>
      <c r="AI297">
        <v>357.63</v>
      </c>
      <c r="AJ297">
        <v>359.90600000000001</v>
      </c>
      <c r="AK297">
        <v>361.61900000000003</v>
      </c>
      <c r="AL297">
        <v>363.68900000000002</v>
      </c>
      <c r="AM297">
        <v>365.53199999999998</v>
      </c>
      <c r="AN297">
        <v>367.28399999999999</v>
      </c>
      <c r="AO297">
        <v>368.53899999999999</v>
      </c>
      <c r="AP297">
        <v>374.84399999999999</v>
      </c>
      <c r="AQ297">
        <v>368.41300000000001</v>
      </c>
      <c r="AR297">
        <v>367.49700000000001</v>
      </c>
      <c r="AS297">
        <v>365.98099999999999</v>
      </c>
      <c r="AT297">
        <v>363.87299999999999</v>
      </c>
      <c r="AU297">
        <v>363.77600000000001</v>
      </c>
      <c r="AV297">
        <v>359.61200000000002</v>
      </c>
      <c r="AW297">
        <v>353.40199999999999</v>
      </c>
      <c r="AX297">
        <v>347.45699999999999</v>
      </c>
      <c r="AY297">
        <v>345.11099999999999</v>
      </c>
      <c r="AZ297">
        <v>340.42500000000001</v>
      </c>
      <c r="BA297">
        <v>332.267</v>
      </c>
      <c r="BB297">
        <v>327.38400000000001</v>
      </c>
      <c r="BC297">
        <v>322.94299999999998</v>
      </c>
      <c r="BD297">
        <v>317.00099999999998</v>
      </c>
      <c r="BE297">
        <v>313.47500000000002</v>
      </c>
      <c r="BF297">
        <v>310.06700000000001</v>
      </c>
      <c r="BG297">
        <v>307.02800000000002</v>
      </c>
      <c r="BH297">
        <v>303.66699999999997</v>
      </c>
      <c r="BI297">
        <v>300.49900000000002</v>
      </c>
      <c r="BJ297">
        <v>297.25</v>
      </c>
      <c r="BK297">
        <v>293.988</v>
      </c>
      <c r="BL297">
        <v>296.86500000000001</v>
      </c>
      <c r="BM297">
        <v>295.26299999999998</v>
      </c>
      <c r="BN297">
        <v>315.17700000000002</v>
      </c>
      <c r="BO297">
        <v>303.98899999999998</v>
      </c>
      <c r="BP297">
        <v>303.59899999999999</v>
      </c>
    </row>
    <row r="298" spans="1:69" x14ac:dyDescent="0.2">
      <c r="A298" t="s">
        <v>194</v>
      </c>
      <c r="B298" t="s">
        <v>195</v>
      </c>
      <c r="C298" t="s">
        <v>1583</v>
      </c>
      <c r="D298" t="s">
        <v>1584</v>
      </c>
      <c r="AL298">
        <v>38.700000000000003</v>
      </c>
      <c r="AR298">
        <v>41.4</v>
      </c>
      <c r="BB298">
        <v>35.1</v>
      </c>
      <c r="BC298">
        <v>34.9</v>
      </c>
      <c r="BD298">
        <v>34.6</v>
      </c>
      <c r="BE298">
        <v>32.799999999999997</v>
      </c>
      <c r="BF298">
        <v>31.3</v>
      </c>
      <c r="BG298">
        <v>29</v>
      </c>
      <c r="BH298">
        <v>30.1</v>
      </c>
      <c r="BI298">
        <v>26.8</v>
      </c>
      <c r="BJ298">
        <v>21.1</v>
      </c>
      <c r="BK298">
        <v>24.9</v>
      </c>
      <c r="BL298">
        <v>23.8</v>
      </c>
      <c r="BM298">
        <v>17.5</v>
      </c>
      <c r="BN298">
        <v>21.1</v>
      </c>
    </row>
    <row r="299" spans="1:69" x14ac:dyDescent="0.2">
      <c r="A299" t="s">
        <v>194</v>
      </c>
      <c r="B299" t="s">
        <v>195</v>
      </c>
      <c r="C299" t="s">
        <v>1585</v>
      </c>
      <c r="D299" t="s">
        <v>1586</v>
      </c>
      <c r="AL299">
        <v>40.9</v>
      </c>
      <c r="AR299">
        <v>43.8</v>
      </c>
      <c r="BB299">
        <v>37.9</v>
      </c>
      <c r="BC299">
        <v>38.700000000000003</v>
      </c>
      <c r="BD299">
        <v>38.200000000000003</v>
      </c>
      <c r="BE299">
        <v>36.700000000000003</v>
      </c>
      <c r="BF299">
        <v>33.799999999999997</v>
      </c>
      <c r="BG299">
        <v>31.8</v>
      </c>
      <c r="BH299">
        <v>33.5</v>
      </c>
      <c r="BI299">
        <v>30.3</v>
      </c>
      <c r="BJ299">
        <v>22.7</v>
      </c>
      <c r="BK299">
        <v>27.7</v>
      </c>
      <c r="BL299">
        <v>26.1</v>
      </c>
      <c r="BM299">
        <v>19.399999999999999</v>
      </c>
      <c r="BN299">
        <v>24.5</v>
      </c>
    </row>
    <row r="300" spans="1:69" x14ac:dyDescent="0.2">
      <c r="A300" t="s">
        <v>194</v>
      </c>
      <c r="B300" t="s">
        <v>195</v>
      </c>
      <c r="C300" t="s">
        <v>1587</v>
      </c>
      <c r="D300" t="s">
        <v>1588</v>
      </c>
      <c r="AS300">
        <v>1.1810938028154101</v>
      </c>
      <c r="AT300">
        <v>1.1810938028154101</v>
      </c>
      <c r="AU300">
        <v>1.84326152767243</v>
      </c>
      <c r="AV300">
        <v>2.52628135308216</v>
      </c>
      <c r="AW300">
        <v>3.23015327904477</v>
      </c>
      <c r="AX300">
        <v>3.9548773055603998</v>
      </c>
      <c r="AY300">
        <v>4.7004534326287404</v>
      </c>
      <c r="AZ300">
        <v>5.4668816602499604</v>
      </c>
      <c r="BA300">
        <v>6.2541619884242001</v>
      </c>
      <c r="BB300">
        <v>7.0622944171511604</v>
      </c>
      <c r="BC300">
        <v>7.8912789464309796</v>
      </c>
      <c r="BD300">
        <v>8.7411155762637893</v>
      </c>
      <c r="BE300">
        <v>9.6118043066493506</v>
      </c>
      <c r="BF300">
        <v>10.5033451375878</v>
      </c>
      <c r="BG300">
        <v>11.4157380690792</v>
      </c>
      <c r="BH300">
        <v>12.3489831011234</v>
      </c>
      <c r="BI300">
        <v>13.303080233720401</v>
      </c>
      <c r="BJ300">
        <v>14.2780294668705</v>
      </c>
      <c r="BK300">
        <v>15.2738308005733</v>
      </c>
      <c r="BL300">
        <v>16.290484234828899</v>
      </c>
      <c r="BM300">
        <v>17.3279897696376</v>
      </c>
      <c r="BN300">
        <v>18.386347404999</v>
      </c>
      <c r="BO300">
        <v>19.465557140913202</v>
      </c>
      <c r="BP300">
        <v>20.5641416092854</v>
      </c>
      <c r="BQ300">
        <v>21.4184778498927</v>
      </c>
    </row>
    <row r="301" spans="1:69" x14ac:dyDescent="0.2">
      <c r="A301" t="s">
        <v>194</v>
      </c>
      <c r="B301" t="s">
        <v>195</v>
      </c>
      <c r="C301" t="s">
        <v>1589</v>
      </c>
      <c r="D301" t="s">
        <v>1590</v>
      </c>
      <c r="AL301">
        <v>2.8</v>
      </c>
      <c r="AR301">
        <v>1.9</v>
      </c>
      <c r="BC301">
        <v>0.9</v>
      </c>
      <c r="BD301">
        <v>0.7</v>
      </c>
      <c r="BE301">
        <v>0.6</v>
      </c>
      <c r="BF301">
        <v>0.8</v>
      </c>
      <c r="BG301">
        <v>1.1000000000000001</v>
      </c>
      <c r="BH301">
        <v>0.9</v>
      </c>
      <c r="BI301">
        <v>1.2</v>
      </c>
      <c r="BJ301">
        <v>1.7</v>
      </c>
      <c r="BK301">
        <v>1</v>
      </c>
      <c r="BL301">
        <v>1.6</v>
      </c>
      <c r="BM301">
        <v>1.4</v>
      </c>
      <c r="BN301">
        <v>1.5</v>
      </c>
    </row>
    <row r="302" spans="1:69" x14ac:dyDescent="0.2">
      <c r="A302" t="s">
        <v>194</v>
      </c>
      <c r="B302" t="s">
        <v>195</v>
      </c>
      <c r="C302" t="s">
        <v>1591</v>
      </c>
      <c r="D302" t="s">
        <v>1592</v>
      </c>
      <c r="AL302">
        <v>2.9</v>
      </c>
      <c r="AR302">
        <v>2.2000000000000002</v>
      </c>
      <c r="BC302">
        <v>1.1000000000000001</v>
      </c>
      <c r="BD302">
        <v>0.8</v>
      </c>
      <c r="BE302">
        <v>0.7</v>
      </c>
      <c r="BF302">
        <v>1</v>
      </c>
      <c r="BG302">
        <v>1.3</v>
      </c>
      <c r="BH302">
        <v>1</v>
      </c>
      <c r="BI302">
        <v>1.2</v>
      </c>
      <c r="BJ302">
        <v>2</v>
      </c>
      <c r="BK302">
        <v>1</v>
      </c>
      <c r="BL302">
        <v>1.5</v>
      </c>
      <c r="BM302">
        <v>1.6</v>
      </c>
      <c r="BN302">
        <v>1.8</v>
      </c>
    </row>
    <row r="303" spans="1:69" x14ac:dyDescent="0.2">
      <c r="A303" t="s">
        <v>194</v>
      </c>
      <c r="B303" t="s">
        <v>195</v>
      </c>
      <c r="C303" t="s">
        <v>1593</v>
      </c>
      <c r="D303" t="s">
        <v>1594</v>
      </c>
      <c r="AS303">
        <v>74.119071586217501</v>
      </c>
      <c r="AT303">
        <v>73.573288249735199</v>
      </c>
      <c r="AU303">
        <v>71.361101891867804</v>
      </c>
      <c r="AV303">
        <v>69.159527089312206</v>
      </c>
      <c r="AW303">
        <v>66.967437555895799</v>
      </c>
      <c r="AX303">
        <v>64.788910059854601</v>
      </c>
      <c r="AY303">
        <v>62.622881355956402</v>
      </c>
      <c r="AZ303">
        <v>60.583632307341098</v>
      </c>
      <c r="BA303">
        <v>58.646261599780601</v>
      </c>
      <c r="BB303">
        <v>56.723572409500498</v>
      </c>
      <c r="BC303">
        <v>54.814681689404402</v>
      </c>
      <c r="BD303">
        <v>52.920072899832597</v>
      </c>
      <c r="BE303">
        <v>51.040817335359499</v>
      </c>
      <c r="BF303">
        <v>49.177337448523403</v>
      </c>
      <c r="BG303">
        <v>47.329515970203502</v>
      </c>
      <c r="BH303">
        <v>45.498361290687498</v>
      </c>
      <c r="BI303">
        <v>43.684303464186797</v>
      </c>
      <c r="BJ303">
        <v>41.889270132105104</v>
      </c>
      <c r="BK303">
        <v>40.113041735263202</v>
      </c>
      <c r="BL303">
        <v>38.355478471696301</v>
      </c>
      <c r="BM303">
        <v>36.617846240033202</v>
      </c>
      <c r="BN303">
        <v>34.899984223258201</v>
      </c>
      <c r="BO303">
        <v>33.203033808023797</v>
      </c>
      <c r="BP303">
        <v>31.526422565127</v>
      </c>
      <c r="BQ303">
        <v>29.8715935336527</v>
      </c>
    </row>
    <row r="304" spans="1:69" x14ac:dyDescent="0.2">
      <c r="A304" t="s">
        <v>194</v>
      </c>
      <c r="B304" t="s">
        <v>195</v>
      </c>
      <c r="C304" t="s">
        <v>1595</v>
      </c>
      <c r="D304" t="s">
        <v>1596</v>
      </c>
      <c r="AD304">
        <v>850</v>
      </c>
      <c r="AE304">
        <v>834</v>
      </c>
      <c r="AF304">
        <v>820</v>
      </c>
      <c r="AG304">
        <v>806</v>
      </c>
      <c r="AH304">
        <v>787</v>
      </c>
      <c r="AI304">
        <v>759</v>
      </c>
      <c r="AJ304">
        <v>732</v>
      </c>
      <c r="AK304">
        <v>703</v>
      </c>
      <c r="AL304">
        <v>677</v>
      </c>
      <c r="AM304">
        <v>651</v>
      </c>
      <c r="AN304">
        <v>629</v>
      </c>
      <c r="AO304">
        <v>605</v>
      </c>
      <c r="AP304">
        <v>610</v>
      </c>
      <c r="AQ304">
        <v>567</v>
      </c>
      <c r="AR304">
        <v>547</v>
      </c>
      <c r="AS304">
        <v>524</v>
      </c>
      <c r="AT304">
        <v>513</v>
      </c>
      <c r="AU304">
        <v>508</v>
      </c>
      <c r="AV304">
        <v>495</v>
      </c>
      <c r="AW304">
        <v>481</v>
      </c>
      <c r="AX304">
        <v>467</v>
      </c>
      <c r="AY304">
        <v>463</v>
      </c>
      <c r="AZ304">
        <v>453</v>
      </c>
      <c r="BA304">
        <v>429</v>
      </c>
      <c r="BB304">
        <v>419</v>
      </c>
      <c r="BC304">
        <v>404</v>
      </c>
      <c r="BD304">
        <v>388</v>
      </c>
      <c r="BE304">
        <v>376</v>
      </c>
      <c r="BF304">
        <v>361</v>
      </c>
      <c r="BG304">
        <v>344</v>
      </c>
      <c r="BH304">
        <v>328</v>
      </c>
      <c r="BI304">
        <v>313</v>
      </c>
      <c r="BJ304">
        <v>298</v>
      </c>
      <c r="BK304">
        <v>286</v>
      </c>
      <c r="BL304">
        <v>274</v>
      </c>
      <c r="BM304">
        <v>334</v>
      </c>
      <c r="BN304">
        <v>354</v>
      </c>
      <c r="BO304">
        <v>316</v>
      </c>
      <c r="BP304">
        <v>242</v>
      </c>
    </row>
    <row r="305" spans="1:69" x14ac:dyDescent="0.2">
      <c r="A305" t="s">
        <v>194</v>
      </c>
      <c r="B305" t="s">
        <v>195</v>
      </c>
      <c r="C305" t="s">
        <v>1597</v>
      </c>
      <c r="D305" t="s">
        <v>1598</v>
      </c>
      <c r="AS305">
        <v>2.8801856089122899</v>
      </c>
      <c r="AT305">
        <v>2.99252643915653</v>
      </c>
      <c r="AU305">
        <v>3.2778262920794599</v>
      </c>
      <c r="AV305">
        <v>3.57933802324062</v>
      </c>
      <c r="AW305">
        <v>3.8981537355245299</v>
      </c>
      <c r="AX305">
        <v>4.7547731902728501</v>
      </c>
      <c r="AY305">
        <v>5.9854364992065996</v>
      </c>
      <c r="AZ305">
        <v>7.1851947117226</v>
      </c>
      <c r="BA305">
        <v>8.3598995557711699</v>
      </c>
      <c r="BB305">
        <v>9.5331105061781507</v>
      </c>
      <c r="BC305">
        <v>10.7051279965945</v>
      </c>
      <c r="BD305">
        <v>11.8758831327723</v>
      </c>
      <c r="BE305">
        <v>13.0451341301798</v>
      </c>
      <c r="BF305">
        <v>14.21282135655</v>
      </c>
      <c r="BG305">
        <v>15.3790488622524</v>
      </c>
      <c r="BH305">
        <v>16.5435821235275</v>
      </c>
      <c r="BI305">
        <v>17.706362408769699</v>
      </c>
      <c r="BJ305">
        <v>18.866848679848299</v>
      </c>
      <c r="BK305">
        <v>20.025160117980398</v>
      </c>
      <c r="BL305">
        <v>21.181404855249699</v>
      </c>
      <c r="BM305">
        <v>22.3352243049052</v>
      </c>
      <c r="BN305">
        <v>23.486731872746802</v>
      </c>
      <c r="BO305">
        <v>24.635587171958498</v>
      </c>
      <c r="BP305">
        <v>25.7820466070709</v>
      </c>
      <c r="BQ305">
        <v>25.875019465403199</v>
      </c>
    </row>
    <row r="306" spans="1:69" x14ac:dyDescent="0.2">
      <c r="A306" t="s">
        <v>194</v>
      </c>
      <c r="B306" t="s">
        <v>195</v>
      </c>
      <c r="C306" t="s">
        <v>1599</v>
      </c>
      <c r="D306" t="s">
        <v>1600</v>
      </c>
      <c r="BD306">
        <v>3</v>
      </c>
      <c r="BQ306">
        <v>4.5</v>
      </c>
    </row>
    <row r="307" spans="1:69" x14ac:dyDescent="0.2">
      <c r="A307" t="s">
        <v>194</v>
      </c>
      <c r="B307" t="s">
        <v>195</v>
      </c>
      <c r="C307" t="s">
        <v>1601</v>
      </c>
      <c r="D307" t="s">
        <v>1602</v>
      </c>
      <c r="AS307">
        <v>8.8416258208353007</v>
      </c>
      <c r="AT307">
        <v>9.1308702547649396</v>
      </c>
      <c r="AU307">
        <v>10.0598427351821</v>
      </c>
      <c r="AV307">
        <v>11.0080883489168</v>
      </c>
      <c r="AW307">
        <v>11.9759949734472</v>
      </c>
      <c r="AX307">
        <v>12.961087699431401</v>
      </c>
      <c r="AY307">
        <v>13.9636797865369</v>
      </c>
      <c r="AZ307">
        <v>14.918854188431901</v>
      </c>
      <c r="BA307">
        <v>15.838559042480201</v>
      </c>
      <c r="BB307">
        <v>16.771319011734299</v>
      </c>
      <c r="BC307">
        <v>17.717348101652</v>
      </c>
      <c r="BD307">
        <v>18.676082149164898</v>
      </c>
      <c r="BE307">
        <v>19.6465931645733</v>
      </c>
      <c r="BF307">
        <v>20.628317357947601</v>
      </c>
      <c r="BG307">
        <v>21.621007748769799</v>
      </c>
      <c r="BH307">
        <v>22.623723352134</v>
      </c>
      <c r="BI307">
        <v>23.635867165923099</v>
      </c>
      <c r="BJ307">
        <v>24.6558918981723</v>
      </c>
      <c r="BK307">
        <v>25.6835548762607</v>
      </c>
      <c r="BL307">
        <v>26.718569111476299</v>
      </c>
      <c r="BM307">
        <v>27.759748387887502</v>
      </c>
      <c r="BN307">
        <v>28.8068022658045</v>
      </c>
      <c r="BO307">
        <v>29.858592618298701</v>
      </c>
      <c r="BP307">
        <v>30.915075384581101</v>
      </c>
      <c r="BQ307">
        <v>31.796348593820301</v>
      </c>
    </row>
    <row r="308" spans="1:69" x14ac:dyDescent="0.2">
      <c r="A308" t="s">
        <v>194</v>
      </c>
      <c r="B308" t="s">
        <v>195</v>
      </c>
      <c r="C308" t="s">
        <v>1603</v>
      </c>
      <c r="D308" t="s">
        <v>1604</v>
      </c>
      <c r="AL308">
        <v>60</v>
      </c>
      <c r="AR308">
        <v>63</v>
      </c>
      <c r="AV308">
        <v>73.400000000000006</v>
      </c>
      <c r="AY308">
        <v>85</v>
      </c>
      <c r="BC308">
        <v>94.3</v>
      </c>
      <c r="BG308">
        <v>96.6</v>
      </c>
      <c r="BH308">
        <v>92.8</v>
      </c>
      <c r="BK308">
        <v>80.2</v>
      </c>
    </row>
    <row r="309" spans="1:69" x14ac:dyDescent="0.2">
      <c r="A309" t="s">
        <v>194</v>
      </c>
      <c r="B309" t="s">
        <v>195</v>
      </c>
      <c r="C309" t="s">
        <v>994</v>
      </c>
      <c r="D309" t="s">
        <v>995</v>
      </c>
      <c r="BE309">
        <v>328</v>
      </c>
    </row>
    <row r="310" spans="1:69" x14ac:dyDescent="0.2">
      <c r="A310" t="s">
        <v>194</v>
      </c>
      <c r="B310" t="s">
        <v>195</v>
      </c>
      <c r="C310" t="s">
        <v>1605</v>
      </c>
      <c r="D310" t="s">
        <v>1606</v>
      </c>
      <c r="AS310">
        <v>24.6</v>
      </c>
      <c r="AX310">
        <v>17.7</v>
      </c>
      <c r="AZ310">
        <v>15.5</v>
      </c>
      <c r="BC310">
        <v>12.7</v>
      </c>
      <c r="BH310">
        <v>9.3000000000000007</v>
      </c>
      <c r="BM310">
        <v>6.8</v>
      </c>
      <c r="BN310">
        <v>6.4</v>
      </c>
      <c r="BO310">
        <v>6</v>
      </c>
    </row>
    <row r="311" spans="1:69" x14ac:dyDescent="0.2">
      <c r="A311" t="s">
        <v>194</v>
      </c>
      <c r="B311" t="s">
        <v>195</v>
      </c>
      <c r="C311" t="s">
        <v>1607</v>
      </c>
      <c r="D311" t="s">
        <v>1608</v>
      </c>
      <c r="AD311">
        <v>18</v>
      </c>
      <c r="AE311">
        <v>18</v>
      </c>
      <c r="AF311">
        <v>19</v>
      </c>
      <c r="AG311">
        <v>19</v>
      </c>
      <c r="AH311">
        <v>20</v>
      </c>
      <c r="AI311">
        <v>21</v>
      </c>
      <c r="AJ311">
        <v>21</v>
      </c>
      <c r="AK311">
        <v>23</v>
      </c>
      <c r="AL311">
        <v>24</v>
      </c>
      <c r="AM311">
        <v>25</v>
      </c>
      <c r="AN311">
        <v>26</v>
      </c>
      <c r="AO311">
        <v>27</v>
      </c>
      <c r="AP311">
        <v>27</v>
      </c>
      <c r="AQ311">
        <v>29</v>
      </c>
      <c r="AR311">
        <v>30</v>
      </c>
      <c r="AS311">
        <v>32</v>
      </c>
      <c r="AT311">
        <v>33</v>
      </c>
      <c r="AU311">
        <v>33</v>
      </c>
      <c r="AV311">
        <v>34</v>
      </c>
      <c r="AW311">
        <v>36</v>
      </c>
      <c r="AX311">
        <v>37</v>
      </c>
      <c r="AY311">
        <v>37</v>
      </c>
      <c r="AZ311">
        <v>38</v>
      </c>
      <c r="BA311">
        <v>40</v>
      </c>
      <c r="BB311">
        <v>41</v>
      </c>
      <c r="BC311">
        <v>43</v>
      </c>
      <c r="BD311">
        <v>45</v>
      </c>
      <c r="BE311">
        <v>47</v>
      </c>
      <c r="BF311">
        <v>50</v>
      </c>
      <c r="BG311">
        <v>53</v>
      </c>
      <c r="BH311">
        <v>57</v>
      </c>
      <c r="BI311">
        <v>61</v>
      </c>
      <c r="BJ311">
        <v>66</v>
      </c>
      <c r="BK311">
        <v>73</v>
      </c>
      <c r="BL311">
        <v>80</v>
      </c>
      <c r="BM311">
        <v>69</v>
      </c>
      <c r="BN311">
        <v>67</v>
      </c>
      <c r="BO311">
        <v>76</v>
      </c>
      <c r="BP311">
        <v>102</v>
      </c>
    </row>
    <row r="312" spans="1:69" x14ac:dyDescent="0.2">
      <c r="A312" t="s">
        <v>194</v>
      </c>
      <c r="B312" t="s">
        <v>195</v>
      </c>
      <c r="C312" t="s">
        <v>1609</v>
      </c>
      <c r="D312" t="s">
        <v>1610</v>
      </c>
      <c r="AS312">
        <v>597.16999999999996</v>
      </c>
      <c r="AT312">
        <v>597.54</v>
      </c>
      <c r="AU312">
        <v>592.47</v>
      </c>
      <c r="AV312">
        <v>582.14</v>
      </c>
      <c r="AW312">
        <v>559.01</v>
      </c>
      <c r="AX312">
        <v>528.52</v>
      </c>
      <c r="AY312">
        <v>511.16</v>
      </c>
      <c r="AZ312">
        <v>519.27</v>
      </c>
      <c r="BA312">
        <v>549.65</v>
      </c>
      <c r="BB312">
        <v>568.59</v>
      </c>
      <c r="BC312">
        <v>568.37</v>
      </c>
      <c r="BD312">
        <v>554.67999999999995</v>
      </c>
      <c r="BE312">
        <v>533.39</v>
      </c>
      <c r="BF312">
        <v>487.14</v>
      </c>
      <c r="BG312">
        <v>446.14</v>
      </c>
      <c r="BH312">
        <v>417.95</v>
      </c>
      <c r="BI312">
        <v>373.17</v>
      </c>
      <c r="BJ312">
        <v>356.56</v>
      </c>
      <c r="BK312">
        <v>356.23</v>
      </c>
      <c r="BL312">
        <v>356.49</v>
      </c>
      <c r="BM312">
        <v>378.17</v>
      </c>
      <c r="BN312">
        <v>378.58</v>
      </c>
      <c r="BO312">
        <v>356.27</v>
      </c>
      <c r="BP312">
        <v>353.49</v>
      </c>
      <c r="BQ312">
        <v>353.49</v>
      </c>
    </row>
    <row r="313" spans="1:69" x14ac:dyDescent="0.2">
      <c r="A313" t="s">
        <v>194</v>
      </c>
      <c r="B313" t="s">
        <v>195</v>
      </c>
      <c r="C313" t="s">
        <v>971</v>
      </c>
      <c r="D313" t="s">
        <v>972</v>
      </c>
      <c r="AW313">
        <v>9.1999999999999998E-2</v>
      </c>
      <c r="AY313">
        <v>9.0999999999999998E-2</v>
      </c>
      <c r="BC313">
        <v>0.126</v>
      </c>
      <c r="BE313">
        <v>0.127</v>
      </c>
    </row>
    <row r="314" spans="1:69" x14ac:dyDescent="0.2">
      <c r="A314" t="s">
        <v>194</v>
      </c>
      <c r="B314" t="s">
        <v>195</v>
      </c>
      <c r="C314" t="s">
        <v>1611</v>
      </c>
      <c r="D314" t="s">
        <v>1612</v>
      </c>
      <c r="AY314">
        <v>76</v>
      </c>
      <c r="AZ314">
        <v>89</v>
      </c>
      <c r="BA314">
        <v>93</v>
      </c>
      <c r="BB314">
        <v>92</v>
      </c>
      <c r="BC314">
        <v>91</v>
      </c>
      <c r="BD314">
        <v>91</v>
      </c>
      <c r="BE314">
        <v>90</v>
      </c>
      <c r="BF314">
        <v>88</v>
      </c>
      <c r="BG314">
        <v>91</v>
      </c>
      <c r="BH314">
        <v>91</v>
      </c>
      <c r="BI314">
        <v>91</v>
      </c>
      <c r="BJ314">
        <v>91</v>
      </c>
      <c r="BK314">
        <v>91</v>
      </c>
      <c r="BL314">
        <v>91</v>
      </c>
      <c r="BM314">
        <v>91</v>
      </c>
      <c r="BN314">
        <v>91</v>
      </c>
      <c r="BO314">
        <v>91</v>
      </c>
      <c r="BP314">
        <v>91</v>
      </c>
      <c r="BQ314">
        <v>91</v>
      </c>
    </row>
    <row r="315" spans="1:69" x14ac:dyDescent="0.2">
      <c r="A315" t="s">
        <v>194</v>
      </c>
      <c r="B315" t="s">
        <v>195</v>
      </c>
      <c r="C315" t="s">
        <v>1613</v>
      </c>
      <c r="D315" t="s">
        <v>1614</v>
      </c>
      <c r="AI315">
        <v>7400</v>
      </c>
      <c r="AJ315">
        <v>6900</v>
      </c>
      <c r="AK315">
        <v>6100</v>
      </c>
      <c r="AL315">
        <v>5200</v>
      </c>
      <c r="AM315">
        <v>4500</v>
      </c>
      <c r="AN315">
        <v>4000</v>
      </c>
      <c r="AO315">
        <v>3600</v>
      </c>
      <c r="AP315">
        <v>3300</v>
      </c>
      <c r="AQ315">
        <v>3100</v>
      </c>
      <c r="AR315">
        <v>2800</v>
      </c>
      <c r="AS315">
        <v>2500</v>
      </c>
      <c r="AT315">
        <v>2300</v>
      </c>
      <c r="AU315">
        <v>2200</v>
      </c>
      <c r="AV315">
        <v>1900</v>
      </c>
      <c r="AW315">
        <v>1700</v>
      </c>
      <c r="AX315">
        <v>1600</v>
      </c>
      <c r="AY315">
        <v>1400</v>
      </c>
      <c r="AZ315">
        <v>1200</v>
      </c>
      <c r="BA315">
        <v>1100</v>
      </c>
      <c r="BB315">
        <v>1100</v>
      </c>
      <c r="BC315">
        <v>1100</v>
      </c>
      <c r="BD315">
        <v>950</v>
      </c>
      <c r="BE315">
        <v>930</v>
      </c>
      <c r="BF315">
        <v>810</v>
      </c>
      <c r="BG315">
        <v>760</v>
      </c>
      <c r="BH315">
        <v>730</v>
      </c>
      <c r="BI315">
        <v>720</v>
      </c>
      <c r="BJ315">
        <v>750</v>
      </c>
      <c r="BK315">
        <v>900</v>
      </c>
      <c r="BL315">
        <v>840</v>
      </c>
      <c r="BM315">
        <v>810</v>
      </c>
      <c r="BN315">
        <v>980</v>
      </c>
      <c r="BO315">
        <v>950</v>
      </c>
      <c r="BP315">
        <v>950</v>
      </c>
      <c r="BQ315">
        <v>940</v>
      </c>
    </row>
    <row r="316" spans="1:69" x14ac:dyDescent="0.2">
      <c r="A316" t="s">
        <v>194</v>
      </c>
      <c r="B316" t="s">
        <v>195</v>
      </c>
      <c r="C316" t="s">
        <v>1615</v>
      </c>
      <c r="D316" t="s">
        <v>1616</v>
      </c>
      <c r="AI316">
        <v>16000</v>
      </c>
      <c r="AJ316">
        <v>15000</v>
      </c>
      <c r="AK316">
        <v>13000</v>
      </c>
      <c r="AL316">
        <v>11000</v>
      </c>
      <c r="AM316">
        <v>9500</v>
      </c>
      <c r="AN316">
        <v>8300</v>
      </c>
      <c r="AO316">
        <v>7400</v>
      </c>
      <c r="AP316">
        <v>6900</v>
      </c>
      <c r="AQ316">
        <v>6300</v>
      </c>
      <c r="AR316">
        <v>5600</v>
      </c>
      <c r="AS316">
        <v>5200</v>
      </c>
      <c r="AT316">
        <v>4800</v>
      </c>
      <c r="AU316">
        <v>4500</v>
      </c>
      <c r="AV316">
        <v>4000</v>
      </c>
      <c r="AW316">
        <v>3500</v>
      </c>
      <c r="AX316">
        <v>3300</v>
      </c>
      <c r="AY316">
        <v>2900</v>
      </c>
      <c r="AZ316">
        <v>2600</v>
      </c>
      <c r="BA316">
        <v>2500</v>
      </c>
      <c r="BB316">
        <v>2300</v>
      </c>
      <c r="BC316">
        <v>2300</v>
      </c>
      <c r="BD316">
        <v>2100</v>
      </c>
      <c r="BE316">
        <v>2000</v>
      </c>
      <c r="BF316">
        <v>1800</v>
      </c>
      <c r="BG316">
        <v>1700</v>
      </c>
      <c r="BH316">
        <v>1600</v>
      </c>
      <c r="BI316">
        <v>1600</v>
      </c>
      <c r="BJ316">
        <v>1700</v>
      </c>
      <c r="BK316">
        <v>2000</v>
      </c>
      <c r="BL316">
        <v>1800</v>
      </c>
      <c r="BM316">
        <v>1800</v>
      </c>
      <c r="BN316">
        <v>2100</v>
      </c>
      <c r="BO316">
        <v>2100</v>
      </c>
      <c r="BP316">
        <v>2100</v>
      </c>
      <c r="BQ316">
        <v>2000</v>
      </c>
    </row>
    <row r="317" spans="1:69" x14ac:dyDescent="0.2">
      <c r="A317" t="s">
        <v>194</v>
      </c>
      <c r="B317" t="s">
        <v>195</v>
      </c>
      <c r="C317" t="s">
        <v>1617</v>
      </c>
      <c r="D317" t="s">
        <v>1618</v>
      </c>
      <c r="AI317">
        <v>14000</v>
      </c>
      <c r="AJ317">
        <v>17000</v>
      </c>
      <c r="AK317">
        <v>19000</v>
      </c>
      <c r="AL317">
        <v>22000</v>
      </c>
      <c r="AM317">
        <v>24000</v>
      </c>
      <c r="AN317">
        <v>26000</v>
      </c>
      <c r="AO317">
        <v>27000</v>
      </c>
      <c r="AP317">
        <v>29000</v>
      </c>
      <c r="AQ317">
        <v>30000</v>
      </c>
      <c r="AR317">
        <v>31000</v>
      </c>
      <c r="AS317">
        <v>31000</v>
      </c>
      <c r="AT317">
        <v>31000</v>
      </c>
      <c r="AU317">
        <v>31000</v>
      </c>
      <c r="AV317">
        <v>30000</v>
      </c>
      <c r="AW317">
        <v>29000</v>
      </c>
      <c r="AX317">
        <v>28000</v>
      </c>
      <c r="AY317">
        <v>27000</v>
      </c>
      <c r="AZ317">
        <v>25000</v>
      </c>
      <c r="BA317">
        <v>24000</v>
      </c>
      <c r="BB317">
        <v>23000</v>
      </c>
      <c r="BC317">
        <v>21000</v>
      </c>
      <c r="BD317">
        <v>20000</v>
      </c>
      <c r="BE317">
        <v>19000</v>
      </c>
      <c r="BF317">
        <v>18000</v>
      </c>
      <c r="BG317">
        <v>16000</v>
      </c>
      <c r="BH317">
        <v>15000</v>
      </c>
      <c r="BI317">
        <v>15000</v>
      </c>
      <c r="BJ317">
        <v>14000</v>
      </c>
      <c r="BK317">
        <v>13000</v>
      </c>
      <c r="BL317">
        <v>12000</v>
      </c>
      <c r="BM317">
        <v>11000</v>
      </c>
      <c r="BN317">
        <v>10000</v>
      </c>
      <c r="BO317">
        <v>9500</v>
      </c>
      <c r="BP317">
        <v>9000</v>
      </c>
      <c r="BQ317">
        <v>8400</v>
      </c>
    </row>
    <row r="318" spans="1:69" x14ac:dyDescent="0.2">
      <c r="A318" t="s">
        <v>194</v>
      </c>
      <c r="B318" t="s">
        <v>195</v>
      </c>
      <c r="C318" t="s">
        <v>1619</v>
      </c>
      <c r="D318" t="s">
        <v>1620</v>
      </c>
      <c r="AS318">
        <v>55.639091953943797</v>
      </c>
      <c r="AT318">
        <v>55.832903701407901</v>
      </c>
      <c r="AU318">
        <v>55.611430437004401</v>
      </c>
      <c r="AV318">
        <v>55.390311571564297</v>
      </c>
      <c r="AW318">
        <v>55.171286257884297</v>
      </c>
      <c r="AX318">
        <v>54.954048306910501</v>
      </c>
      <c r="AY318">
        <v>54.740410245208302</v>
      </c>
      <c r="AZ318">
        <v>54.4775122533974</v>
      </c>
      <c r="BA318">
        <v>54.170929104690899</v>
      </c>
      <c r="BB318">
        <v>53.860762056916499</v>
      </c>
      <c r="BC318">
        <v>53.548179248416801</v>
      </c>
      <c r="BD318">
        <v>53.233721075136799</v>
      </c>
      <c r="BE318">
        <v>52.917571121554701</v>
      </c>
      <c r="BF318">
        <v>52.600265745186903</v>
      </c>
      <c r="BG318">
        <v>52.282725520139103</v>
      </c>
      <c r="BH318">
        <v>51.965133152811902</v>
      </c>
      <c r="BI318">
        <v>51.648056927879701</v>
      </c>
      <c r="BJ318">
        <v>51.330830210935197</v>
      </c>
      <c r="BK318">
        <v>51.014364874690202</v>
      </c>
      <c r="BL318">
        <v>50.6996167671279</v>
      </c>
      <c r="BM318">
        <v>50.386263793132102</v>
      </c>
      <c r="BN318">
        <v>50.075271950740699</v>
      </c>
      <c r="BO318">
        <v>49.766260621516501</v>
      </c>
      <c r="BP318">
        <v>49.460660667880603</v>
      </c>
      <c r="BQ318">
        <v>49.998660010749703</v>
      </c>
    </row>
    <row r="319" spans="1:69" x14ac:dyDescent="0.2">
      <c r="A319" t="s">
        <v>194</v>
      </c>
      <c r="B319" t="s">
        <v>195</v>
      </c>
      <c r="C319" t="s">
        <v>1621</v>
      </c>
      <c r="D319" t="s">
        <v>1622</v>
      </c>
      <c r="N319">
        <v>71.099999999999994</v>
      </c>
      <c r="O319">
        <v>71.3</v>
      </c>
      <c r="P319">
        <v>71.5</v>
      </c>
      <c r="Q319">
        <v>71.5</v>
      </c>
      <c r="R319">
        <v>71.099999999999994</v>
      </c>
      <c r="S319">
        <v>70.2</v>
      </c>
      <c r="T319">
        <v>68.8</v>
      </c>
      <c r="U319">
        <v>67</v>
      </c>
      <c r="V319">
        <v>65.099999999999994</v>
      </c>
      <c r="W319">
        <v>63.2</v>
      </c>
      <c r="X319">
        <v>61.4</v>
      </c>
      <c r="Y319">
        <v>59.9</v>
      </c>
      <c r="Z319">
        <v>58.6</v>
      </c>
      <c r="AA319">
        <v>57.4</v>
      </c>
      <c r="AB319">
        <v>56.1</v>
      </c>
      <c r="AC319">
        <v>54.6</v>
      </c>
      <c r="AD319">
        <v>52.9</v>
      </c>
      <c r="AE319">
        <v>51</v>
      </c>
      <c r="AF319">
        <v>49.2</v>
      </c>
      <c r="AG319">
        <v>47.7</v>
      </c>
      <c r="AH319">
        <v>46.5</v>
      </c>
      <c r="AI319">
        <v>45.6</v>
      </c>
      <c r="AJ319">
        <v>45</v>
      </c>
      <c r="AK319">
        <v>44.6</v>
      </c>
      <c r="AL319">
        <v>44.2</v>
      </c>
      <c r="AM319">
        <v>43.8</v>
      </c>
      <c r="AN319">
        <v>43.3</v>
      </c>
      <c r="AO319">
        <v>42.9</v>
      </c>
      <c r="AP319">
        <v>42.4</v>
      </c>
      <c r="AQ319">
        <v>41.9</v>
      </c>
      <c r="AR319">
        <v>41.2</v>
      </c>
      <c r="AS319">
        <v>40.4</v>
      </c>
      <c r="AT319">
        <v>39.700000000000003</v>
      </c>
      <c r="AU319">
        <v>38.9</v>
      </c>
      <c r="AV319">
        <v>38</v>
      </c>
      <c r="AW319">
        <v>37</v>
      </c>
      <c r="AX319">
        <v>35.799999999999997</v>
      </c>
      <c r="AY319">
        <v>34.700000000000003</v>
      </c>
      <c r="AZ319">
        <v>33.6</v>
      </c>
      <c r="BA319">
        <v>32.6</v>
      </c>
      <c r="BB319">
        <v>31.8</v>
      </c>
      <c r="BC319">
        <v>31.1</v>
      </c>
      <c r="BD319">
        <v>30.5</v>
      </c>
      <c r="BE319">
        <v>29.9</v>
      </c>
      <c r="BF319">
        <v>29.4</v>
      </c>
      <c r="BG319">
        <v>28.8</v>
      </c>
      <c r="BH319">
        <v>28.3</v>
      </c>
      <c r="BI319">
        <v>27.9</v>
      </c>
      <c r="BJ319">
        <v>27.4</v>
      </c>
      <c r="BK319">
        <v>26.8</v>
      </c>
      <c r="BL319">
        <v>26.3</v>
      </c>
      <c r="BM319">
        <v>25.9</v>
      </c>
      <c r="BN319">
        <v>25.4</v>
      </c>
      <c r="BO319">
        <v>24.9</v>
      </c>
      <c r="BP319">
        <v>24.5</v>
      </c>
    </row>
    <row r="320" spans="1:69" x14ac:dyDescent="0.2">
      <c r="A320" t="s">
        <v>194</v>
      </c>
      <c r="B320" t="s">
        <v>195</v>
      </c>
      <c r="C320" t="s">
        <v>1623</v>
      </c>
      <c r="D320" t="s">
        <v>1624</v>
      </c>
      <c r="E320">
        <v>357.5</v>
      </c>
      <c r="F320">
        <v>353.6</v>
      </c>
      <c r="G320">
        <v>349.9</v>
      </c>
      <c r="H320">
        <v>346.5</v>
      </c>
      <c r="I320">
        <v>343.5</v>
      </c>
      <c r="J320">
        <v>340.5</v>
      </c>
      <c r="K320">
        <v>338</v>
      </c>
      <c r="L320">
        <v>335.9</v>
      </c>
      <c r="M320">
        <v>333.5</v>
      </c>
      <c r="N320">
        <v>331</v>
      </c>
      <c r="O320">
        <v>328.2</v>
      </c>
      <c r="P320">
        <v>324.7</v>
      </c>
      <c r="Q320">
        <v>320.10000000000002</v>
      </c>
      <c r="R320">
        <v>313.39999999999998</v>
      </c>
      <c r="S320">
        <v>305.3</v>
      </c>
      <c r="T320">
        <v>295.39999999999998</v>
      </c>
      <c r="U320">
        <v>284.7</v>
      </c>
      <c r="V320">
        <v>274.2</v>
      </c>
      <c r="W320">
        <v>264.60000000000002</v>
      </c>
      <c r="X320">
        <v>256.10000000000002</v>
      </c>
      <c r="Y320">
        <v>248.7</v>
      </c>
      <c r="Z320">
        <v>242.3</v>
      </c>
      <c r="AA320">
        <v>236.8</v>
      </c>
      <c r="AB320">
        <v>231.8</v>
      </c>
      <c r="AC320">
        <v>226.8</v>
      </c>
      <c r="AD320">
        <v>222.1</v>
      </c>
      <c r="AE320">
        <v>217.8</v>
      </c>
      <c r="AF320">
        <v>213.6</v>
      </c>
      <c r="AG320">
        <v>210</v>
      </c>
      <c r="AH320">
        <v>207.4</v>
      </c>
      <c r="AI320">
        <v>205.7</v>
      </c>
      <c r="AJ320">
        <v>204.7</v>
      </c>
      <c r="AK320">
        <v>204</v>
      </c>
      <c r="AL320">
        <v>203.3</v>
      </c>
      <c r="AM320">
        <v>202.2</v>
      </c>
      <c r="AN320">
        <v>200.2</v>
      </c>
      <c r="AO320">
        <v>197.8</v>
      </c>
      <c r="AP320">
        <v>194.7</v>
      </c>
      <c r="AQ320">
        <v>191.6</v>
      </c>
      <c r="AR320">
        <v>188.2</v>
      </c>
      <c r="AS320">
        <v>184.4</v>
      </c>
      <c r="AT320">
        <v>180.4</v>
      </c>
      <c r="AU320">
        <v>175.9</v>
      </c>
      <c r="AV320">
        <v>170.6</v>
      </c>
      <c r="AW320">
        <v>164.7</v>
      </c>
      <c r="AX320">
        <v>158.19999999999999</v>
      </c>
      <c r="AY320">
        <v>151.4</v>
      </c>
      <c r="AZ320">
        <v>144.5</v>
      </c>
      <c r="BA320">
        <v>137.9</v>
      </c>
      <c r="BB320">
        <v>131.9</v>
      </c>
      <c r="BC320">
        <v>126.5</v>
      </c>
      <c r="BD320">
        <v>121.9</v>
      </c>
      <c r="BE320">
        <v>117.6</v>
      </c>
      <c r="BF320">
        <v>113.6</v>
      </c>
      <c r="BG320">
        <v>109.8</v>
      </c>
      <c r="BH320">
        <v>106</v>
      </c>
      <c r="BI320">
        <v>102.5</v>
      </c>
      <c r="BJ320">
        <v>99.1</v>
      </c>
      <c r="BK320">
        <v>95.9</v>
      </c>
      <c r="BL320">
        <v>92.9</v>
      </c>
      <c r="BM320">
        <v>89.9</v>
      </c>
      <c r="BN320">
        <v>86.9</v>
      </c>
      <c r="BO320">
        <v>84.2</v>
      </c>
      <c r="BP320">
        <v>81.599999999999994</v>
      </c>
    </row>
    <row r="321" spans="1:69" x14ac:dyDescent="0.2">
      <c r="A321" t="s">
        <v>194</v>
      </c>
      <c r="B321" t="s">
        <v>195</v>
      </c>
      <c r="C321" t="s">
        <v>1625</v>
      </c>
      <c r="D321" t="s">
        <v>1626</v>
      </c>
      <c r="AI321">
        <v>51.241830336360401</v>
      </c>
      <c r="AJ321">
        <v>51.854331427601501</v>
      </c>
      <c r="AK321">
        <v>52.378155829101402</v>
      </c>
      <c r="AL321">
        <v>52.835282168959701</v>
      </c>
      <c r="AM321">
        <v>53.226389481126802</v>
      </c>
      <c r="AN321">
        <v>53.597306924473401</v>
      </c>
      <c r="AO321">
        <v>53.958811510624201</v>
      </c>
      <c r="AP321">
        <v>54.2689812577308</v>
      </c>
      <c r="AQ321">
        <v>54.440669400441998</v>
      </c>
      <c r="AR321">
        <v>54.579358180912699</v>
      </c>
      <c r="AS321">
        <v>54.677754176255704</v>
      </c>
      <c r="AT321">
        <v>54.7335085268599</v>
      </c>
      <c r="AU321">
        <v>54.7509548554929</v>
      </c>
      <c r="AV321">
        <v>54.759623462370598</v>
      </c>
      <c r="AW321">
        <v>54.764483610393398</v>
      </c>
      <c r="AX321">
        <v>54.799938070172097</v>
      </c>
      <c r="AY321">
        <v>54.886853780736701</v>
      </c>
      <c r="AZ321">
        <v>55.032144726670701</v>
      </c>
      <c r="BA321">
        <v>55.2037197072341</v>
      </c>
      <c r="BB321">
        <v>55.390927444095297</v>
      </c>
      <c r="BC321">
        <v>55.599059842358301</v>
      </c>
      <c r="BD321">
        <v>55.995029098694097</v>
      </c>
      <c r="BE321">
        <v>56.749497891340397</v>
      </c>
      <c r="BF321">
        <v>57.5950330566085</v>
      </c>
      <c r="BG321">
        <v>58.396075167128402</v>
      </c>
      <c r="BH321">
        <v>59.122620825793298</v>
      </c>
      <c r="BI321">
        <v>59.735703865929203</v>
      </c>
      <c r="BJ321">
        <v>60.318446028039503</v>
      </c>
      <c r="BK321">
        <v>60.946780205741703</v>
      </c>
      <c r="BL321">
        <v>61.533413865243197</v>
      </c>
      <c r="BM321">
        <v>62.0444918825171</v>
      </c>
      <c r="BN321">
        <v>62.609806479095802</v>
      </c>
      <c r="BO321">
        <v>63.0564327893768</v>
      </c>
      <c r="BP321">
        <v>63.421039396825002</v>
      </c>
      <c r="BQ321">
        <v>63.677416041515897</v>
      </c>
    </row>
    <row r="322" spans="1:69" x14ac:dyDescent="0.2">
      <c r="A322" t="s">
        <v>194</v>
      </c>
      <c r="B322" t="s">
        <v>195</v>
      </c>
      <c r="C322" t="s">
        <v>1627</v>
      </c>
      <c r="D322" t="s">
        <v>1628</v>
      </c>
      <c r="AI322">
        <v>27.3</v>
      </c>
      <c r="AJ322">
        <v>27.1</v>
      </c>
      <c r="AK322">
        <v>26.9</v>
      </c>
      <c r="AL322">
        <v>26.8</v>
      </c>
      <c r="AM322">
        <v>26.7</v>
      </c>
      <c r="AN322">
        <v>26.5</v>
      </c>
      <c r="AO322">
        <v>26.3</v>
      </c>
      <c r="AP322">
        <v>26</v>
      </c>
      <c r="AQ322">
        <v>25.5</v>
      </c>
      <c r="AR322">
        <v>25</v>
      </c>
      <c r="AS322">
        <v>24.2</v>
      </c>
      <c r="AT322">
        <v>23.3</v>
      </c>
      <c r="AU322">
        <v>22.3</v>
      </c>
      <c r="AV322">
        <v>21.3</v>
      </c>
      <c r="AW322">
        <v>20.2</v>
      </c>
      <c r="AX322">
        <v>19.100000000000001</v>
      </c>
      <c r="AY322">
        <v>18</v>
      </c>
      <c r="AZ322">
        <v>16.8</v>
      </c>
      <c r="BA322">
        <v>15.8</v>
      </c>
      <c r="BB322">
        <v>14.7</v>
      </c>
      <c r="BC322">
        <v>13.6</v>
      </c>
      <c r="BD322">
        <v>12.6</v>
      </c>
      <c r="BE322">
        <v>11.6</v>
      </c>
      <c r="BF322">
        <v>10.7</v>
      </c>
      <c r="BG322">
        <v>9.9</v>
      </c>
      <c r="BH322">
        <v>9.1</v>
      </c>
      <c r="BI322">
        <v>8.3000000000000007</v>
      </c>
      <c r="BJ322">
        <v>7.6</v>
      </c>
      <c r="BK322">
        <v>6.9</v>
      </c>
      <c r="BL322">
        <v>6.4</v>
      </c>
      <c r="BM322">
        <v>5.9</v>
      </c>
      <c r="BN322">
        <v>5.5</v>
      </c>
      <c r="BO322">
        <v>5.2</v>
      </c>
      <c r="BP322">
        <v>4.9000000000000004</v>
      </c>
    </row>
    <row r="323" spans="1:69" x14ac:dyDescent="0.2">
      <c r="A323" t="s">
        <v>194</v>
      </c>
      <c r="B323" t="s">
        <v>195</v>
      </c>
      <c r="C323" t="s">
        <v>1629</v>
      </c>
      <c r="D323" t="s">
        <v>1630</v>
      </c>
      <c r="AS323">
        <v>5.7305790050766801</v>
      </c>
      <c r="BC323">
        <v>7.88334301348522</v>
      </c>
      <c r="BH323">
        <v>9.9254877590726807</v>
      </c>
      <c r="BL323">
        <v>11.1299696099475</v>
      </c>
    </row>
    <row r="324" spans="1:69" x14ac:dyDescent="0.2">
      <c r="A324" t="s">
        <v>194</v>
      </c>
      <c r="B324" t="s">
        <v>195</v>
      </c>
      <c r="C324" t="s">
        <v>1631</v>
      </c>
      <c r="D324" t="s">
        <v>1632</v>
      </c>
      <c r="AI324">
        <v>3266</v>
      </c>
      <c r="AJ324">
        <v>3315</v>
      </c>
      <c r="AK324">
        <v>3372</v>
      </c>
      <c r="AL324">
        <v>3438</v>
      </c>
      <c r="AM324">
        <v>3502</v>
      </c>
      <c r="AN324">
        <v>3560</v>
      </c>
      <c r="AO324">
        <v>3595</v>
      </c>
      <c r="AP324">
        <v>3610</v>
      </c>
      <c r="AQ324">
        <v>3609</v>
      </c>
      <c r="AR324">
        <v>3593</v>
      </c>
      <c r="AS324">
        <v>3564</v>
      </c>
      <c r="AT324">
        <v>3534</v>
      </c>
      <c r="AU324">
        <v>3502</v>
      </c>
      <c r="AV324">
        <v>3465</v>
      </c>
      <c r="AW324">
        <v>3420</v>
      </c>
      <c r="AX324">
        <v>3372</v>
      </c>
      <c r="AY324">
        <v>3318</v>
      </c>
      <c r="AZ324">
        <v>3248</v>
      </c>
      <c r="BA324">
        <v>3177</v>
      </c>
      <c r="BB324">
        <v>3108</v>
      </c>
      <c r="BC324">
        <v>3045</v>
      </c>
      <c r="BD324">
        <v>2994</v>
      </c>
      <c r="BE324">
        <v>2956</v>
      </c>
      <c r="BF324">
        <v>2932</v>
      </c>
      <c r="BG324">
        <v>2917</v>
      </c>
      <c r="BH324">
        <v>2913</v>
      </c>
      <c r="BI324">
        <v>2911</v>
      </c>
      <c r="BJ324">
        <v>2914</v>
      </c>
      <c r="BK324">
        <v>2914</v>
      </c>
      <c r="BL324">
        <v>2922</v>
      </c>
      <c r="BM324">
        <v>2931</v>
      </c>
      <c r="BN324">
        <v>2944</v>
      </c>
      <c r="BO324">
        <v>3302</v>
      </c>
      <c r="BP324">
        <v>3678</v>
      </c>
    </row>
    <row r="325" spans="1:69" x14ac:dyDescent="0.2">
      <c r="A325" t="s">
        <v>194</v>
      </c>
      <c r="B325" t="s">
        <v>195</v>
      </c>
      <c r="C325" t="s">
        <v>1633</v>
      </c>
      <c r="D325" t="s">
        <v>1634</v>
      </c>
      <c r="AR325">
        <v>9.8000000000000007</v>
      </c>
      <c r="AV325">
        <v>16.8</v>
      </c>
      <c r="BC325">
        <v>15.5</v>
      </c>
    </row>
    <row r="326" spans="1:69" x14ac:dyDescent="0.2">
      <c r="A326" t="s">
        <v>194</v>
      </c>
      <c r="B326" t="s">
        <v>195</v>
      </c>
      <c r="C326" t="s">
        <v>1635</v>
      </c>
      <c r="D326" t="s">
        <v>1636</v>
      </c>
      <c r="AS326">
        <v>13.42</v>
      </c>
      <c r="AT326">
        <v>13.42</v>
      </c>
      <c r="AU326">
        <v>14.03</v>
      </c>
      <c r="AV326">
        <v>14</v>
      </c>
      <c r="AW326">
        <v>14.21</v>
      </c>
      <c r="AX326">
        <v>14.28</v>
      </c>
      <c r="AY326">
        <v>14.3</v>
      </c>
      <c r="AZ326">
        <v>14.06</v>
      </c>
      <c r="BA326">
        <v>13.94</v>
      </c>
      <c r="BB326">
        <v>13.86</v>
      </c>
      <c r="BC326">
        <v>13.78</v>
      </c>
      <c r="BD326">
        <v>13.83</v>
      </c>
      <c r="BE326">
        <v>13.86</v>
      </c>
      <c r="BF326">
        <v>14.75</v>
      </c>
      <c r="BG326">
        <v>15.53</v>
      </c>
      <c r="BH326">
        <v>16.36</v>
      </c>
      <c r="BI326">
        <v>16.46</v>
      </c>
      <c r="BJ326">
        <v>16.5</v>
      </c>
      <c r="BK326">
        <v>16.59</v>
      </c>
      <c r="BL326">
        <v>16.59</v>
      </c>
      <c r="BM326">
        <v>19</v>
      </c>
    </row>
    <row r="327" spans="1:69" x14ac:dyDescent="0.2">
      <c r="A327" t="s">
        <v>194</v>
      </c>
      <c r="B327" t="s">
        <v>195</v>
      </c>
      <c r="C327" t="s">
        <v>1637</v>
      </c>
      <c r="D327" t="s">
        <v>1638</v>
      </c>
      <c r="AV327">
        <v>71.099999999999994</v>
      </c>
      <c r="BC327">
        <v>43.5</v>
      </c>
      <c r="BN327">
        <v>44.1</v>
      </c>
    </row>
    <row r="328" spans="1:69" x14ac:dyDescent="0.2">
      <c r="A328" t="s">
        <v>194</v>
      </c>
      <c r="B328" t="s">
        <v>195</v>
      </c>
      <c r="C328" t="s">
        <v>1639</v>
      </c>
      <c r="D328" t="s">
        <v>1640</v>
      </c>
      <c r="AV328">
        <v>52</v>
      </c>
      <c r="BC328">
        <v>30.8</v>
      </c>
      <c r="BN328">
        <v>33.200000000000003</v>
      </c>
    </row>
    <row r="329" spans="1:69" x14ac:dyDescent="0.2">
      <c r="A329" t="s">
        <v>194</v>
      </c>
      <c r="B329" t="s">
        <v>195</v>
      </c>
      <c r="C329" t="s">
        <v>1641</v>
      </c>
      <c r="D329" t="s">
        <v>1642</v>
      </c>
      <c r="O329">
        <v>48.125</v>
      </c>
      <c r="P329">
        <v>48.125</v>
      </c>
      <c r="Q329">
        <v>48.125</v>
      </c>
      <c r="R329">
        <v>48.125</v>
      </c>
      <c r="S329">
        <v>48.125</v>
      </c>
      <c r="T329">
        <v>48.125</v>
      </c>
      <c r="U329">
        <v>48.125</v>
      </c>
      <c r="V329">
        <v>48.125</v>
      </c>
      <c r="W329">
        <v>48.125</v>
      </c>
      <c r="X329">
        <v>48.125</v>
      </c>
      <c r="Y329">
        <v>48.125</v>
      </c>
      <c r="Z329">
        <v>48.125</v>
      </c>
      <c r="AA329">
        <v>48.125</v>
      </c>
      <c r="AB329">
        <v>48.125</v>
      </c>
      <c r="AC329">
        <v>48.125</v>
      </c>
      <c r="AD329">
        <v>48.125</v>
      </c>
      <c r="AE329">
        <v>48.125</v>
      </c>
      <c r="AF329">
        <v>48.125</v>
      </c>
      <c r="AG329">
        <v>48.125</v>
      </c>
      <c r="AH329">
        <v>48.125</v>
      </c>
      <c r="AI329">
        <v>61.875</v>
      </c>
      <c r="AJ329">
        <v>61.875</v>
      </c>
      <c r="AK329">
        <v>61.875</v>
      </c>
      <c r="AL329">
        <v>70.625</v>
      </c>
      <c r="AM329">
        <v>70.625</v>
      </c>
      <c r="AN329">
        <v>70.625</v>
      </c>
      <c r="AO329">
        <v>70.625</v>
      </c>
      <c r="AP329">
        <v>70.625</v>
      </c>
      <c r="AQ329">
        <v>70.625</v>
      </c>
      <c r="AR329">
        <v>70.625</v>
      </c>
      <c r="AS329">
        <v>70.625</v>
      </c>
      <c r="AT329">
        <v>70.625</v>
      </c>
      <c r="AU329">
        <v>70.625</v>
      </c>
      <c r="AV329">
        <v>70.625</v>
      </c>
      <c r="AW329">
        <v>70.625</v>
      </c>
      <c r="AX329">
        <v>76.875</v>
      </c>
      <c r="AY329">
        <v>76.875</v>
      </c>
      <c r="AZ329">
        <v>76.875</v>
      </c>
      <c r="BA329">
        <v>76.875</v>
      </c>
      <c r="BB329">
        <v>76.875</v>
      </c>
      <c r="BC329">
        <v>76.875</v>
      </c>
      <c r="BD329">
        <v>76.875</v>
      </c>
      <c r="BE329">
        <v>76.875</v>
      </c>
      <c r="BF329">
        <v>76.875</v>
      </c>
      <c r="BG329">
        <v>76.875</v>
      </c>
      <c r="BH329">
        <v>76.875</v>
      </c>
      <c r="BI329">
        <v>76.875</v>
      </c>
      <c r="BJ329">
        <v>76.875</v>
      </c>
      <c r="BK329">
        <v>82.5</v>
      </c>
      <c r="BL329">
        <v>82.5</v>
      </c>
      <c r="BM329">
        <v>82.5</v>
      </c>
      <c r="BN329">
        <v>82.5</v>
      </c>
      <c r="BO329">
        <v>82.5</v>
      </c>
      <c r="BP329">
        <v>82.5</v>
      </c>
    </row>
    <row r="330" spans="1:69" x14ac:dyDescent="0.2">
      <c r="A330" t="s">
        <v>194</v>
      </c>
      <c r="B330" t="s">
        <v>195</v>
      </c>
      <c r="C330" t="s">
        <v>1643</v>
      </c>
      <c r="D330" t="s">
        <v>1644</v>
      </c>
      <c r="W330">
        <v>1.6798299551010101</v>
      </c>
      <c r="Y330">
        <v>1.9617999792098999</v>
      </c>
      <c r="AB330">
        <v>1.7544800043106099</v>
      </c>
      <c r="AD330">
        <v>1.76396000385284</v>
      </c>
      <c r="AG330">
        <v>1.42607998847961</v>
      </c>
      <c r="AM330">
        <v>3.45110011100769</v>
      </c>
      <c r="AO330">
        <v>1.4402600526809699</v>
      </c>
      <c r="AX330">
        <v>3.94113993644714</v>
      </c>
      <c r="AY330">
        <v>3.9821898937225302</v>
      </c>
      <c r="AZ330">
        <v>4.0798301696777299</v>
      </c>
      <c r="BC330">
        <v>3.50222992897034</v>
      </c>
      <c r="BD330">
        <v>3.9851500988006601</v>
      </c>
      <c r="BE330">
        <v>3.60315990447998</v>
      </c>
      <c r="BF330">
        <v>4.0834398269653303</v>
      </c>
      <c r="BG330">
        <v>4.0532999038696298</v>
      </c>
      <c r="BH330">
        <v>3.6700899600982702</v>
      </c>
      <c r="BJ330">
        <v>5.6284699440002397</v>
      </c>
      <c r="BK330">
        <v>5.4886097908020002</v>
      </c>
      <c r="BL330">
        <v>5.4561563252025103</v>
      </c>
      <c r="BM330">
        <v>5.21148277030166</v>
      </c>
      <c r="BN330">
        <v>5.2491334671202798</v>
      </c>
      <c r="BO330">
        <v>5.29456753304241</v>
      </c>
      <c r="BP330">
        <v>5.3275784099718697</v>
      </c>
    </row>
    <row r="331" spans="1:69" x14ac:dyDescent="0.2">
      <c r="A331" t="s">
        <v>194</v>
      </c>
      <c r="B331" t="s">
        <v>195</v>
      </c>
      <c r="C331" t="s">
        <v>1645</v>
      </c>
      <c r="D331" t="s">
        <v>1646</v>
      </c>
      <c r="W331">
        <v>18.786210000000001</v>
      </c>
      <c r="Y331">
        <v>19.634</v>
      </c>
      <c r="AB331">
        <v>20.629200000000001</v>
      </c>
      <c r="AD331">
        <v>20.529859999999999</v>
      </c>
      <c r="AG331">
        <v>38.74259</v>
      </c>
      <c r="AM331">
        <v>30.039929999999998</v>
      </c>
      <c r="AO331">
        <v>0</v>
      </c>
      <c r="AX331">
        <v>10.32474</v>
      </c>
      <c r="AY331">
        <v>11.507020000000001</v>
      </c>
      <c r="AZ331">
        <v>15.71942</v>
      </c>
      <c r="BC331">
        <v>18.001930000000002</v>
      </c>
      <c r="BD331">
        <v>19.063479999999998</v>
      </c>
      <c r="BE331">
        <v>18.30538</v>
      </c>
      <c r="BF331">
        <v>15.161820000000001</v>
      </c>
      <c r="BG331">
        <v>16.8993</v>
      </c>
      <c r="BH331">
        <v>22.090800000000002</v>
      </c>
    </row>
    <row r="332" spans="1:69" x14ac:dyDescent="0.2">
      <c r="A332" t="s">
        <v>194</v>
      </c>
      <c r="B332" t="s">
        <v>195</v>
      </c>
      <c r="C332" t="s">
        <v>1647</v>
      </c>
      <c r="D332" t="s">
        <v>1648</v>
      </c>
      <c r="AZ332">
        <v>64.668403625488295</v>
      </c>
    </row>
    <row r="333" spans="1:69" x14ac:dyDescent="0.2">
      <c r="A333" t="s">
        <v>194</v>
      </c>
      <c r="B333" t="s">
        <v>195</v>
      </c>
      <c r="C333" t="s">
        <v>1649</v>
      </c>
      <c r="D333" t="s">
        <v>1650</v>
      </c>
      <c r="Q333">
        <v>33.333328247070298</v>
      </c>
      <c r="S333">
        <v>20</v>
      </c>
      <c r="T333">
        <v>18.6274509429932</v>
      </c>
      <c r="W333">
        <v>21.5053806304932</v>
      </c>
      <c r="X333">
        <v>18.103450775146499</v>
      </c>
      <c r="AB333">
        <v>13.8408298492432</v>
      </c>
      <c r="AL333">
        <v>2.19377994537354</v>
      </c>
      <c r="AX333">
        <v>5.9475798606872603</v>
      </c>
      <c r="AZ333">
        <v>8.5365896224975604</v>
      </c>
      <c r="BA333">
        <v>8.1514501571655291</v>
      </c>
      <c r="BB333">
        <v>7.7932400703430202</v>
      </c>
      <c r="BC333">
        <v>8.5150571131879502</v>
      </c>
      <c r="BD333">
        <v>8.4112149532710294</v>
      </c>
      <c r="BE333">
        <v>8.7442113865431796</v>
      </c>
      <c r="BF333">
        <v>8.3465398837823592</v>
      </c>
      <c r="BG333">
        <v>8.6386799320553305</v>
      </c>
      <c r="BH333">
        <v>9.1507570770243607</v>
      </c>
      <c r="BI333">
        <v>9.0079123554473508</v>
      </c>
      <c r="BJ333">
        <v>9.6249769074450402</v>
      </c>
      <c r="BK333">
        <v>9.6366043842871907</v>
      </c>
      <c r="BL333">
        <v>8.8194054963544595</v>
      </c>
      <c r="BM333">
        <v>8.7224080267558506</v>
      </c>
      <c r="BN333">
        <v>8.7577072390956801</v>
      </c>
      <c r="BO333">
        <v>9.0757052068234998</v>
      </c>
      <c r="BP333">
        <v>9.2873203636719097</v>
      </c>
      <c r="BQ333">
        <v>9.5951192457016106</v>
      </c>
    </row>
    <row r="334" spans="1:69" x14ac:dyDescent="0.2">
      <c r="A334" t="s">
        <v>194</v>
      </c>
      <c r="B334" t="s">
        <v>195</v>
      </c>
      <c r="C334" t="s">
        <v>1651</v>
      </c>
      <c r="D334" t="s">
        <v>1652</v>
      </c>
      <c r="P334">
        <v>6.1</v>
      </c>
      <c r="Q334">
        <v>5.1333299999999999</v>
      </c>
      <c r="R334">
        <v>5.48</v>
      </c>
      <c r="S334">
        <v>10.9</v>
      </c>
      <c r="T334">
        <v>5.1274499999999996</v>
      </c>
      <c r="U334">
        <v>6.4277100000000003</v>
      </c>
      <c r="W334">
        <v>13.13978</v>
      </c>
      <c r="X334">
        <v>11.086209999999999</v>
      </c>
      <c r="AB334">
        <v>10.6782</v>
      </c>
      <c r="AC334">
        <v>10.22823</v>
      </c>
      <c r="AJ334">
        <v>14.018090000000001</v>
      </c>
      <c r="AL334">
        <v>16.111519999999999</v>
      </c>
      <c r="AM334">
        <v>15.43783</v>
      </c>
      <c r="AN334">
        <v>21.530750000000001</v>
      </c>
      <c r="AO334">
        <v>29.803170000000001</v>
      </c>
      <c r="AP334">
        <v>25.315339999999999</v>
      </c>
      <c r="AR334">
        <v>12.778779999999999</v>
      </c>
      <c r="AU334">
        <v>19.250309999999999</v>
      </c>
      <c r="AX334">
        <v>14.08367</v>
      </c>
      <c r="AZ334">
        <v>17.74072</v>
      </c>
      <c r="BA334">
        <v>18.6098</v>
      </c>
      <c r="BB334">
        <v>18.92127</v>
      </c>
      <c r="BC334">
        <v>17.710629999999998</v>
      </c>
      <c r="BD334">
        <v>17.274989999999999</v>
      </c>
      <c r="BE334">
        <v>18.76709</v>
      </c>
      <c r="BF334">
        <v>19.618590000000001</v>
      </c>
      <c r="BG334">
        <v>19.731619999999999</v>
      </c>
      <c r="BH334">
        <v>18.34496</v>
      </c>
      <c r="BI334">
        <v>19.218499999999999</v>
      </c>
      <c r="BJ334">
        <v>19.472380000000001</v>
      </c>
      <c r="BK334">
        <v>17.320139999999999</v>
      </c>
    </row>
    <row r="335" spans="1:69" x14ac:dyDescent="0.2">
      <c r="A335" t="s">
        <v>194</v>
      </c>
      <c r="B335" t="s">
        <v>195</v>
      </c>
      <c r="C335" t="s">
        <v>1653</v>
      </c>
      <c r="D335" t="s">
        <v>1654</v>
      </c>
      <c r="BG335">
        <v>0</v>
      </c>
      <c r="BK335">
        <v>1.3400000333786</v>
      </c>
      <c r="BL335">
        <v>1.1799999475479099</v>
      </c>
      <c r="BO335">
        <v>0.70284190530080504</v>
      </c>
      <c r="BP335">
        <v>0.86242062524475804</v>
      </c>
      <c r="BQ335">
        <v>0.75151318787000299</v>
      </c>
    </row>
    <row r="336" spans="1:69" x14ac:dyDescent="0.2">
      <c r="A336" t="s">
        <v>194</v>
      </c>
      <c r="B336" t="s">
        <v>195</v>
      </c>
      <c r="C336" t="s">
        <v>1655</v>
      </c>
      <c r="D336" t="s">
        <v>1656</v>
      </c>
      <c r="BG336">
        <v>0</v>
      </c>
      <c r="BK336">
        <v>0.119999997317791</v>
      </c>
      <c r="BL336">
        <v>0.46999999880790699</v>
      </c>
    </row>
    <row r="337" spans="1:69" x14ac:dyDescent="0.2">
      <c r="A337" t="s">
        <v>194</v>
      </c>
      <c r="B337" t="s">
        <v>195</v>
      </c>
      <c r="C337" t="s">
        <v>1657</v>
      </c>
      <c r="D337" t="s">
        <v>1658</v>
      </c>
      <c r="AY337">
        <v>0.564164517652889</v>
      </c>
      <c r="AZ337">
        <v>0.43000000715255698</v>
      </c>
      <c r="BG337">
        <v>0</v>
      </c>
      <c r="BK337">
        <v>0.75</v>
      </c>
      <c r="BL337">
        <v>0.92642998695373502</v>
      </c>
      <c r="BN337">
        <v>1.1765600442886399</v>
      </c>
      <c r="BO337">
        <v>0.88809001445770297</v>
      </c>
      <c r="BP337">
        <v>1.44820285310077</v>
      </c>
      <c r="BQ337">
        <v>1.43144234572669</v>
      </c>
    </row>
    <row r="338" spans="1:69" x14ac:dyDescent="0.2">
      <c r="A338" t="s">
        <v>194</v>
      </c>
      <c r="B338" t="s">
        <v>195</v>
      </c>
      <c r="C338" t="s">
        <v>1659</v>
      </c>
      <c r="D338" t="s">
        <v>1660</v>
      </c>
      <c r="U338">
        <v>29.2175998687744</v>
      </c>
      <c r="AB338">
        <v>30.737419128418001</v>
      </c>
      <c r="AV338">
        <v>11.0993499755859</v>
      </c>
      <c r="AY338">
        <v>16.9227905273438</v>
      </c>
      <c r="AZ338">
        <v>16.7146701812744</v>
      </c>
      <c r="BA338">
        <v>16.857629776001001</v>
      </c>
      <c r="BB338">
        <v>16.004600524902301</v>
      </c>
      <c r="BC338">
        <v>16.777277840269999</v>
      </c>
      <c r="BD338">
        <v>16.274277697400201</v>
      </c>
      <c r="BE338">
        <v>16.516118984581801</v>
      </c>
      <c r="BF338">
        <v>16.361390506440799</v>
      </c>
      <c r="BG338">
        <v>16.442499517343499</v>
      </c>
      <c r="BH338">
        <v>16.530974375032599</v>
      </c>
      <c r="BI338">
        <v>16.277014186591199</v>
      </c>
      <c r="BJ338">
        <v>16.977799189048099</v>
      </c>
      <c r="BK338">
        <v>17.008681213565101</v>
      </c>
      <c r="BL338">
        <v>17.362582781457</v>
      </c>
      <c r="BM338">
        <v>17.121370570866102</v>
      </c>
      <c r="BN338">
        <v>17.248104644171701</v>
      </c>
      <c r="BO338">
        <v>17.994470213183899</v>
      </c>
      <c r="BP338">
        <v>18.0619478193953</v>
      </c>
      <c r="BQ338">
        <v>18.391994982277499</v>
      </c>
    </row>
    <row r="339" spans="1:69" x14ac:dyDescent="0.2">
      <c r="A339" t="s">
        <v>194</v>
      </c>
      <c r="B339" t="s">
        <v>195</v>
      </c>
      <c r="C339" t="s">
        <v>1661</v>
      </c>
      <c r="D339" t="s">
        <v>1662</v>
      </c>
      <c r="BB339">
        <v>50.3567085266113</v>
      </c>
      <c r="BJ339">
        <v>58.237373161555098</v>
      </c>
      <c r="BK339">
        <v>59.753408179631101</v>
      </c>
      <c r="BL339">
        <v>60.843101893597797</v>
      </c>
      <c r="BM339">
        <v>63.988975531056703</v>
      </c>
      <c r="BN339">
        <v>66.642215294333397</v>
      </c>
      <c r="BO339">
        <v>69.455461126849201</v>
      </c>
      <c r="BP339">
        <v>63.185888738127602</v>
      </c>
      <c r="BQ339">
        <v>65.334053664685797</v>
      </c>
    </row>
    <row r="340" spans="1:69" x14ac:dyDescent="0.2">
      <c r="A340" t="s">
        <v>194</v>
      </c>
      <c r="B340" t="s">
        <v>195</v>
      </c>
      <c r="C340" t="s">
        <v>1663</v>
      </c>
      <c r="D340" t="s">
        <v>1664</v>
      </c>
      <c r="BB340">
        <v>49.888038635253899</v>
      </c>
      <c r="BJ340">
        <v>58.2332448169172</v>
      </c>
      <c r="BK340">
        <v>59.749950474345702</v>
      </c>
      <c r="BL340">
        <v>60.831988448144102</v>
      </c>
      <c r="BM340">
        <v>63.984605567520099</v>
      </c>
      <c r="BN340">
        <v>66.633869660840404</v>
      </c>
      <c r="BO340">
        <v>69.452506858574196</v>
      </c>
      <c r="BP340">
        <v>65.504191421827997</v>
      </c>
      <c r="BQ340">
        <v>68.031071312978696</v>
      </c>
    </row>
    <row r="341" spans="1:69" x14ac:dyDescent="0.2">
      <c r="A341" t="s">
        <v>194</v>
      </c>
      <c r="B341" t="s">
        <v>195</v>
      </c>
      <c r="C341" t="s">
        <v>1665</v>
      </c>
      <c r="D341" t="s">
        <v>1666</v>
      </c>
      <c r="P341">
        <v>22.414400000000001</v>
      </c>
      <c r="Q341">
        <v>25.179929999999999</v>
      </c>
      <c r="R341">
        <v>28.73452</v>
      </c>
      <c r="S341">
        <v>28.029990000000002</v>
      </c>
      <c r="T341">
        <v>26.270790000000002</v>
      </c>
      <c r="U341">
        <v>30.00909</v>
      </c>
      <c r="W341">
        <v>30.5562</v>
      </c>
      <c r="X341">
        <v>31.661529999999999</v>
      </c>
      <c r="Y341">
        <v>33.760219999999997</v>
      </c>
      <c r="Z341">
        <v>36.328650000000003</v>
      </c>
      <c r="AA341">
        <v>35.462389999999999</v>
      </c>
      <c r="AB341">
        <v>39.378039999999999</v>
      </c>
      <c r="AF341">
        <v>55.601520000000001</v>
      </c>
      <c r="AG341">
        <v>58.663629999999998</v>
      </c>
      <c r="AH341">
        <v>59.559440000000002</v>
      </c>
      <c r="AI341">
        <v>56.426310000000001</v>
      </c>
      <c r="AJ341">
        <v>53.329479999999997</v>
      </c>
      <c r="AK341">
        <v>41.735190000000003</v>
      </c>
      <c r="AL341">
        <v>42.23095</v>
      </c>
      <c r="AQ341">
        <v>64.841740000000001</v>
      </c>
      <c r="AR341">
        <v>60.536499999999997</v>
      </c>
      <c r="AS341">
        <v>61.955469999999998</v>
      </c>
      <c r="AU341">
        <v>61.234020000000001</v>
      </c>
      <c r="AW341">
        <v>66.831469999999996</v>
      </c>
      <c r="AX341">
        <v>65.409989999999993</v>
      </c>
      <c r="AY341">
        <v>66.923419999999993</v>
      </c>
      <c r="AZ341">
        <v>73.627679999999998</v>
      </c>
      <c r="BA341">
        <v>73.189790000000002</v>
      </c>
      <c r="BB341">
        <v>74.858959999999996</v>
      </c>
      <c r="BD341">
        <v>72.079830000000001</v>
      </c>
      <c r="BE341">
        <v>68.19726</v>
      </c>
      <c r="BF341">
        <v>68.740539999999996</v>
      </c>
      <c r="BG341">
        <v>76.551029999999997</v>
      </c>
      <c r="BH341">
        <v>77.551050000000004</v>
      </c>
      <c r="BI341">
        <v>76.059439999999995</v>
      </c>
      <c r="BJ341">
        <v>80.109009999999998</v>
      </c>
    </row>
    <row r="342" spans="1:69" x14ac:dyDescent="0.2">
      <c r="A342" t="s">
        <v>194</v>
      </c>
      <c r="B342" t="s">
        <v>195</v>
      </c>
      <c r="C342" t="s">
        <v>1667</v>
      </c>
      <c r="D342" t="s">
        <v>1668</v>
      </c>
      <c r="S342">
        <v>13.473921246424442</v>
      </c>
      <c r="T342">
        <v>13.478770295151483</v>
      </c>
      <c r="U342">
        <v>13.957900978357547</v>
      </c>
      <c r="V342">
        <v>13.981713875941198</v>
      </c>
      <c r="W342">
        <v>14.097723037031034</v>
      </c>
      <c r="X342">
        <v>15.098409539489834</v>
      </c>
      <c r="Y342">
        <v>19.001042698161836</v>
      </c>
      <c r="Z342">
        <v>19.014575341243646</v>
      </c>
      <c r="AA342">
        <v>14.921950623549202</v>
      </c>
      <c r="AB342">
        <v>18.592747502639487</v>
      </c>
    </row>
    <row r="343" spans="1:69" x14ac:dyDescent="0.2">
      <c r="A343" t="s">
        <v>194</v>
      </c>
      <c r="B343" t="s">
        <v>195</v>
      </c>
      <c r="C343" t="s">
        <v>1669</v>
      </c>
      <c r="D343" t="s">
        <v>1670</v>
      </c>
      <c r="S343">
        <v>61.895198101150264</v>
      </c>
      <c r="T343">
        <v>61.596830887686217</v>
      </c>
      <c r="U343">
        <v>61.256052969661035</v>
      </c>
      <c r="V343">
        <v>61.482610254571533</v>
      </c>
      <c r="W343">
        <v>61.644113118872056</v>
      </c>
      <c r="X343">
        <v>61.80341659329185</v>
      </c>
      <c r="Y343">
        <v>59.367560938821818</v>
      </c>
      <c r="Z343">
        <v>58.146355607101441</v>
      </c>
      <c r="AA343">
        <v>63.884894790756249</v>
      </c>
      <c r="AB343">
        <v>63.683099163485743</v>
      </c>
    </row>
    <row r="344" spans="1:69" x14ac:dyDescent="0.2">
      <c r="A344" t="s">
        <v>194</v>
      </c>
      <c r="B344" t="s">
        <v>195</v>
      </c>
      <c r="C344" t="s">
        <v>1671</v>
      </c>
      <c r="D344" t="s">
        <v>1672</v>
      </c>
      <c r="P344">
        <v>3.9968469377126326</v>
      </c>
      <c r="Q344">
        <v>2.0181675450498489</v>
      </c>
      <c r="R344">
        <v>13.079725538109059</v>
      </c>
      <c r="S344">
        <v>-11.683769356995967</v>
      </c>
      <c r="T344">
        <v>20.983293859486182</v>
      </c>
      <c r="U344">
        <v>10.773346450790939</v>
      </c>
      <c r="V344">
        <v>-16.91617942779024</v>
      </c>
      <c r="W344">
        <v>7.6592465306375601</v>
      </c>
      <c r="X344">
        <v>-2.9203670271005251</v>
      </c>
      <c r="Y344">
        <v>4.1489728200390772</v>
      </c>
      <c r="Z344">
        <v>-1.333099166861814</v>
      </c>
      <c r="AA344">
        <v>7.8963781939403788</v>
      </c>
      <c r="AB344">
        <v>0.78307633481635719</v>
      </c>
      <c r="AC344">
        <v>1.7482318364951936</v>
      </c>
      <c r="AD344">
        <v>5.5389266954789349</v>
      </c>
      <c r="AE344">
        <v>10.106926364603865</v>
      </c>
      <c r="AF344">
        <v>8.3700075501334794</v>
      </c>
      <c r="AG344">
        <v>-0.95075337762587253</v>
      </c>
      <c r="AH344">
        <v>-0.5429845496069845</v>
      </c>
      <c r="AI344">
        <v>7.6290992870637666</v>
      </c>
      <c r="AJ344">
        <v>0.12597789288366812</v>
      </c>
      <c r="AK344">
        <v>4.1629070873765954</v>
      </c>
      <c r="AL344">
        <v>5.2741292840810132</v>
      </c>
      <c r="AM344">
        <v>-4.562996885498066</v>
      </c>
      <c r="AN344">
        <v>0.19836220783071212</v>
      </c>
      <c r="AO344">
        <v>-0.87001345316853929</v>
      </c>
      <c r="AP344">
        <v>20.398391006965923</v>
      </c>
      <c r="AQ344">
        <v>4.3442553161719104</v>
      </c>
      <c r="AR344">
        <v>34.69750790144721</v>
      </c>
      <c r="AS344">
        <v>-3.0911732271167267</v>
      </c>
      <c r="AT344">
        <v>5.0582915121772913</v>
      </c>
      <c r="AU344">
        <v>6.0459360227666679</v>
      </c>
      <c r="AV344">
        <v>13.873331303366385</v>
      </c>
      <c r="AW344">
        <v>5.5695823906760467</v>
      </c>
      <c r="AX344">
        <v>5.0422919039470884</v>
      </c>
      <c r="AY344">
        <v>5.2607764876035077</v>
      </c>
      <c r="AZ344">
        <v>13.790950621836501</v>
      </c>
      <c r="BA344">
        <v>-2.1473898567765985</v>
      </c>
      <c r="BB344">
        <v>11.407186887916552</v>
      </c>
      <c r="BC344">
        <v>12.017033234324288</v>
      </c>
      <c r="BD344">
        <v>12.519317911246787</v>
      </c>
      <c r="BE344">
        <v>-1.7263226361682058</v>
      </c>
      <c r="BF344">
        <v>4.6497432558281417</v>
      </c>
      <c r="BG344">
        <v>10.390520439562906</v>
      </c>
      <c r="BH344">
        <v>6.5114392426294501</v>
      </c>
      <c r="BI344">
        <v>4.9990200416159638</v>
      </c>
      <c r="BJ344">
        <v>5.8979426829370567</v>
      </c>
      <c r="BK344">
        <v>9.5239575156266199</v>
      </c>
      <c r="BL344">
        <v>9.5302506711314692</v>
      </c>
      <c r="BM344">
        <v>9.9420261963909269</v>
      </c>
      <c r="BN344">
        <v>6.6602806162590724</v>
      </c>
      <c r="BO344">
        <v>-8.0926977414548986</v>
      </c>
      <c r="BP344">
        <v>1.9876403740968271</v>
      </c>
      <c r="BQ344">
        <v>-3.3739262885066523</v>
      </c>
    </row>
    <row r="345" spans="1:69" x14ac:dyDescent="0.2">
      <c r="A345" t="s">
        <v>194</v>
      </c>
      <c r="B345" t="s">
        <v>195</v>
      </c>
      <c r="C345" t="s">
        <v>1673</v>
      </c>
      <c r="D345" t="s">
        <v>1674</v>
      </c>
      <c r="E345">
        <v>11.26579138192824</v>
      </c>
      <c r="F345">
        <v>10.625960292712531</v>
      </c>
      <c r="G345">
        <v>11.125498248524119</v>
      </c>
      <c r="H345">
        <v>11.136316410840537</v>
      </c>
      <c r="I345">
        <v>10.896292484198511</v>
      </c>
      <c r="J345">
        <v>11.158296225331894</v>
      </c>
      <c r="K345">
        <v>12.750735431912144</v>
      </c>
      <c r="L345">
        <v>15.003298616321672</v>
      </c>
      <c r="M345">
        <v>15.48418238901583</v>
      </c>
      <c r="N345">
        <v>15.990848661175331</v>
      </c>
      <c r="O345">
        <v>16.652878021825636</v>
      </c>
      <c r="P345">
        <v>17.415507159609387</v>
      </c>
      <c r="Q345">
        <v>18.369601527577963</v>
      </c>
      <c r="R345">
        <v>19.025510256618499</v>
      </c>
      <c r="S345">
        <v>18.52002476773912</v>
      </c>
      <c r="T345">
        <v>18.133213262147748</v>
      </c>
      <c r="U345">
        <v>17.738759649263631</v>
      </c>
      <c r="V345">
        <v>16.429562920018551</v>
      </c>
      <c r="W345">
        <v>15.358451739310732</v>
      </c>
      <c r="X345">
        <v>15.87738150291282</v>
      </c>
      <c r="Y345">
        <v>14.741034714538031</v>
      </c>
      <c r="Z345">
        <v>14.425022880674042</v>
      </c>
      <c r="AA345">
        <v>14.396953323890468</v>
      </c>
      <c r="AB345">
        <v>16.0069704558497</v>
      </c>
      <c r="AC345">
        <v>15.111247352225124</v>
      </c>
      <c r="AD345">
        <v>13.325587395767457</v>
      </c>
      <c r="AE345">
        <v>13.690046484161305</v>
      </c>
      <c r="AF345">
        <v>14.989988396853175</v>
      </c>
      <c r="AG345">
        <v>15.067064216836945</v>
      </c>
      <c r="AH345">
        <v>14.490033653624637</v>
      </c>
      <c r="AI345">
        <v>14.749016035231996</v>
      </c>
      <c r="AJ345">
        <v>13.376818836599206</v>
      </c>
      <c r="AK345">
        <v>14.472999196258126</v>
      </c>
      <c r="AL345">
        <v>14.227324968911589</v>
      </c>
      <c r="AM345">
        <v>13.44792002524528</v>
      </c>
      <c r="AN345">
        <v>14.120763028412558</v>
      </c>
      <c r="AO345">
        <v>13.369184343576809</v>
      </c>
      <c r="AP345">
        <v>14.35668426840051</v>
      </c>
      <c r="AQ345">
        <v>13.800527058154991</v>
      </c>
      <c r="AR345">
        <v>16.186591066395842</v>
      </c>
      <c r="AS345">
        <v>15.356938778597323</v>
      </c>
      <c r="AT345">
        <v>14.941202665459288</v>
      </c>
      <c r="AU345">
        <v>14.851184091368605</v>
      </c>
      <c r="AV345">
        <v>15.587748296500717</v>
      </c>
      <c r="AW345">
        <v>15.140566754903585</v>
      </c>
      <c r="AX345">
        <v>13.340761022511789</v>
      </c>
      <c r="AY345">
        <v>14.043973530365946</v>
      </c>
      <c r="AZ345">
        <v>14.337724267951574</v>
      </c>
      <c r="BA345">
        <v>13.013138741502516</v>
      </c>
      <c r="BB345">
        <v>13.547982444091666</v>
      </c>
      <c r="BC345">
        <v>12.139988552631662</v>
      </c>
      <c r="BD345">
        <v>11.612157260235476</v>
      </c>
      <c r="BE345">
        <v>10.342329017369607</v>
      </c>
      <c r="BF345">
        <v>10.169771545105137</v>
      </c>
      <c r="BG345">
        <v>10.99604254409045</v>
      </c>
      <c r="BH345">
        <v>11.660296447148669</v>
      </c>
      <c r="BI345">
        <v>11.120438157278983</v>
      </c>
      <c r="BJ345">
        <v>10.259386209684203</v>
      </c>
      <c r="BK345">
        <v>10.525203654940398</v>
      </c>
      <c r="BL345">
        <v>10.41059839132115</v>
      </c>
      <c r="BM345">
        <v>10.03131852544637</v>
      </c>
      <c r="BN345">
        <v>9.8115542260696014</v>
      </c>
      <c r="BO345">
        <v>10.222922398868679</v>
      </c>
      <c r="BP345">
        <v>9.9273181498493042</v>
      </c>
      <c r="BQ345">
        <v>9.4985814712383814</v>
      </c>
    </row>
    <row r="346" spans="1:69" x14ac:dyDescent="0.2">
      <c r="A346" t="s">
        <v>194</v>
      </c>
      <c r="B346" t="s">
        <v>195</v>
      </c>
      <c r="C346" t="s">
        <v>1675</v>
      </c>
      <c r="D346" t="s">
        <v>1676</v>
      </c>
      <c r="E346">
        <v>9127877600</v>
      </c>
      <c r="F346">
        <v>9127877600</v>
      </c>
      <c r="G346">
        <v>10346624000</v>
      </c>
      <c r="H346">
        <v>10751713300</v>
      </c>
      <c r="I346">
        <v>10955127800</v>
      </c>
      <c r="J346">
        <v>11564501000</v>
      </c>
      <c r="K346">
        <v>13591947300</v>
      </c>
      <c r="L346">
        <v>16636540900</v>
      </c>
      <c r="M346">
        <v>17650319400</v>
      </c>
      <c r="N346">
        <v>19882827800</v>
      </c>
      <c r="O346">
        <v>21099925500</v>
      </c>
      <c r="P346">
        <v>23133894700</v>
      </c>
      <c r="Q346">
        <v>26786930700</v>
      </c>
      <c r="R346">
        <v>28614316000</v>
      </c>
      <c r="S346">
        <v>33484449800.000004</v>
      </c>
      <c r="T346">
        <v>36529045500</v>
      </c>
      <c r="U346">
        <v>41392762900</v>
      </c>
      <c r="V346">
        <v>45660872700</v>
      </c>
      <c r="W346">
        <v>51139665900</v>
      </c>
      <c r="X346">
        <v>59054280700</v>
      </c>
      <c r="Y346">
        <v>60069580800</v>
      </c>
      <c r="Z346">
        <v>69608267800</v>
      </c>
      <c r="AA346">
        <v>83001786400</v>
      </c>
      <c r="AB346">
        <v>97612398600</v>
      </c>
      <c r="AC346">
        <v>96395305000</v>
      </c>
      <c r="AD346">
        <v>92942999600</v>
      </c>
      <c r="AE346">
        <v>96540000300</v>
      </c>
      <c r="AF346">
        <v>106762002400</v>
      </c>
      <c r="AG346">
        <v>117400002600</v>
      </c>
      <c r="AH346">
        <v>120903999500</v>
      </c>
      <c r="AI346">
        <v>124537004000</v>
      </c>
      <c r="AJ346">
        <v>118306996200</v>
      </c>
      <c r="AK346">
        <v>128591003600</v>
      </c>
      <c r="AL346">
        <v>128897998800</v>
      </c>
      <c r="AM346">
        <v>141509001200</v>
      </c>
      <c r="AN346">
        <v>167716913200</v>
      </c>
      <c r="AO346">
        <v>176895197200</v>
      </c>
      <c r="AP346">
        <v>205103824900</v>
      </c>
      <c r="AQ346">
        <v>228365205500</v>
      </c>
      <c r="AR346">
        <v>337682716600</v>
      </c>
      <c r="AS346">
        <v>323748858200</v>
      </c>
      <c r="AT346">
        <v>349119192400</v>
      </c>
      <c r="AU346">
        <v>373191269200</v>
      </c>
      <c r="AV346">
        <v>428532023100</v>
      </c>
      <c r="AW346">
        <v>435273535000</v>
      </c>
      <c r="AX346">
        <v>432336192000</v>
      </c>
      <c r="AY346">
        <v>480379717000</v>
      </c>
      <c r="AZ346">
        <v>523316623200</v>
      </c>
      <c r="BA346">
        <v>548548122800</v>
      </c>
      <c r="BB346">
        <v>602153706600</v>
      </c>
      <c r="BC346">
        <v>607264302600</v>
      </c>
      <c r="BD346">
        <v>661059545500</v>
      </c>
      <c r="BE346">
        <v>663264512400</v>
      </c>
      <c r="BF346">
        <v>675286555200</v>
      </c>
      <c r="BG346">
        <v>757018853200</v>
      </c>
      <c r="BH346">
        <v>815674000000</v>
      </c>
      <c r="BI346">
        <v>845723000000</v>
      </c>
      <c r="BJ346">
        <v>840377000000</v>
      </c>
      <c r="BK346">
        <v>928963000000</v>
      </c>
      <c r="BL346">
        <v>977951000000</v>
      </c>
      <c r="BM346">
        <v>1023422000000</v>
      </c>
      <c r="BN346">
        <v>1071704000000</v>
      </c>
      <c r="BO346">
        <v>1187486078700</v>
      </c>
      <c r="BP346">
        <v>1211103381600</v>
      </c>
      <c r="BQ346">
        <v>1331850365300</v>
      </c>
    </row>
    <row r="347" spans="1:69" x14ac:dyDescent="0.2">
      <c r="A347" t="s">
        <v>194</v>
      </c>
      <c r="B347" t="s">
        <v>195</v>
      </c>
      <c r="C347" t="s">
        <v>1677</v>
      </c>
      <c r="D347" t="s">
        <v>1678</v>
      </c>
    </row>
    <row r="348" spans="1:69" x14ac:dyDescent="0.2">
      <c r="A348" t="s">
        <v>194</v>
      </c>
      <c r="B348" t="s">
        <v>195</v>
      </c>
      <c r="C348" t="s">
        <v>1679</v>
      </c>
      <c r="D348" t="s">
        <v>1680</v>
      </c>
      <c r="O348">
        <v>667454525.07944107</v>
      </c>
      <c r="P348">
        <v>675172735.18156934</v>
      </c>
      <c r="Q348">
        <v>673185829.58755994</v>
      </c>
      <c r="R348">
        <v>635455460.40599477</v>
      </c>
      <c r="S348">
        <v>730774811.44495201</v>
      </c>
      <c r="T348">
        <v>724813994.63107359</v>
      </c>
      <c r="U348">
        <v>752620379.4431684</v>
      </c>
      <c r="V348">
        <v>708932791.12687635</v>
      </c>
      <c r="W348">
        <v>748642920.54315865</v>
      </c>
      <c r="X348">
        <v>700425555.21288073</v>
      </c>
      <c r="Y348">
        <v>717741396.19612193</v>
      </c>
      <c r="Z348">
        <v>775689062.27900779</v>
      </c>
      <c r="AA348">
        <v>797323057.29850411</v>
      </c>
      <c r="AB348">
        <v>799636317.00670433</v>
      </c>
      <c r="AC348">
        <v>791139824.45252621</v>
      </c>
      <c r="AD348">
        <v>848115574.76997006</v>
      </c>
      <c r="AE348">
        <v>954577077.75261235</v>
      </c>
      <c r="AF348">
        <v>857630255.02584016</v>
      </c>
      <c r="AG348">
        <v>1011450589.429981</v>
      </c>
      <c r="AH348">
        <v>997632795.82468605</v>
      </c>
      <c r="AI348">
        <v>932501448.16992426</v>
      </c>
      <c r="AJ348">
        <v>1124753380.3027015</v>
      </c>
      <c r="AK348">
        <v>1153537777.0891128</v>
      </c>
      <c r="AL348">
        <v>1266758117.1575532</v>
      </c>
      <c r="AM348">
        <v>1273420512.3931766</v>
      </c>
      <c r="AN348">
        <v>1354453800.9124439</v>
      </c>
      <c r="AO348">
        <v>1524236140.1989715</v>
      </c>
      <c r="AP348">
        <v>1464787576.3107786</v>
      </c>
      <c r="AQ348">
        <v>1707244728.9431002</v>
      </c>
      <c r="AR348">
        <v>1731228511.6523523</v>
      </c>
      <c r="AS348">
        <v>1641491127.768585</v>
      </c>
      <c r="AT348">
        <v>1774930537.6565807</v>
      </c>
      <c r="AU348">
        <v>1759204948.1064229</v>
      </c>
      <c r="AV348">
        <v>1922161940.713156</v>
      </c>
      <c r="AW348">
        <v>1822732872.5826402</v>
      </c>
      <c r="AX348">
        <v>2045306189.797348</v>
      </c>
      <c r="AY348">
        <v>2078977826.4840767</v>
      </c>
      <c r="AZ348">
        <v>1972074162.8491936</v>
      </c>
      <c r="BA348">
        <v>2290227507.4739814</v>
      </c>
      <c r="BB348">
        <v>2053688420.4209373</v>
      </c>
      <c r="BC348">
        <v>2352844607.4488873</v>
      </c>
      <c r="BD348">
        <v>2299695645.7380519</v>
      </c>
      <c r="BE348">
        <v>2495586064.5030742</v>
      </c>
      <c r="BF348">
        <v>2650510788.1001368</v>
      </c>
      <c r="BG348">
        <v>2767222742.7746196</v>
      </c>
      <c r="BH348">
        <v>2679569780.7725043</v>
      </c>
      <c r="BI348">
        <v>2791140644.852396</v>
      </c>
      <c r="BJ348">
        <v>2785384046.4773755</v>
      </c>
      <c r="BK348">
        <v>3023793047.139605</v>
      </c>
      <c r="BL348">
        <v>3007313757.3472033</v>
      </c>
      <c r="BM348">
        <v>3038794267.2271008</v>
      </c>
      <c r="BN348">
        <v>2807758164.9949017</v>
      </c>
      <c r="BO348">
        <v>3073249406.0021119</v>
      </c>
      <c r="BP348">
        <v>3122888201.8839889</v>
      </c>
      <c r="BQ348">
        <v>3452872181.8356171</v>
      </c>
    </row>
    <row r="349" spans="1:69" x14ac:dyDescent="0.2">
      <c r="A349" t="s">
        <v>194</v>
      </c>
      <c r="B349" t="s">
        <v>195</v>
      </c>
      <c r="C349" t="s">
        <v>1681</v>
      </c>
      <c r="D349" t="s">
        <v>1682</v>
      </c>
      <c r="E349">
        <v>20.701370059555316</v>
      </c>
      <c r="F349">
        <v>21.218862439749195</v>
      </c>
      <c r="G349">
        <v>21.237948391870358</v>
      </c>
      <c r="H349">
        <v>21.248501280312801</v>
      </c>
      <c r="I349">
        <v>14.317275639341528</v>
      </c>
      <c r="J349">
        <v>16.029217124616295</v>
      </c>
      <c r="K349">
        <v>16.700219186292113</v>
      </c>
      <c r="L349">
        <v>18.85581328437393</v>
      </c>
      <c r="M349">
        <v>21.492128824118648</v>
      </c>
      <c r="N349">
        <v>22.349608364856667</v>
      </c>
      <c r="O349">
        <v>21.597010421847468</v>
      </c>
      <c r="P349">
        <v>25.442556614231009</v>
      </c>
      <c r="Q349">
        <v>27.68872686121302</v>
      </c>
      <c r="R349">
        <v>29.231336311371042</v>
      </c>
      <c r="S349">
        <v>32.79367889359969</v>
      </c>
      <c r="T349">
        <v>37.49937070695011</v>
      </c>
      <c r="U349">
        <v>35.213495678333338</v>
      </c>
      <c r="V349">
        <v>38.403533758008187</v>
      </c>
      <c r="W349">
        <v>35.219248484459584</v>
      </c>
      <c r="X349">
        <v>37.528578065335125</v>
      </c>
      <c r="Y349">
        <v>40.213028682332016</v>
      </c>
      <c r="Z349">
        <v>40.711524252665669</v>
      </c>
      <c r="AA349">
        <v>39.819751442810883</v>
      </c>
      <c r="AB349">
        <v>37.458297246012442</v>
      </c>
      <c r="AC349">
        <v>39.718705664087196</v>
      </c>
      <c r="AD349">
        <v>40.947546982869575</v>
      </c>
      <c r="AE349">
        <v>37.961729422987482</v>
      </c>
      <c r="AF349">
        <v>39.439946330007487</v>
      </c>
      <c r="AG349">
        <v>38.129682276595105</v>
      </c>
      <c r="AH349">
        <v>32.394759943930623</v>
      </c>
      <c r="AI349">
        <v>35.422650440174863</v>
      </c>
      <c r="AJ349">
        <v>33.796236426364722</v>
      </c>
      <c r="AK349">
        <v>28.374016377197524</v>
      </c>
      <c r="AL349">
        <v>29.625083953461623</v>
      </c>
      <c r="AM349">
        <v>39.22922223864105</v>
      </c>
      <c r="AN349">
        <v>40.747471418340695</v>
      </c>
      <c r="AO349">
        <v>38.180297769194127</v>
      </c>
      <c r="AP349">
        <v>37.416418780351094</v>
      </c>
      <c r="AQ349">
        <v>40.939783575256172</v>
      </c>
      <c r="AR349">
        <v>35.254815781482371</v>
      </c>
      <c r="AS349">
        <v>35.122941970426332</v>
      </c>
      <c r="AT349">
        <v>31.658170814851083</v>
      </c>
      <c r="AU349">
        <v>31.312522852796636</v>
      </c>
      <c r="AV349">
        <v>30.368236407732297</v>
      </c>
      <c r="AW349">
        <v>35.480943601746169</v>
      </c>
      <c r="AX349">
        <v>34.172169768104851</v>
      </c>
      <c r="AY349">
        <v>35.106542355454948</v>
      </c>
      <c r="AZ349">
        <v>33.779717289507317</v>
      </c>
      <c r="BA349">
        <v>35.385316980150165</v>
      </c>
      <c r="BB349">
        <v>40.295983673592382</v>
      </c>
      <c r="BC349">
        <v>49.073238539803903</v>
      </c>
      <c r="BD349">
        <v>57.497253103850831</v>
      </c>
      <c r="BE349">
        <v>61.238607981839785</v>
      </c>
      <c r="BF349">
        <v>64.035851302423353</v>
      </c>
      <c r="BG349">
        <v>58.823562493742564</v>
      </c>
      <c r="BH349">
        <v>59.089181310166197</v>
      </c>
      <c r="BI349">
        <v>57.893172799440585</v>
      </c>
      <c r="BJ349">
        <v>59.268780202016799</v>
      </c>
      <c r="BK349">
        <v>60.595625623648822</v>
      </c>
      <c r="BL349">
        <v>60.408692875322615</v>
      </c>
      <c r="BM349">
        <v>60.739778640323919</v>
      </c>
      <c r="BN349">
        <v>62.420358660779542</v>
      </c>
      <c r="BO349">
        <v>67.520290133165545</v>
      </c>
      <c r="BP349">
        <v>63.132685169329882</v>
      </c>
      <c r="BQ349">
        <v>60.502422291234836</v>
      </c>
    </row>
    <row r="350" spans="1:69" x14ac:dyDescent="0.2">
      <c r="A350" t="s">
        <v>194</v>
      </c>
      <c r="B350" t="s">
        <v>195</v>
      </c>
      <c r="C350" t="s">
        <v>1683</v>
      </c>
      <c r="D350" t="s">
        <v>1684</v>
      </c>
      <c r="E350">
        <v>-36274159.082811363</v>
      </c>
      <c r="F350">
        <v>-36289432.432838179</v>
      </c>
      <c r="G350">
        <v>-38617084.55004856</v>
      </c>
      <c r="H350">
        <v>-39756800.557363622</v>
      </c>
      <c r="I350">
        <v>-35778419.589558683</v>
      </c>
      <c r="J350">
        <v>-28437026.604983069</v>
      </c>
      <c r="K350">
        <v>-28622655.638272397</v>
      </c>
      <c r="L350">
        <v>-40562447.774081253</v>
      </c>
      <c r="M350">
        <v>-41820409.57746584</v>
      </c>
      <c r="N350">
        <v>-51250565.018370822</v>
      </c>
      <c r="O350">
        <v>-48987509.501384564</v>
      </c>
      <c r="P350">
        <v>-69561866.493655533</v>
      </c>
      <c r="Q350">
        <v>-86148663.773277521</v>
      </c>
      <c r="R350">
        <v>-112064647.83892182</v>
      </c>
      <c r="S350">
        <v>-121324217.52618441</v>
      </c>
      <c r="T350">
        <v>-214340678.51258603</v>
      </c>
      <c r="U350">
        <v>-183620077.80573997</v>
      </c>
      <c r="V350">
        <v>-254333289.67078993</v>
      </c>
      <c r="W350">
        <v>-299283925.53155947</v>
      </c>
      <c r="X350">
        <v>-367815791.23185039</v>
      </c>
      <c r="Y350">
        <v>-430335723.68135673</v>
      </c>
      <c r="Z350">
        <v>-393503629.11429322</v>
      </c>
      <c r="AA350">
        <v>-411038168.52809554</v>
      </c>
      <c r="AB350">
        <v>-347100404.66582018</v>
      </c>
      <c r="AC350">
        <v>-259813092.08359808</v>
      </c>
      <c r="AD350">
        <v>-327647752.25862539</v>
      </c>
      <c r="AE350">
        <v>-406865692.93950009</v>
      </c>
      <c r="AF350">
        <v>-396291211.31691122</v>
      </c>
      <c r="AG350">
        <v>-422027024.77801287</v>
      </c>
      <c r="AH350">
        <v>-389645013.90604883</v>
      </c>
      <c r="AI350">
        <v>-418342761.60602891</v>
      </c>
      <c r="AJ350">
        <v>-404456605.49206901</v>
      </c>
      <c r="AK350">
        <v>-358530194.14076978</v>
      </c>
      <c r="AL350">
        <v>-375049580.9688186</v>
      </c>
      <c r="AM350">
        <v>-205183784.32447553</v>
      </c>
      <c r="AN350">
        <v>-296639237.52411073</v>
      </c>
      <c r="AO350">
        <v>-441086732.595523</v>
      </c>
      <c r="AP350">
        <v>-386520160.76663351</v>
      </c>
      <c r="AQ350">
        <v>-429811388.90547454</v>
      </c>
      <c r="AR350">
        <v>-628656320.74671686</v>
      </c>
      <c r="AS350">
        <v>-517491007.00399482</v>
      </c>
      <c r="AT350">
        <v>-432933524.13659227</v>
      </c>
      <c r="AU350">
        <v>-491980036.15404612</v>
      </c>
      <c r="AV350">
        <v>-565449103.75235915</v>
      </c>
      <c r="AW350">
        <v>-747850040.14275229</v>
      </c>
      <c r="AX350">
        <v>-890512831.37257695</v>
      </c>
      <c r="AY350">
        <v>-863789007.09550762</v>
      </c>
      <c r="AZ350">
        <v>-997645321.34361672</v>
      </c>
      <c r="BA350">
        <v>-1425906209.2776799</v>
      </c>
      <c r="BB350">
        <v>-1201943592.9896047</v>
      </c>
      <c r="BC350">
        <v>-812969199.1052233</v>
      </c>
      <c r="BD350">
        <v>-616850362.76371026</v>
      </c>
      <c r="BE350">
        <v>-1010211748.8550304</v>
      </c>
      <c r="BF350">
        <v>-1328549694.1378517</v>
      </c>
      <c r="BG350">
        <v>-691511437.40995193</v>
      </c>
      <c r="BH350">
        <v>-813329644.23176897</v>
      </c>
      <c r="BI350">
        <v>-777861343.75388944</v>
      </c>
      <c r="BJ350">
        <v>-897767915.38202214</v>
      </c>
      <c r="BK350">
        <v>-705171478.47218788</v>
      </c>
      <c r="BL350">
        <v>-303549508.29367667</v>
      </c>
      <c r="BM350">
        <v>498773419.79501396</v>
      </c>
      <c r="BN350">
        <v>625157481.32418466</v>
      </c>
      <c r="BO350">
        <v>-946790588.672544</v>
      </c>
      <c r="BP350">
        <v>-1056368431.8250291</v>
      </c>
      <c r="BQ350">
        <v>-783231142.16678572</v>
      </c>
    </row>
    <row r="351" spans="1:69" x14ac:dyDescent="0.2">
      <c r="A351" t="s">
        <v>194</v>
      </c>
      <c r="B351" t="s">
        <v>195</v>
      </c>
      <c r="C351" t="s">
        <v>1685</v>
      </c>
      <c r="D351" t="s">
        <v>1686</v>
      </c>
      <c r="J351">
        <v>374918518.64541441</v>
      </c>
      <c r="K351">
        <v>382360510.88759094</v>
      </c>
      <c r="L351">
        <v>456854092.91410899</v>
      </c>
      <c r="M351">
        <v>521404114.30086446</v>
      </c>
      <c r="N351">
        <v>551205645.84972095</v>
      </c>
      <c r="O351">
        <v>486651211.54284084</v>
      </c>
      <c r="P351">
        <v>581100566.72119522</v>
      </c>
      <c r="Q351">
        <v>620834287.36553884</v>
      </c>
      <c r="R351">
        <v>645662383.86575389</v>
      </c>
      <c r="S351">
        <v>663049845.92845488</v>
      </c>
      <c r="T351">
        <v>784737894.74984336</v>
      </c>
      <c r="U351">
        <v>715207479.69029558</v>
      </c>
      <c r="V351">
        <v>901452424.10274529</v>
      </c>
      <c r="W351">
        <v>903934177.09404016</v>
      </c>
      <c r="X351">
        <v>912067742.37406957</v>
      </c>
      <c r="Y351">
        <v>1003949210.4230998</v>
      </c>
      <c r="Z351">
        <v>1076821442.6636736</v>
      </c>
      <c r="AA351">
        <v>1052529029.491565</v>
      </c>
      <c r="AB351">
        <v>917591584.22470891</v>
      </c>
      <c r="AC351">
        <v>854617172.57834125</v>
      </c>
      <c r="AD351">
        <v>1066692715.9989994</v>
      </c>
      <c r="AE351">
        <v>1132411355.1961555</v>
      </c>
      <c r="AF351">
        <v>1101273563.6025934</v>
      </c>
      <c r="AG351">
        <v>1128843469.0613992</v>
      </c>
      <c r="AH351">
        <v>993236641.77565074</v>
      </c>
      <c r="AI351">
        <v>1048548974.8208606</v>
      </c>
      <c r="AJ351">
        <v>1039520807.4857819</v>
      </c>
      <c r="AK351">
        <v>914498578.8153336</v>
      </c>
      <c r="AL351">
        <v>971650353.74519968</v>
      </c>
      <c r="AM351">
        <v>830395533.54710531</v>
      </c>
      <c r="AN351">
        <v>931478200.21653247</v>
      </c>
      <c r="AO351">
        <v>1039154378.6740162</v>
      </c>
      <c r="AP351">
        <v>1050531916.2341746</v>
      </c>
      <c r="AQ351">
        <v>1279515373.6961412</v>
      </c>
      <c r="AR351">
        <v>1161728543.808347</v>
      </c>
      <c r="AS351">
        <v>1112364131.1982298</v>
      </c>
      <c r="AT351">
        <v>995442524.3798207</v>
      </c>
      <c r="AU351">
        <v>1048367092.8649321</v>
      </c>
      <c r="AV351">
        <v>1049504296.0059971</v>
      </c>
      <c r="AW351">
        <v>1271612544.1076779</v>
      </c>
      <c r="AX351">
        <v>1372735335.1523166</v>
      </c>
      <c r="AY351">
        <v>1405360383.4476228</v>
      </c>
      <c r="AZ351">
        <v>1463844538.3061421</v>
      </c>
      <c r="BA351">
        <v>1717867024.51209</v>
      </c>
      <c r="BB351">
        <v>1934229549.023572</v>
      </c>
      <c r="BC351">
        <v>2417735421.0606303</v>
      </c>
      <c r="BD351">
        <v>2906419037.3986816</v>
      </c>
      <c r="BE351">
        <v>3444495318.1559005</v>
      </c>
      <c r="BF351">
        <v>3853450533.5515203</v>
      </c>
      <c r="BG351">
        <v>3510311640.5183177</v>
      </c>
      <c r="BH351">
        <v>3902427857.575985</v>
      </c>
      <c r="BI351">
        <v>4188141081.0650101</v>
      </c>
      <c r="BJ351">
        <v>4611433504.4838715</v>
      </c>
      <c r="BK351">
        <v>5003464425.8679743</v>
      </c>
      <c r="BL351">
        <v>5171302955.5108709</v>
      </c>
      <c r="BM351">
        <v>5250675144.9630489</v>
      </c>
      <c r="BN351">
        <v>5642470399.3255568</v>
      </c>
      <c r="BO351">
        <v>6048549562.5291243</v>
      </c>
      <c r="BP351">
        <v>5930350209.3424416</v>
      </c>
      <c r="BQ351">
        <v>6713659606.7488508</v>
      </c>
    </row>
    <row r="352" spans="1:69" x14ac:dyDescent="0.2">
      <c r="A352" t="s">
        <v>194</v>
      </c>
      <c r="B352" t="s">
        <v>195</v>
      </c>
      <c r="C352" t="s">
        <v>1687</v>
      </c>
      <c r="D352" t="s">
        <v>1688</v>
      </c>
      <c r="J352">
        <v>64325066887</v>
      </c>
      <c r="K352">
        <v>64327539043</v>
      </c>
      <c r="L352">
        <v>60254894873</v>
      </c>
      <c r="M352">
        <v>63511321567</v>
      </c>
      <c r="N352">
        <v>76540318138</v>
      </c>
      <c r="O352">
        <v>79796739961</v>
      </c>
      <c r="P352">
        <v>112481449900</v>
      </c>
      <c r="Q352">
        <v>143453906740</v>
      </c>
      <c r="R352">
        <v>167908127830</v>
      </c>
      <c r="S352">
        <v>185837134980</v>
      </c>
      <c r="T352">
        <v>184207775490</v>
      </c>
      <c r="U352">
        <v>185837134980</v>
      </c>
      <c r="V352">
        <v>169537467830</v>
      </c>
      <c r="W352">
        <v>175241948390</v>
      </c>
      <c r="X352">
        <v>145780023840</v>
      </c>
      <c r="Y352">
        <v>148762313160</v>
      </c>
      <c r="Z352">
        <v>148461580860</v>
      </c>
      <c r="AA352">
        <v>194130098290</v>
      </c>
      <c r="AB352">
        <v>179066237110</v>
      </c>
      <c r="AC352">
        <v>181988903610</v>
      </c>
      <c r="AD352">
        <v>321888303620</v>
      </c>
      <c r="AE352">
        <v>283577461620</v>
      </c>
      <c r="AF352">
        <v>269584144420.00003</v>
      </c>
      <c r="AG352">
        <v>289391688660</v>
      </c>
      <c r="AH352">
        <v>304612889480</v>
      </c>
      <c r="AI352">
        <v>308003175560</v>
      </c>
      <c r="AJ352">
        <v>351680830100</v>
      </c>
      <c r="AK352">
        <v>315509927600</v>
      </c>
      <c r="AL352">
        <v>318454375800</v>
      </c>
      <c r="AM352">
        <v>397976010000</v>
      </c>
      <c r="AN352">
        <v>366685379800</v>
      </c>
      <c r="AO352">
        <v>414518645500</v>
      </c>
      <c r="AP352">
        <v>486679732900</v>
      </c>
      <c r="AQ352">
        <v>469854224800</v>
      </c>
      <c r="AR352">
        <v>403661920400</v>
      </c>
      <c r="AS352">
        <v>356872696000</v>
      </c>
      <c r="AT352">
        <v>380528104800</v>
      </c>
      <c r="AU352">
        <v>386861368400</v>
      </c>
      <c r="AV352">
        <v>462619386300</v>
      </c>
      <c r="AW352">
        <v>485885993500</v>
      </c>
      <c r="AX352">
        <v>611697214900</v>
      </c>
      <c r="AY352">
        <v>590896794800</v>
      </c>
      <c r="AZ352">
        <v>662756113200</v>
      </c>
      <c r="BA352">
        <v>800139578500</v>
      </c>
      <c r="BB352">
        <v>837909390800</v>
      </c>
      <c r="BC352">
        <v>1016865302200</v>
      </c>
      <c r="BD352">
        <v>1127492679500</v>
      </c>
      <c r="BE352">
        <v>1367479976900</v>
      </c>
      <c r="BF352">
        <v>1339466352400</v>
      </c>
      <c r="BG352">
        <v>1193557386800</v>
      </c>
      <c r="BH352">
        <v>1357559000000</v>
      </c>
      <c r="BI352">
        <v>1564177000000</v>
      </c>
      <c r="BJ352">
        <v>1758608349000</v>
      </c>
      <c r="BK352">
        <v>1949134284900</v>
      </c>
      <c r="BL352">
        <v>2167973054800</v>
      </c>
      <c r="BM352">
        <v>2135103296900</v>
      </c>
      <c r="BN352">
        <v>2002482473300</v>
      </c>
      <c r="BO352">
        <v>2277234516900</v>
      </c>
      <c r="BP352">
        <v>2347039206400</v>
      </c>
      <c r="BQ352">
        <v>2677539519100</v>
      </c>
    </row>
    <row r="353" spans="1:69" x14ac:dyDescent="0.2">
      <c r="A353" t="s">
        <v>194</v>
      </c>
      <c r="B353" t="s">
        <v>195</v>
      </c>
      <c r="C353" t="s">
        <v>1689</v>
      </c>
      <c r="D353" t="s">
        <v>1690</v>
      </c>
      <c r="E353">
        <v>28153525.791691899</v>
      </c>
      <c r="F353">
        <v>30311209.77027075</v>
      </c>
      <c r="G353">
        <v>33051946.520362232</v>
      </c>
      <c r="H353">
        <v>34680452.815983698</v>
      </c>
      <c r="I353">
        <v>39551348.3108062</v>
      </c>
      <c r="J353">
        <v>36844312.361920565</v>
      </c>
      <c r="K353">
        <v>34590056.83921703</v>
      </c>
      <c r="L353">
        <v>36162705.200741962</v>
      </c>
      <c r="M353">
        <v>38079462.170805342</v>
      </c>
      <c r="N353">
        <v>45965968.670310751</v>
      </c>
      <c r="O353">
        <v>47078273.210770398</v>
      </c>
      <c r="P353">
        <v>71753357.503434181</v>
      </c>
      <c r="Q353">
        <v>99966809.194295198</v>
      </c>
      <c r="R353">
        <v>139213000.30069202</v>
      </c>
      <c r="S353">
        <v>191713075.95912516</v>
      </c>
      <c r="T353">
        <v>217173380.13717327</v>
      </c>
      <c r="U353">
        <v>223087360.09560207</v>
      </c>
      <c r="V353">
        <v>221295351.53632787</v>
      </c>
      <c r="W353">
        <v>270311191.12085104</v>
      </c>
      <c r="X353">
        <v>286752462.76302755</v>
      </c>
      <c r="Y353">
        <v>291370759.93936092</v>
      </c>
      <c r="Z353">
        <v>250943030.87541363</v>
      </c>
      <c r="AA353">
        <v>314513863.80039459</v>
      </c>
      <c r="AB353">
        <v>274163985.05795985</v>
      </c>
      <c r="AC353">
        <v>206815794.63534263</v>
      </c>
      <c r="AD353">
        <v>356348081.60226643</v>
      </c>
      <c r="AE353">
        <v>410042090.70602506</v>
      </c>
      <c r="AF353">
        <v>455545229.80135781</v>
      </c>
      <c r="AG353">
        <v>491525524.28053975</v>
      </c>
      <c r="AH353">
        <v>533841905.47343719</v>
      </c>
      <c r="AI353">
        <v>586561316.91917503</v>
      </c>
      <c r="AJ353">
        <v>666059555.10292029</v>
      </c>
      <c r="AK353">
        <v>647923337.45161986</v>
      </c>
      <c r="AL353">
        <v>622610515.21218133</v>
      </c>
      <c r="AM353">
        <v>514877718.18125975</v>
      </c>
      <c r="AN353">
        <v>569307834.49971259</v>
      </c>
      <c r="AO353">
        <v>645207470.71810412</v>
      </c>
      <c r="AP353">
        <v>670460095.85714567</v>
      </c>
      <c r="AQ353">
        <v>678072885.19472635</v>
      </c>
      <c r="AR353">
        <v>586276460.36384273</v>
      </c>
      <c r="AS353">
        <v>432512272.52830476</v>
      </c>
      <c r="AT353">
        <v>432164408.25135148</v>
      </c>
      <c r="AU353">
        <v>487267115.63768411</v>
      </c>
      <c r="AV353">
        <v>732888685.73112106</v>
      </c>
      <c r="AW353">
        <v>845998686.66404092</v>
      </c>
      <c r="AX353">
        <v>1079520488.3265171</v>
      </c>
      <c r="AY353">
        <v>1055771814.7918185</v>
      </c>
      <c r="AZ353">
        <v>1391777140.1136432</v>
      </c>
      <c r="BA353">
        <v>1959468056.4166136</v>
      </c>
      <c r="BB353">
        <v>1889197354.1377804</v>
      </c>
      <c r="BC353">
        <v>2223149256.7308712</v>
      </c>
      <c r="BD353">
        <v>2672585706.594718</v>
      </c>
      <c r="BE353">
        <v>3096666174.3801522</v>
      </c>
      <c r="BF353">
        <v>3187632218.3634624</v>
      </c>
      <c r="BG353">
        <v>2685738501.7453814</v>
      </c>
      <c r="BH353">
        <v>2296231628.3531995</v>
      </c>
      <c r="BI353">
        <v>2668768165.4855738</v>
      </c>
      <c r="BJ353">
        <v>3112253495.7184258</v>
      </c>
      <c r="BK353">
        <v>3454358151.6546459</v>
      </c>
      <c r="BL353">
        <v>3167742131.0051394</v>
      </c>
      <c r="BM353">
        <v>3041880771.4061775</v>
      </c>
      <c r="BN353">
        <v>3054671413.6237822</v>
      </c>
      <c r="BO353">
        <v>3362930968.6680131</v>
      </c>
      <c r="BP353">
        <v>4103359134.5430593</v>
      </c>
      <c r="BQ353">
        <v>5072163142.9225664</v>
      </c>
    </row>
    <row r="354" spans="1:69" x14ac:dyDescent="0.2">
      <c r="A354" t="s">
        <v>194</v>
      </c>
      <c r="B354" t="s">
        <v>195</v>
      </c>
      <c r="C354" t="s">
        <v>1691</v>
      </c>
      <c r="D354" t="s">
        <v>1692</v>
      </c>
      <c r="X354">
        <v>15.547950228996291</v>
      </c>
      <c r="Y354">
        <v>14.119684697781171</v>
      </c>
      <c r="Z354">
        <v>13.808715859064783</v>
      </c>
      <c r="AA354">
        <v>17.217102792958165</v>
      </c>
      <c r="AB354">
        <v>17.263973418202557</v>
      </c>
      <c r="AC354">
        <v>14.853052783350387</v>
      </c>
      <c r="AD354">
        <v>19.140397400987332</v>
      </c>
      <c r="AE354">
        <v>19.143942915719116</v>
      </c>
      <c r="AF354">
        <v>19.965682997236129</v>
      </c>
      <c r="AG354">
        <v>18.455227175308071</v>
      </c>
      <c r="AH354">
        <v>19.654979301025072</v>
      </c>
      <c r="AI354">
        <v>17.740931870011465</v>
      </c>
      <c r="AJ354">
        <v>20.001853630256537</v>
      </c>
      <c r="AK354">
        <v>19.49376998500157</v>
      </c>
      <c r="AL354">
        <v>18.752987038897452</v>
      </c>
      <c r="AM354">
        <v>25.715728795426905</v>
      </c>
      <c r="AN354">
        <v>22.479806726741398</v>
      </c>
      <c r="AO354">
        <v>22.552135585949301</v>
      </c>
      <c r="AP354">
        <v>24.226015905735249</v>
      </c>
      <c r="AQ354">
        <v>22.371862277774639</v>
      </c>
      <c r="AR354">
        <v>17.091292723888564</v>
      </c>
      <c r="AS354">
        <v>16.490928826650862</v>
      </c>
      <c r="AT354">
        <v>13.664187145480863</v>
      </c>
      <c r="AU354">
        <v>13.359613870510914</v>
      </c>
      <c r="AV354">
        <v>14.399238857448809</v>
      </c>
      <c r="AW354">
        <v>15.63492283342303</v>
      </c>
      <c r="AX354">
        <v>15.43786559565736</v>
      </c>
      <c r="AY354">
        <v>15.895194153513776</v>
      </c>
      <c r="AZ354">
        <v>18.183223958959758</v>
      </c>
      <c r="BA354">
        <v>17.301896388026027</v>
      </c>
      <c r="BB354">
        <v>18.791571054238439</v>
      </c>
      <c r="BC354">
        <v>20.12277426647081</v>
      </c>
      <c r="BD354">
        <v>21.113750253683435</v>
      </c>
      <c r="BE354">
        <v>22.155053630443792</v>
      </c>
      <c r="BF354">
        <v>23.48258206784417</v>
      </c>
      <c r="BG354">
        <v>18.661260575384659</v>
      </c>
      <c r="BH354">
        <v>19.147211610748972</v>
      </c>
      <c r="BI354">
        <v>20.245155798269142</v>
      </c>
      <c r="BJ354">
        <v>20.883500895279248</v>
      </c>
      <c r="BK354">
        <v>20.152296358938923</v>
      </c>
      <c r="BL354">
        <v>18.840156518219121</v>
      </c>
      <c r="BM354">
        <v>17.756894837720701</v>
      </c>
      <c r="BN354">
        <v>18.107939875354457</v>
      </c>
      <c r="BO354">
        <v>18.146257254430363</v>
      </c>
      <c r="BP354">
        <v>18.373235296560264</v>
      </c>
      <c r="BQ354">
        <v>17.164889638146118</v>
      </c>
    </row>
    <row r="355" spans="1:69" x14ac:dyDescent="0.2">
      <c r="A355" t="s">
        <v>194</v>
      </c>
      <c r="B355" t="s">
        <v>195</v>
      </c>
      <c r="C355" t="s">
        <v>1693</v>
      </c>
      <c r="D355" t="s">
        <v>1694</v>
      </c>
      <c r="X355">
        <v>57828995100</v>
      </c>
      <c r="Y355">
        <v>57537585200</v>
      </c>
      <c r="Z355">
        <v>66634264599.999992</v>
      </c>
      <c r="AA355">
        <v>99260604400</v>
      </c>
      <c r="AB355">
        <v>105277751300</v>
      </c>
      <c r="AC355">
        <v>94748270600</v>
      </c>
      <c r="AD355">
        <v>133500002300</v>
      </c>
      <c r="AE355">
        <v>134999998499.99998</v>
      </c>
      <c r="AF355">
        <v>142199996400</v>
      </c>
      <c r="AG355">
        <v>143799992300</v>
      </c>
      <c r="AH355">
        <v>164000006100</v>
      </c>
      <c r="AI355">
        <v>149799993300</v>
      </c>
      <c r="AJ355">
        <v>176899997700</v>
      </c>
      <c r="AK355">
        <v>173199999000</v>
      </c>
      <c r="AL355">
        <v>169899999200</v>
      </c>
      <c r="AM355">
        <v>270599995400</v>
      </c>
      <c r="AN355">
        <v>267000004600</v>
      </c>
      <c r="AO355">
        <v>298399989800</v>
      </c>
      <c r="AP355">
        <v>346100006900</v>
      </c>
      <c r="AQ355">
        <v>370199986200</v>
      </c>
      <c r="AR355">
        <v>356556493800</v>
      </c>
      <c r="AS355">
        <v>347655184100</v>
      </c>
      <c r="AT355">
        <v>319280187000</v>
      </c>
      <c r="AU355">
        <v>335710016500</v>
      </c>
      <c r="AV355">
        <v>395858006000</v>
      </c>
      <c r="AW355">
        <v>449485692400</v>
      </c>
      <c r="AX355">
        <v>500297397800</v>
      </c>
      <c r="AY355">
        <v>543701456900</v>
      </c>
      <c r="AZ355">
        <v>663674596000</v>
      </c>
      <c r="BA355">
        <v>729333865800</v>
      </c>
      <c r="BB355">
        <v>835210276500</v>
      </c>
      <c r="BC355">
        <v>1006577759800</v>
      </c>
      <c r="BD355">
        <v>1201968405500</v>
      </c>
      <c r="BE355">
        <v>1420827051500</v>
      </c>
      <c r="BF355">
        <v>1559275140200</v>
      </c>
      <c r="BG355">
        <v>1284728212300</v>
      </c>
      <c r="BH355">
        <v>1339407000000</v>
      </c>
      <c r="BI355">
        <v>1539669000000</v>
      </c>
      <c r="BJ355">
        <v>1710630000000</v>
      </c>
      <c r="BK355">
        <v>1778658000000</v>
      </c>
      <c r="BL355">
        <v>1769807000000</v>
      </c>
      <c r="BM355">
        <v>1811606000000</v>
      </c>
      <c r="BN355">
        <v>1977908000000</v>
      </c>
      <c r="BO355">
        <v>2107854000000</v>
      </c>
      <c r="BP355">
        <v>2241480232900</v>
      </c>
      <c r="BQ355">
        <v>2406787224400</v>
      </c>
    </row>
    <row r="356" spans="1:69" x14ac:dyDescent="0.2">
      <c r="A356" t="s">
        <v>194</v>
      </c>
      <c r="B356" t="s">
        <v>195</v>
      </c>
      <c r="C356" t="s">
        <v>1695</v>
      </c>
      <c r="D356" t="s">
        <v>1696</v>
      </c>
      <c r="E356">
        <v>4.8619654471372824</v>
      </c>
      <c r="F356">
        <v>5.4288860387775175</v>
      </c>
      <c r="G356">
        <v>5.531983697231226</v>
      </c>
      <c r="H356">
        <v>5.5794920814370155</v>
      </c>
      <c r="I356">
        <v>2.7988361825162977</v>
      </c>
      <c r="J356">
        <v>4.6525965431225949</v>
      </c>
      <c r="K356">
        <v>5.0517308498136568</v>
      </c>
      <c r="L356">
        <v>4.928506231559421</v>
      </c>
      <c r="M356">
        <v>6.2047381468831642</v>
      </c>
      <c r="N356">
        <v>5.8172137405641031</v>
      </c>
      <c r="O356">
        <v>5.4552402328633347</v>
      </c>
      <c r="P356">
        <v>5.5114675166215621</v>
      </c>
      <c r="Q356">
        <v>6.3997271951789587</v>
      </c>
      <c r="R356">
        <v>6.3117975803117412</v>
      </c>
      <c r="S356">
        <v>8.3207631727340843</v>
      </c>
      <c r="T356">
        <v>7.348254347929986</v>
      </c>
      <c r="U356">
        <v>8.2052524454059252</v>
      </c>
      <c r="V356">
        <v>7.9602668654066049</v>
      </c>
      <c r="W356">
        <v>7.4684192160480629</v>
      </c>
      <c r="X356">
        <v>8.2461343870179746</v>
      </c>
      <c r="Y356">
        <v>8.9505210237165596</v>
      </c>
      <c r="Z356">
        <v>9.2764106074641735</v>
      </c>
      <c r="AA356">
        <v>8.1957161277625872</v>
      </c>
      <c r="AB356">
        <v>7.8841493983060422</v>
      </c>
      <c r="AC356">
        <v>10.960913625854971</v>
      </c>
      <c r="AD356">
        <v>9.921464694113757</v>
      </c>
      <c r="AE356">
        <v>8.9905631337655638</v>
      </c>
      <c r="AF356">
        <v>11.358816803425265</v>
      </c>
      <c r="AG356">
        <v>10.998700186601544</v>
      </c>
      <c r="AH356">
        <v>8.7488625920075442</v>
      </c>
      <c r="AI356">
        <v>10.96669141195167</v>
      </c>
      <c r="AJ356">
        <v>10.447548442435947</v>
      </c>
      <c r="AK356">
        <v>8.8464803686211049</v>
      </c>
      <c r="AL356">
        <v>8.95154328138584</v>
      </c>
      <c r="AM356">
        <v>14.201621145419594</v>
      </c>
      <c r="AN356">
        <v>14.140556539991458</v>
      </c>
      <c r="AO356">
        <v>10.563605205570695</v>
      </c>
      <c r="AP356">
        <v>10.812530998467681</v>
      </c>
      <c r="AQ356">
        <v>12.808103022005641</v>
      </c>
      <c r="AR356">
        <v>8.3540055057309939</v>
      </c>
      <c r="AS356">
        <v>8.8447174852677026</v>
      </c>
      <c r="AT356">
        <v>9.0440827674192974</v>
      </c>
      <c r="AU356">
        <v>8.8653656321918124</v>
      </c>
      <c r="AV356">
        <v>9.2204316584057242</v>
      </c>
      <c r="AW356">
        <v>10.881587301295061</v>
      </c>
      <c r="AX356">
        <v>9.8418474780906351</v>
      </c>
      <c r="AY356">
        <v>10.956863502702097</v>
      </c>
      <c r="AZ356">
        <v>10.348542216799231</v>
      </c>
      <c r="BA356">
        <v>10.149327052384766</v>
      </c>
      <c r="BB356">
        <v>13.78897086142336</v>
      </c>
      <c r="BC356">
        <v>20.515848855400787</v>
      </c>
      <c r="BD356">
        <v>26.195500519627085</v>
      </c>
      <c r="BE356">
        <v>26.598085417965699</v>
      </c>
      <c r="BF356">
        <v>27.076985453032513</v>
      </c>
      <c r="BG356">
        <v>26.932004154154001</v>
      </c>
      <c r="BH356">
        <v>26.107645535702417</v>
      </c>
      <c r="BI356">
        <v>25.915964804251029</v>
      </c>
      <c r="BJ356">
        <v>26.452385635050067</v>
      </c>
      <c r="BK356">
        <v>28.078906141921877</v>
      </c>
      <c r="BL356">
        <v>29.257695657279374</v>
      </c>
      <c r="BM356">
        <v>31.776865690866302</v>
      </c>
      <c r="BN356">
        <v>32.79707351618103</v>
      </c>
      <c r="BO356">
        <v>31.218073419158841</v>
      </c>
      <c r="BP356">
        <v>28.940208537067658</v>
      </c>
      <c r="BQ356">
        <v>28.557718622364352</v>
      </c>
    </row>
    <row r="357" spans="1:69" x14ac:dyDescent="0.2">
      <c r="A357" t="s">
        <v>194</v>
      </c>
      <c r="B357" t="s">
        <v>195</v>
      </c>
      <c r="C357" t="s">
        <v>1697</v>
      </c>
      <c r="D357" t="s">
        <v>1698</v>
      </c>
      <c r="E357">
        <v>3939308300</v>
      </c>
      <c r="F357">
        <v>4663503900</v>
      </c>
      <c r="G357">
        <v>5144700400</v>
      </c>
      <c r="H357">
        <v>5386799100</v>
      </c>
      <c r="I357">
        <v>2813948700</v>
      </c>
      <c r="J357">
        <v>4821968900</v>
      </c>
      <c r="K357">
        <v>5385011700</v>
      </c>
      <c r="L357">
        <v>5465017900</v>
      </c>
      <c r="M357">
        <v>7072740900</v>
      </c>
      <c r="N357">
        <v>7233053200</v>
      </c>
      <c r="O357">
        <v>6912028200</v>
      </c>
      <c r="P357">
        <v>7321159700</v>
      </c>
      <c r="Q357">
        <v>9332213800</v>
      </c>
      <c r="R357">
        <v>9492926500</v>
      </c>
      <c r="S357">
        <v>15044049900</v>
      </c>
      <c r="T357">
        <v>14802931700</v>
      </c>
      <c r="U357">
        <v>19146663900</v>
      </c>
      <c r="V357">
        <v>22123092000</v>
      </c>
      <c r="W357">
        <v>24867901400</v>
      </c>
      <c r="X357">
        <v>30670645200</v>
      </c>
      <c r="Y357">
        <v>36473290800</v>
      </c>
      <c r="Z357">
        <v>44763525100</v>
      </c>
      <c r="AA357">
        <v>47250210800</v>
      </c>
      <c r="AB357">
        <v>48078475300</v>
      </c>
      <c r="AC357">
        <v>69920145400</v>
      </c>
      <c r="AD357">
        <v>69200003100</v>
      </c>
      <c r="AE357">
        <v>63400001500</v>
      </c>
      <c r="AF357">
        <v>80899997700</v>
      </c>
      <c r="AG357">
        <v>85700001800</v>
      </c>
      <c r="AH357">
        <v>73000001500</v>
      </c>
      <c r="AI357">
        <v>92600000500</v>
      </c>
      <c r="AJ357">
        <v>92400001000</v>
      </c>
      <c r="AK357">
        <v>78600003600</v>
      </c>
      <c r="AL357">
        <v>81099997200</v>
      </c>
      <c r="AM357">
        <v>149440004100</v>
      </c>
      <c r="AN357">
        <v>167952007200</v>
      </c>
      <c r="AO357">
        <v>139773001700</v>
      </c>
      <c r="AP357">
        <v>154471006200</v>
      </c>
      <c r="AQ357">
        <v>211942998000</v>
      </c>
      <c r="AR357">
        <v>174280258400</v>
      </c>
      <c r="AS357">
        <v>186460806300</v>
      </c>
      <c r="AT357">
        <v>211325884700</v>
      </c>
      <c r="AU357">
        <v>222775304100</v>
      </c>
      <c r="AV357">
        <v>253484349200</v>
      </c>
      <c r="AW357">
        <v>312832871300</v>
      </c>
      <c r="AX357">
        <v>318946337000</v>
      </c>
      <c r="AY357">
        <v>374783887000</v>
      </c>
      <c r="AZ357">
        <v>377714347600</v>
      </c>
      <c r="BA357">
        <v>427828705500</v>
      </c>
      <c r="BB357">
        <v>612864679200</v>
      </c>
      <c r="BC357">
        <v>1026240065500</v>
      </c>
      <c r="BD357">
        <v>1491263447400</v>
      </c>
      <c r="BE357">
        <v>1705763385200</v>
      </c>
      <c r="BF357">
        <v>1797948375800</v>
      </c>
      <c r="BG357">
        <v>1854124774200</v>
      </c>
      <c r="BH357">
        <v>1826311000000</v>
      </c>
      <c r="BI357">
        <v>1970941000000</v>
      </c>
      <c r="BJ357">
        <v>2166794000000</v>
      </c>
      <c r="BK357">
        <v>2478267000000</v>
      </c>
      <c r="BL357">
        <v>2748410000100</v>
      </c>
      <c r="BM357">
        <v>3241961000100</v>
      </c>
      <c r="BN357">
        <v>3582384000100</v>
      </c>
      <c r="BO357">
        <v>3626265185500</v>
      </c>
      <c r="BP357">
        <v>3530619639100</v>
      </c>
      <c r="BQ357">
        <v>4004240853700</v>
      </c>
    </row>
    <row r="358" spans="1:69" x14ac:dyDescent="0.2">
      <c r="A358" t="s">
        <v>194</v>
      </c>
      <c r="B358" t="s">
        <v>195</v>
      </c>
      <c r="C358" t="s">
        <v>1699</v>
      </c>
      <c r="D358" t="s">
        <v>1700</v>
      </c>
      <c r="J358">
        <v>1604742511.9233696</v>
      </c>
      <c r="K358">
        <v>1613123350.855958</v>
      </c>
      <c r="L358">
        <v>1803705623.6884556</v>
      </c>
      <c r="M358">
        <v>1877907907.9842577</v>
      </c>
      <c r="N358">
        <v>1938559985.2220798</v>
      </c>
      <c r="O358">
        <v>1868456375.2677994</v>
      </c>
      <c r="P358">
        <v>1959527460.8385723</v>
      </c>
      <c r="Q358">
        <v>1967296661.711184</v>
      </c>
      <c r="R358">
        <v>2006648912.6370444</v>
      </c>
      <c r="S358">
        <v>2141245854.5094633</v>
      </c>
      <c r="T358">
        <v>2319201776.5013857</v>
      </c>
      <c r="U358">
        <v>2435551299.0543036</v>
      </c>
      <c r="V358">
        <v>2597042617.7697196</v>
      </c>
      <c r="W358">
        <v>2594873969.8144488</v>
      </c>
      <c r="X358">
        <v>2621552482.1026139</v>
      </c>
      <c r="Y358">
        <v>2749794921.7845163</v>
      </c>
      <c r="Z358">
        <v>2867278903.3007278</v>
      </c>
      <c r="AA358">
        <v>3133740266.9085913</v>
      </c>
      <c r="AB358">
        <v>3100782876.6101336</v>
      </c>
      <c r="AC358">
        <v>2965567184.5485058</v>
      </c>
      <c r="AD358">
        <v>3316915534.7464075</v>
      </c>
      <c r="AE358">
        <v>3606578522.2673345</v>
      </c>
      <c r="AF358">
        <v>3505672141.8594146</v>
      </c>
      <c r="AG358">
        <v>3699202302.5904355</v>
      </c>
      <c r="AH358">
        <v>3672818601.0622559</v>
      </c>
      <c r="AI358">
        <v>3636885814.2248755</v>
      </c>
      <c r="AJ358">
        <v>3880709708.8258243</v>
      </c>
      <c r="AK358">
        <v>3823167541.7559156</v>
      </c>
      <c r="AL358">
        <v>3976874471.4520187</v>
      </c>
      <c r="AM358">
        <v>3703629012.7669306</v>
      </c>
      <c r="AN358">
        <v>4029918063.7998819</v>
      </c>
      <c r="AO358">
        <v>4606481037.3559294</v>
      </c>
      <c r="AP358">
        <v>4810106463.252018</v>
      </c>
      <c r="AQ358">
        <v>5243505497.9240284</v>
      </c>
      <c r="AR358">
        <v>5550500697.8058815</v>
      </c>
      <c r="AS358">
        <v>5586832994.8031578</v>
      </c>
      <c r="AT358">
        <v>5772663122.6095924</v>
      </c>
      <c r="AU358">
        <v>6065389235.7522326</v>
      </c>
      <c r="AV358">
        <v>6432106720.5946932</v>
      </c>
      <c r="AW358">
        <v>6866295881.3781796</v>
      </c>
      <c r="AX358">
        <v>7441536704.8437529</v>
      </c>
      <c r="AY358">
        <v>7768718007.5046482</v>
      </c>
      <c r="AZ358">
        <v>8056214879.3950281</v>
      </c>
      <c r="BA358">
        <v>8670957758.1802177</v>
      </c>
      <c r="BB358">
        <v>8871463489.7159958</v>
      </c>
      <c r="BC358">
        <v>9564020010.3077126</v>
      </c>
      <c r="BD358">
        <v>10223225308.204235</v>
      </c>
      <c r="BE358">
        <v>11379453156.72695</v>
      </c>
      <c r="BF358">
        <v>11901396752.640034</v>
      </c>
      <c r="BG358">
        <v>11860528197.97216</v>
      </c>
      <c r="BH358">
        <v>12645488959.861549</v>
      </c>
      <c r="BI358">
        <v>13555333947.401024</v>
      </c>
      <c r="BJ358">
        <v>14477361628.592136</v>
      </c>
      <c r="BK358">
        <v>15206792341.581852</v>
      </c>
      <c r="BL358">
        <v>16225021624.656696</v>
      </c>
      <c r="BM358">
        <v>16063629961.361156</v>
      </c>
      <c r="BN358">
        <v>16759506301.41287</v>
      </c>
      <c r="BO358">
        <v>17872373591.464359</v>
      </c>
      <c r="BP358">
        <v>18459681359.011272</v>
      </c>
      <c r="BQ358">
        <v>20326123837.962357</v>
      </c>
    </row>
    <row r="359" spans="1:69" x14ac:dyDescent="0.2">
      <c r="A359" t="s">
        <v>194</v>
      </c>
      <c r="B359" t="s">
        <v>195</v>
      </c>
      <c r="C359" t="s">
        <v>1701</v>
      </c>
      <c r="D359" t="s">
        <v>1702</v>
      </c>
      <c r="E359">
        <v>95.564721632311247</v>
      </c>
      <c r="F359">
        <v>94.752348965909079</v>
      </c>
      <c r="G359">
        <v>94.507988368462975</v>
      </c>
      <c r="H359">
        <v>94.332260304615545</v>
      </c>
      <c r="I359">
        <v>92.289239108607859</v>
      </c>
      <c r="J359">
        <v>91.28890255408983</v>
      </c>
      <c r="K359">
        <v>91.953066537306611</v>
      </c>
      <c r="L359">
        <v>94.32303414479577</v>
      </c>
      <c r="M359">
        <v>93.938683317473149</v>
      </c>
      <c r="N359">
        <v>94.174458850132098</v>
      </c>
      <c r="O359">
        <v>93.397767039587038</v>
      </c>
      <c r="P359">
        <v>92.193843402595576</v>
      </c>
      <c r="Q359">
        <v>90.029203634245263</v>
      </c>
      <c r="R359">
        <v>88.118234297597937</v>
      </c>
      <c r="S359">
        <v>82.294381164456411</v>
      </c>
      <c r="T359">
        <v>91.267257308273017</v>
      </c>
      <c r="U359">
        <v>87.679570272239815</v>
      </c>
      <c r="V359">
        <v>94.874810958391052</v>
      </c>
      <c r="W359">
        <v>94.038682824097307</v>
      </c>
      <c r="X359">
        <v>96.733707476965861</v>
      </c>
      <c r="Y359">
        <v>99.441205830041042</v>
      </c>
      <c r="Z359">
        <v>100.30501838895705</v>
      </c>
      <c r="AA359">
        <v>97.295240096640796</v>
      </c>
      <c r="AB359">
        <v>96.390485111626361</v>
      </c>
      <c r="AC359">
        <v>95.54576044763995</v>
      </c>
      <c r="AD359">
        <v>98.151346498674997</v>
      </c>
      <c r="AE359">
        <v>99.844009223857526</v>
      </c>
      <c r="AF359">
        <v>97.49966090736649</v>
      </c>
      <c r="AG359">
        <v>97.343379043637299</v>
      </c>
      <c r="AH359">
        <v>94.487020543012918</v>
      </c>
      <c r="AI359">
        <v>94.575866143095027</v>
      </c>
      <c r="AJ359">
        <v>91.655526867440884</v>
      </c>
      <c r="AK359">
        <v>91.378623086195546</v>
      </c>
      <c r="AL359">
        <v>92.262600006800895</v>
      </c>
      <c r="AM359">
        <v>83.659812074734546</v>
      </c>
      <c r="AN359">
        <v>88.541016838189947</v>
      </c>
      <c r="AO359">
        <v>92.108376512617966</v>
      </c>
      <c r="AP359">
        <v>88.399578404446203</v>
      </c>
      <c r="AQ359">
        <v>91.149020637107142</v>
      </c>
      <c r="AR359">
        <v>101.25030317959462</v>
      </c>
      <c r="AS359">
        <v>102.86280793253992</v>
      </c>
      <c r="AT359">
        <v>100.02410741151191</v>
      </c>
      <c r="AU359">
        <v>100.13010671068356</v>
      </c>
      <c r="AV359">
        <v>96.468091728765089</v>
      </c>
      <c r="AW359">
        <v>98.199665189157642</v>
      </c>
      <c r="AX359">
        <v>96.924881278167646</v>
      </c>
      <c r="AY359">
        <v>97.06780971797933</v>
      </c>
      <c r="AZ359">
        <v>94.831548074765237</v>
      </c>
      <c r="BA359">
        <v>94.354700429400495</v>
      </c>
      <c r="BB359">
        <v>92.728009686918938</v>
      </c>
      <c r="BC359">
        <v>86.051106826989411</v>
      </c>
      <c r="BD359">
        <v>82.9827402585058</v>
      </c>
      <c r="BE359">
        <v>83.389444248587722</v>
      </c>
      <c r="BF359">
        <v>86.17196539021505</v>
      </c>
      <c r="BG359">
        <v>85.697304993722341</v>
      </c>
      <c r="BH359">
        <v>87.467190522337035</v>
      </c>
      <c r="BI359">
        <v>85.265695242535855</v>
      </c>
      <c r="BJ359">
        <v>84.302172341651797</v>
      </c>
      <c r="BK359">
        <v>82.698708520803294</v>
      </c>
      <c r="BL359">
        <v>82.135433546274939</v>
      </c>
      <c r="BM359">
        <v>80.024529831991813</v>
      </c>
      <c r="BN359">
        <v>81.318310177683202</v>
      </c>
      <c r="BO359">
        <v>87.025637918953123</v>
      </c>
      <c r="BP359">
        <v>84.856381713467727</v>
      </c>
      <c r="BQ359">
        <v>81.458046459710104</v>
      </c>
    </row>
    <row r="360" spans="1:69" x14ac:dyDescent="0.2">
      <c r="A360" t="s">
        <v>194</v>
      </c>
      <c r="B360" t="s">
        <v>195</v>
      </c>
      <c r="C360" t="s">
        <v>1703</v>
      </c>
      <c r="D360" t="s">
        <v>1704</v>
      </c>
      <c r="E360">
        <v>77429365800</v>
      </c>
      <c r="F360">
        <v>81393852400</v>
      </c>
      <c r="G360">
        <v>87891670000</v>
      </c>
      <c r="H360">
        <v>91074407400</v>
      </c>
      <c r="I360">
        <v>92787561500</v>
      </c>
      <c r="J360">
        <v>94612168700</v>
      </c>
      <c r="K360">
        <v>98019541000</v>
      </c>
      <c r="L360">
        <v>104590934000</v>
      </c>
      <c r="M360">
        <v>107080097800</v>
      </c>
      <c r="N360">
        <v>117095383000</v>
      </c>
      <c r="O360">
        <v>118339059700</v>
      </c>
      <c r="P360">
        <v>122465722400</v>
      </c>
      <c r="Q360">
        <v>131282436099.99998</v>
      </c>
      <c r="R360">
        <v>132529586199.99998</v>
      </c>
      <c r="S360">
        <v>148789329900</v>
      </c>
      <c r="T360">
        <v>183856316400</v>
      </c>
      <c r="U360">
        <v>204597149700</v>
      </c>
      <c r="V360">
        <v>263675101199.99997</v>
      </c>
      <c r="W360">
        <v>313124454400</v>
      </c>
      <c r="X360">
        <v>359791034400</v>
      </c>
      <c r="Y360">
        <v>405221998600</v>
      </c>
      <c r="Z360">
        <v>484024090600</v>
      </c>
      <c r="AA360">
        <v>560929701900</v>
      </c>
      <c r="AB360">
        <v>587800576000</v>
      </c>
      <c r="AC360">
        <v>609490567200</v>
      </c>
      <c r="AD360">
        <v>684583747600</v>
      </c>
      <c r="AE360">
        <v>704083853300</v>
      </c>
      <c r="AF360">
        <v>694414082000</v>
      </c>
      <c r="AG360">
        <v>758483058700</v>
      </c>
      <c r="AH360">
        <v>788394213400</v>
      </c>
      <c r="AI360">
        <v>798574968800</v>
      </c>
      <c r="AJ360">
        <v>810617995300</v>
      </c>
      <c r="AK360">
        <v>811889000400</v>
      </c>
      <c r="AL360">
        <v>835889004500</v>
      </c>
      <c r="AM360">
        <v>880330670100</v>
      </c>
      <c r="AN360">
        <v>1051630567400</v>
      </c>
      <c r="AO360">
        <v>1218737733600</v>
      </c>
      <c r="AP360">
        <v>1262902444000</v>
      </c>
      <c r="AQ360">
        <v>1508294918100</v>
      </c>
      <c r="AR360">
        <v>2112271650899.9998</v>
      </c>
      <c r="AS360">
        <v>2168512689900</v>
      </c>
      <c r="AT360">
        <v>2337183718200</v>
      </c>
      <c r="AU360">
        <v>2516141566800</v>
      </c>
      <c r="AV360">
        <v>2652061460500</v>
      </c>
      <c r="AW360">
        <v>2823125190400</v>
      </c>
      <c r="AX360">
        <v>3141060244700</v>
      </c>
      <c r="AY360">
        <v>3320243153500</v>
      </c>
      <c r="AZ360">
        <v>3461283296000</v>
      </c>
      <c r="BA360">
        <v>3977372010400</v>
      </c>
      <c r="BB360">
        <v>4121389658500</v>
      </c>
      <c r="BC360">
        <v>4304432837700</v>
      </c>
      <c r="BD360">
        <v>4724060424800</v>
      </c>
      <c r="BE360">
        <v>5347853369000</v>
      </c>
      <c r="BF360">
        <v>5721934795200</v>
      </c>
      <c r="BG360">
        <v>5899802159600</v>
      </c>
      <c r="BH360">
        <v>6118602000000</v>
      </c>
      <c r="BI360">
        <v>6484561000000</v>
      </c>
      <c r="BJ360">
        <v>6905443000000</v>
      </c>
      <c r="BK360">
        <v>7299055000000</v>
      </c>
      <c r="BL360">
        <v>7715640000000</v>
      </c>
      <c r="BM360">
        <v>8164317000000</v>
      </c>
      <c r="BN360">
        <v>8882299000000</v>
      </c>
      <c r="BO360">
        <v>10108825000000</v>
      </c>
      <c r="BP360">
        <v>10352226985400</v>
      </c>
      <c r="BQ360">
        <v>11421697993800</v>
      </c>
    </row>
    <row r="361" spans="1:69" x14ac:dyDescent="0.2">
      <c r="A361" t="s">
        <v>194</v>
      </c>
      <c r="B361" t="s">
        <v>195</v>
      </c>
      <c r="C361" t="s">
        <v>1705</v>
      </c>
      <c r="D361" t="s">
        <v>1706</v>
      </c>
      <c r="AI361">
        <v>3378541563.1186943</v>
      </c>
      <c r="AJ361">
        <v>3435985987.8471375</v>
      </c>
      <c r="AK361">
        <v>3612039406.8516889</v>
      </c>
      <c r="AL361">
        <v>3840188073.3844118</v>
      </c>
      <c r="AM361">
        <v>2969001834.5961523</v>
      </c>
      <c r="AN361">
        <v>3526014456.6647739</v>
      </c>
      <c r="AO361">
        <v>4074105559.3986645</v>
      </c>
      <c r="AP361">
        <v>4201364571.0504212</v>
      </c>
      <c r="AQ361">
        <v>5007177912.5215569</v>
      </c>
      <c r="AR361">
        <v>8447085045.3260441</v>
      </c>
      <c r="AS361">
        <v>8807730208.3760052</v>
      </c>
      <c r="AT361">
        <v>9198063484.4450531</v>
      </c>
      <c r="AU361">
        <v>9851112776.9509468</v>
      </c>
      <c r="AV361">
        <v>10466507388.764578</v>
      </c>
      <c r="AW361">
        <v>11430699372.920591</v>
      </c>
      <c r="AX361">
        <v>12395329744.591352</v>
      </c>
      <c r="AY361">
        <v>13012119419.204515</v>
      </c>
      <c r="AZ361">
        <v>13645998806.554953</v>
      </c>
      <c r="BA361">
        <v>15080570711.952177</v>
      </c>
      <c r="BB361">
        <v>15019769001.15716</v>
      </c>
      <c r="BC361">
        <v>15992338559.274076</v>
      </c>
      <c r="BD361">
        <v>17531262818.049911</v>
      </c>
      <c r="BE361">
        <v>19801610863.7444</v>
      </c>
      <c r="BF361">
        <v>21563308456.4995</v>
      </c>
      <c r="BG361">
        <v>22072928754.567814</v>
      </c>
      <c r="BH361">
        <v>23561882960.81934</v>
      </c>
      <c r="BI361">
        <v>26230627879.117992</v>
      </c>
      <c r="BJ361">
        <v>28203266591.931667</v>
      </c>
      <c r="BK361">
        <v>28953981228.453499</v>
      </c>
      <c r="BL361">
        <v>30459616804.456264</v>
      </c>
      <c r="BM361">
        <v>32047761945.560959</v>
      </c>
      <c r="BN361">
        <v>34651896148.671402</v>
      </c>
      <c r="BO361">
        <v>37657971946.298538</v>
      </c>
      <c r="BP361">
        <v>39585899916.122276</v>
      </c>
      <c r="BQ361">
        <v>43615203836.20237</v>
      </c>
    </row>
    <row r="362" spans="1:69" x14ac:dyDescent="0.2">
      <c r="A362" t="s">
        <v>194</v>
      </c>
      <c r="B362" t="s">
        <v>195</v>
      </c>
      <c r="C362" t="s">
        <v>1707</v>
      </c>
      <c r="D362" t="s">
        <v>1708</v>
      </c>
      <c r="K362">
        <v>1.2888377036355934</v>
      </c>
      <c r="L362">
        <v>13.81311108653837</v>
      </c>
      <c r="M362">
        <v>1.8707362117737176</v>
      </c>
      <c r="N362">
        <v>2.3526122202820261</v>
      </c>
      <c r="O362">
        <v>-5.8777639794266747</v>
      </c>
      <c r="P362">
        <v>2.0064470443479792</v>
      </c>
      <c r="Q362">
        <v>-4.3217727671748065</v>
      </c>
      <c r="R362">
        <v>-0.88087633473899984</v>
      </c>
      <c r="S362">
        <v>6.0597859483625882</v>
      </c>
      <c r="T362">
        <v>6.4990969983232958</v>
      </c>
      <c r="U362">
        <v>6.6861332307221346</v>
      </c>
      <c r="V362">
        <v>11.304064110549433</v>
      </c>
      <c r="W362">
        <v>-0.76428425415757317</v>
      </c>
      <c r="X362">
        <v>2.5486578112003713</v>
      </c>
      <c r="Y362">
        <v>7.3667602236884733</v>
      </c>
      <c r="Z362">
        <v>4.1329094027027509</v>
      </c>
      <c r="AA362">
        <v>1.6993550577677041</v>
      </c>
      <c r="AB362">
        <v>0.42172431121625209</v>
      </c>
      <c r="AC362">
        <v>-6.3682706443838413</v>
      </c>
      <c r="AD362">
        <v>4.6321198473311398</v>
      </c>
      <c r="AE362">
        <v>14.133326769690797</v>
      </c>
      <c r="AF362">
        <v>-5.157806666680159</v>
      </c>
      <c r="AG362">
        <v>5.6201112486149185</v>
      </c>
      <c r="AH362">
        <v>-1.837777678586022</v>
      </c>
      <c r="AI362">
        <v>-2.9742524458869752</v>
      </c>
      <c r="AJ362">
        <v>5.2648496589119844</v>
      </c>
      <c r="AK362">
        <v>0.71075587940367768</v>
      </c>
      <c r="AL362">
        <v>6.6560702984754414</v>
      </c>
      <c r="AM362">
        <v>-20.022255044983055</v>
      </c>
      <c r="AN362">
        <v>16.946838281316687</v>
      </c>
      <c r="AO362">
        <v>18.340252670205629</v>
      </c>
      <c r="AP362">
        <v>2.448792920531929</v>
      </c>
      <c r="AQ362">
        <v>13.240171348849628</v>
      </c>
      <c r="AR362">
        <v>16.902247249333399</v>
      </c>
      <c r="AS362">
        <v>0.50095179349528962</v>
      </c>
      <c r="AT362">
        <v>1.2783139671773966</v>
      </c>
      <c r="AU362">
        <v>5.3716991757032417</v>
      </c>
      <c r="AV362">
        <v>5.1502383696882674</v>
      </c>
      <c r="AW362">
        <v>6.5872522384293291</v>
      </c>
      <c r="AX362">
        <v>5.4646268088764742</v>
      </c>
      <c r="AY362">
        <v>4.2693063445679655</v>
      </c>
      <c r="AZ362">
        <v>1.6543259596943045</v>
      </c>
      <c r="BA362">
        <v>7.2458870450397228</v>
      </c>
      <c r="BB362">
        <v>1.0360005853645475</v>
      </c>
      <c r="BC362">
        <v>5.429863637215874</v>
      </c>
      <c r="BD362">
        <v>5.6557523965181673</v>
      </c>
      <c r="BE362">
        <v>9.4710775911568135</v>
      </c>
      <c r="BF362">
        <v>6.3358565981970827</v>
      </c>
      <c r="BG362">
        <v>1.325626569071602</v>
      </c>
      <c r="BH362">
        <v>3.6948117315717184</v>
      </c>
      <c r="BI362">
        <v>4.2532234957020023</v>
      </c>
      <c r="BJ362">
        <v>3.5419623282996611</v>
      </c>
      <c r="BK362">
        <v>2.3712103688185096</v>
      </c>
      <c r="BL362">
        <v>3.443382910553467</v>
      </c>
      <c r="BM362">
        <v>1.9159534055056753</v>
      </c>
      <c r="BN362">
        <v>3.8139859790140633</v>
      </c>
      <c r="BO362">
        <v>4.5930639503786637</v>
      </c>
      <c r="BP362">
        <v>2.7646809435029667</v>
      </c>
      <c r="BQ362">
        <v>9.5201789034570368</v>
      </c>
    </row>
    <row r="363" spans="1:69" x14ac:dyDescent="0.2">
      <c r="A363" t="s">
        <v>194</v>
      </c>
      <c r="B363" t="s">
        <v>195</v>
      </c>
      <c r="C363" t="s">
        <v>1709</v>
      </c>
      <c r="D363" t="s">
        <v>1710</v>
      </c>
      <c r="E363">
        <v>291246352.83802021</v>
      </c>
      <c r="F363">
        <v>305060654.34156919</v>
      </c>
      <c r="G363">
        <v>330069988.16568947</v>
      </c>
      <c r="H363">
        <v>342602051.48512721</v>
      </c>
      <c r="I363">
        <v>350033041.23186594</v>
      </c>
      <c r="J363">
        <v>364714365.69322795</v>
      </c>
      <c r="K363">
        <v>379028558.7823078</v>
      </c>
      <c r="L363">
        <v>405694165.68647397</v>
      </c>
      <c r="M363">
        <v>404637815.60063648</v>
      </c>
      <c r="N363">
        <v>422157413.76228839</v>
      </c>
      <c r="O363">
        <v>396303181.97148389</v>
      </c>
      <c r="P363">
        <v>410328684.24799645</v>
      </c>
      <c r="Q363">
        <v>478866839.86434549</v>
      </c>
      <c r="R363">
        <v>540062069.76854503</v>
      </c>
      <c r="S363">
        <v>556054484.57692564</v>
      </c>
      <c r="T363">
        <v>736701854.62470984</v>
      </c>
      <c r="U363">
        <v>757285016.11718786</v>
      </c>
      <c r="V363">
        <v>959758777.28955269</v>
      </c>
      <c r="W363">
        <v>1239352031.0086341</v>
      </c>
      <c r="X363">
        <v>1502627013.8265762</v>
      </c>
      <c r="Y363">
        <v>1739937161.4541693</v>
      </c>
      <c r="Z363">
        <v>1616918684.7869246</v>
      </c>
      <c r="AA363">
        <v>1465127723.8476653</v>
      </c>
      <c r="AB363">
        <v>1312443294.7364535</v>
      </c>
      <c r="AC363">
        <v>1204433415.3721321</v>
      </c>
      <c r="AD363">
        <v>1255173586.8331528</v>
      </c>
      <c r="AE363">
        <v>1646385377.2472792</v>
      </c>
      <c r="AF363">
        <v>1838045897.723419</v>
      </c>
      <c r="AG363">
        <v>2022812144.7991605</v>
      </c>
      <c r="AH363">
        <v>1944657892.7402761</v>
      </c>
      <c r="AI363">
        <v>2280041495.4871063</v>
      </c>
      <c r="AJ363">
        <v>2193416685.8706751</v>
      </c>
      <c r="AK363">
        <v>2337771737.4026256</v>
      </c>
      <c r="AL363">
        <v>2269187634.0764647</v>
      </c>
      <c r="AM363">
        <v>1091590702.6117804</v>
      </c>
      <c r="AN363">
        <v>1507242159.2690749</v>
      </c>
      <c r="AO363">
        <v>1751580569.9525266</v>
      </c>
      <c r="AP363">
        <v>1582817424.4167812</v>
      </c>
      <c r="AQ363">
        <v>1931221856.9051683</v>
      </c>
      <c r="AR363">
        <v>3023220281.3057957</v>
      </c>
      <c r="AS363">
        <v>2634535890.8859453</v>
      </c>
      <c r="AT363">
        <v>2724529246.9811206</v>
      </c>
      <c r="AU363">
        <v>3098567484.8607144</v>
      </c>
      <c r="AV363">
        <v>3929206990.8239255</v>
      </c>
      <c r="AW363">
        <v>4577434964.5238562</v>
      </c>
      <c r="AX363">
        <v>5109589624.2806482</v>
      </c>
      <c r="AY363">
        <v>5366637813.3729563</v>
      </c>
      <c r="AZ363">
        <v>5958849502.3244476</v>
      </c>
      <c r="BA363">
        <v>7531339281.1997519</v>
      </c>
      <c r="BB363">
        <v>7325082524.4902477</v>
      </c>
      <c r="BC363">
        <v>7237838576.8345871</v>
      </c>
      <c r="BD363">
        <v>8298694002.5582161</v>
      </c>
      <c r="BE363">
        <v>8684040554.7957382</v>
      </c>
      <c r="BF363">
        <v>9614876903.2065506</v>
      </c>
      <c r="BG363">
        <v>9791138142.6985588</v>
      </c>
      <c r="BH363">
        <v>8462728354.2011385</v>
      </c>
      <c r="BI363">
        <v>8824040588.9505463</v>
      </c>
      <c r="BJ363">
        <v>9389991591.4178219</v>
      </c>
      <c r="BK363">
        <v>10214023184.931355</v>
      </c>
      <c r="BL363">
        <v>9881903346.3021793</v>
      </c>
      <c r="BM363">
        <v>10677615415.614561</v>
      </c>
      <c r="BN363">
        <v>12029338142.565332</v>
      </c>
      <c r="BO363">
        <v>12298553413.600538</v>
      </c>
      <c r="BP363">
        <v>12863815381.165976</v>
      </c>
      <c r="BQ363">
        <v>14349375911.380449</v>
      </c>
    </row>
    <row r="364" spans="1:69" x14ac:dyDescent="0.2">
      <c r="A364" t="s">
        <v>194</v>
      </c>
      <c r="B364" t="s">
        <v>195</v>
      </c>
      <c r="C364" t="s">
        <v>1711</v>
      </c>
      <c r="D364" t="s">
        <v>1712</v>
      </c>
      <c r="J364">
        <v>91980103.933938101</v>
      </c>
      <c r="K364">
        <v>82963605.699831784</v>
      </c>
      <c r="L364">
        <v>84765642.020500124</v>
      </c>
      <c r="M364">
        <v>120837944.83545561</v>
      </c>
      <c r="N364">
        <v>120837944.83545561</v>
      </c>
      <c r="O364">
        <v>142481316.18329388</v>
      </c>
      <c r="P364">
        <v>146280707.3989934</v>
      </c>
      <c r="Q364">
        <v>169754781.81421244</v>
      </c>
      <c r="R364">
        <v>180592733.197238</v>
      </c>
      <c r="S364">
        <v>191426332.53511849</v>
      </c>
      <c r="T364">
        <v>261858293.77821285</v>
      </c>
      <c r="U364">
        <v>260055784.46791837</v>
      </c>
      <c r="V364">
        <v>241993618.95914319</v>
      </c>
      <c r="W364">
        <v>245607909.33470339</v>
      </c>
      <c r="X364">
        <v>268645671.62201184</v>
      </c>
      <c r="Y364">
        <v>240005994.248781</v>
      </c>
      <c r="Z364">
        <v>263722022.91910678</v>
      </c>
      <c r="AA364">
        <v>403646773.81603509</v>
      </c>
      <c r="AB364">
        <v>387282711.88571787</v>
      </c>
      <c r="AC364">
        <v>398192115.57617056</v>
      </c>
      <c r="AD364">
        <v>408783746.27492577</v>
      </c>
      <c r="AE364">
        <v>442160603.40876412</v>
      </c>
      <c r="AF364">
        <v>474213590.50984144</v>
      </c>
      <c r="AG364">
        <v>493443839.92550844</v>
      </c>
      <c r="AH364">
        <v>488851908.20429277</v>
      </c>
      <c r="AI364">
        <v>508416203.63201958</v>
      </c>
      <c r="AJ364">
        <v>539033040.2427187</v>
      </c>
      <c r="AK364">
        <v>529995080.20560181</v>
      </c>
      <c r="AL364">
        <v>519433055.2640723</v>
      </c>
      <c r="AM364">
        <v>598629408.20903718</v>
      </c>
      <c r="AN364">
        <v>612378945.1811558</v>
      </c>
      <c r="AO364">
        <v>640036265.3176055</v>
      </c>
      <c r="AP364">
        <v>646529013.36874425</v>
      </c>
      <c r="AQ364">
        <v>689038469.76992667</v>
      </c>
      <c r="AR364">
        <v>588146156.74265635</v>
      </c>
      <c r="AS364">
        <v>684084145.43921959</v>
      </c>
      <c r="AT364">
        <v>775855907.87819636</v>
      </c>
      <c r="AU364">
        <v>825420734.82449937</v>
      </c>
      <c r="AV364">
        <v>827027630.80306971</v>
      </c>
      <c r="AW364">
        <v>905124029.53163481</v>
      </c>
      <c r="AX364">
        <v>987653013.2527926</v>
      </c>
      <c r="AY364">
        <v>1126149482.4143348</v>
      </c>
      <c r="AZ364">
        <v>1202827437.2879543</v>
      </c>
      <c r="BA364">
        <v>1171652456.3761253</v>
      </c>
      <c r="BB364">
        <v>1247197530.9257159</v>
      </c>
      <c r="BC364">
        <v>1300803418.4736311</v>
      </c>
      <c r="BD364">
        <v>1401837805.8209531</v>
      </c>
      <c r="BE364">
        <v>1498730716.5901172</v>
      </c>
      <c r="BF364">
        <v>1589283161.815922</v>
      </c>
      <c r="BG364">
        <v>1687169441.6303651</v>
      </c>
      <c r="BH364">
        <v>1886528977.3072116</v>
      </c>
      <c r="BI364">
        <v>2086952954.7096343</v>
      </c>
      <c r="BJ364">
        <v>2365287048.4981503</v>
      </c>
      <c r="BK364">
        <v>2552951451.5797009</v>
      </c>
      <c r="BL364">
        <v>2870181241.0687447</v>
      </c>
      <c r="BM364">
        <v>2610441795.0809898</v>
      </c>
      <c r="BN364">
        <v>3083418027.5303006</v>
      </c>
      <c r="BO364">
        <v>3255308605.2096343</v>
      </c>
      <c r="BP364">
        <v>3423622015.6793976</v>
      </c>
      <c r="BQ364">
        <v>3678159386.8259344</v>
      </c>
    </row>
    <row r="365" spans="1:69" x14ac:dyDescent="0.2">
      <c r="A365" t="s">
        <v>194</v>
      </c>
      <c r="B365" t="s">
        <v>195</v>
      </c>
      <c r="C365" t="s">
        <v>1713</v>
      </c>
      <c r="D365" t="s">
        <v>1714</v>
      </c>
      <c r="AG365">
        <v>11.991439212069601</v>
      </c>
      <c r="AH365">
        <v>16.0145156200694</v>
      </c>
      <c r="AI365">
        <v>13.144823407697</v>
      </c>
      <c r="AJ365">
        <v>11.617077245743101</v>
      </c>
      <c r="AK365">
        <v>11.2464675552794</v>
      </c>
      <c r="AL365">
        <v>9.4153257925760698</v>
      </c>
      <c r="AM365">
        <v>7.9615947832598</v>
      </c>
      <c r="AN365">
        <v>7.0871449205585</v>
      </c>
      <c r="AO365">
        <v>6.4639261887670596</v>
      </c>
      <c r="AP365">
        <v>6.9925506027578601</v>
      </c>
      <c r="AQ365">
        <v>6.3420170880614899</v>
      </c>
      <c r="AR365">
        <v>5.7581358875259099</v>
      </c>
      <c r="AS365">
        <v>6.2441983980401394</v>
      </c>
      <c r="AT365">
        <v>5.8775638151048994</v>
      </c>
      <c r="AU365">
        <v>6.0510908317796703</v>
      </c>
      <c r="AV365">
        <v>6.0974349434695405</v>
      </c>
      <c r="AW365">
        <v>5.9584113192643899</v>
      </c>
      <c r="AX365">
        <v>5.9449765329873703</v>
      </c>
      <c r="AY365">
        <v>5.0750385181245594</v>
      </c>
      <c r="AZ365">
        <v>6.1988656266644897</v>
      </c>
      <c r="BA365">
        <v>6.6857141398777005</v>
      </c>
      <c r="BB365">
        <v>6.2863392228882304</v>
      </c>
      <c r="BC365">
        <v>5.6558886657896599</v>
      </c>
      <c r="BD365">
        <v>5.6317459280531796</v>
      </c>
      <c r="BE365">
        <v>5.1880656604671698</v>
      </c>
      <c r="BF365">
        <v>4.8933547005489704</v>
      </c>
      <c r="BG365">
        <v>6.0796994923519598</v>
      </c>
      <c r="BH365">
        <v>6.1437046617753506</v>
      </c>
      <c r="BI365">
        <v>5.3871744824513401</v>
      </c>
      <c r="BJ365">
        <v>5.1953144077079303</v>
      </c>
      <c r="BK365">
        <v>7.9494598178888101</v>
      </c>
      <c r="BL365">
        <v>9.5275281496079103</v>
      </c>
      <c r="BM365">
        <v>8.7878308703735701</v>
      </c>
      <c r="BN365">
        <v>8.3685395507409002</v>
      </c>
      <c r="BO365">
        <v>9.1926445324586794</v>
      </c>
      <c r="BP365">
        <v>13.975331489550499</v>
      </c>
      <c r="BQ365">
        <v>16.9953372212182</v>
      </c>
    </row>
    <row r="366" spans="1:69" x14ac:dyDescent="0.2">
      <c r="A366" t="s">
        <v>194</v>
      </c>
      <c r="B366" t="s">
        <v>195</v>
      </c>
      <c r="C366" t="s">
        <v>1715</v>
      </c>
      <c r="D366" t="s">
        <v>1716</v>
      </c>
      <c r="AI366">
        <v>0.24524813347776817</v>
      </c>
      <c r="AJ366">
        <v>0.23979400735592099</v>
      </c>
      <c r="AK366">
        <v>0.2116308555906288</v>
      </c>
      <c r="AL366">
        <v>0.2071713037359201</v>
      </c>
      <c r="AM366">
        <v>0.20247523727848085</v>
      </c>
      <c r="AN366">
        <v>0.22621979691172639</v>
      </c>
      <c r="AO366">
        <v>0.22086017963866417</v>
      </c>
      <c r="AP366">
        <v>0.20924818383038843</v>
      </c>
      <c r="AQ366">
        <v>0.20859199588758337</v>
      </c>
      <c r="AR366">
        <v>0.20323458697503075</v>
      </c>
      <c r="AS366">
        <v>0.21600030889955679</v>
      </c>
      <c r="AT366">
        <v>0.26273662023012767</v>
      </c>
      <c r="AU366">
        <v>0.2577961863350835</v>
      </c>
      <c r="AV366">
        <v>0.25990124099377226</v>
      </c>
      <c r="AW366">
        <v>0.17195675547631936</v>
      </c>
      <c r="AX366">
        <v>0.18286209905859341</v>
      </c>
      <c r="AZ366">
        <v>0.17262488489756286</v>
      </c>
      <c r="BA366">
        <v>0.16829977286262654</v>
      </c>
      <c r="BB366">
        <v>0.16709308237557621</v>
      </c>
      <c r="BC366">
        <v>0.16296304097858666</v>
      </c>
      <c r="BD366">
        <v>0.15881489963938614</v>
      </c>
      <c r="BE366">
        <v>0.15456361561689175</v>
      </c>
      <c r="BF366">
        <v>0.15041465840108562</v>
      </c>
      <c r="BG366">
        <v>0.14634826567079973</v>
      </c>
      <c r="BH366">
        <v>0.14227172532734922</v>
      </c>
      <c r="BI366">
        <v>0.13821501524469371</v>
      </c>
      <c r="BJ366">
        <v>0.12897166785574637</v>
      </c>
      <c r="BK366">
        <v>0.12761085252822735</v>
      </c>
      <c r="BL366">
        <v>0.12182399312469683</v>
      </c>
      <c r="BM366">
        <v>0.12173211520063389</v>
      </c>
    </row>
    <row r="367" spans="1:69" x14ac:dyDescent="0.2">
      <c r="A367" t="s">
        <v>194</v>
      </c>
      <c r="B367" t="s">
        <v>195</v>
      </c>
      <c r="C367" t="s">
        <v>1717</v>
      </c>
      <c r="D367" t="s">
        <v>1718</v>
      </c>
      <c r="AZ367">
        <v>2.25</v>
      </c>
      <c r="BC367">
        <v>2.77</v>
      </c>
      <c r="BE367">
        <v>2.67</v>
      </c>
      <c r="BG367">
        <v>3.2053569999999998</v>
      </c>
      <c r="BI367">
        <v>3.1322580000000002</v>
      </c>
      <c r="BK367">
        <v>3.04</v>
      </c>
      <c r="BO367">
        <v>2.4</v>
      </c>
    </row>
    <row r="368" spans="1:69" x14ac:dyDescent="0.2">
      <c r="A368" t="s">
        <v>194</v>
      </c>
      <c r="B368" t="s">
        <v>195</v>
      </c>
      <c r="C368" t="s">
        <v>1719</v>
      </c>
      <c r="D368" t="s">
        <v>1720</v>
      </c>
      <c r="AZ368">
        <v>1.89</v>
      </c>
      <c r="BC368">
        <v>1.89</v>
      </c>
      <c r="BE368">
        <v>2.4</v>
      </c>
      <c r="BG368">
        <v>2.348214</v>
      </c>
      <c r="BI368">
        <v>2.6685120000000002</v>
      </c>
      <c r="BK368">
        <v>2.4300000000000002</v>
      </c>
      <c r="BO368">
        <v>2.2999999999999998</v>
      </c>
    </row>
    <row r="369" spans="1:69" x14ac:dyDescent="0.2">
      <c r="A369" t="s">
        <v>194</v>
      </c>
      <c r="B369" t="s">
        <v>195</v>
      </c>
      <c r="C369" t="s">
        <v>1721</v>
      </c>
      <c r="D369" t="s">
        <v>1722</v>
      </c>
      <c r="AI369">
        <v>0</v>
      </c>
      <c r="AO369">
        <v>9.6099999999999994E-4</v>
      </c>
      <c r="AP369">
        <v>1.8699999999999998E-2</v>
      </c>
      <c r="AQ369">
        <v>4.5399999999999996E-2</v>
      </c>
      <c r="AR369">
        <v>6.1799999999999994E-2</v>
      </c>
      <c r="AS369">
        <v>7.7080200000000001E-2</v>
      </c>
      <c r="AT369">
        <v>0.15773200000000001</v>
      </c>
      <c r="AU369">
        <v>0.200993</v>
      </c>
      <c r="AV369">
        <v>0.37343999999999999</v>
      </c>
      <c r="AW369">
        <v>0.40029500000000001</v>
      </c>
      <c r="AX369">
        <v>0.469914</v>
      </c>
      <c r="AY369">
        <v>0.63270800000000005</v>
      </c>
      <c r="AZ369">
        <v>0.75</v>
      </c>
      <c r="BA369">
        <v>0.92</v>
      </c>
      <c r="BB369">
        <v>1.1299999999999999</v>
      </c>
      <c r="BC369">
        <v>2.4</v>
      </c>
      <c r="BD369">
        <v>3</v>
      </c>
      <c r="BE369">
        <v>3.7250299999999998</v>
      </c>
      <c r="BF369">
        <v>5</v>
      </c>
      <c r="BG369">
        <v>6</v>
      </c>
      <c r="BH369">
        <v>6.55</v>
      </c>
      <c r="BI369">
        <v>7.14</v>
      </c>
      <c r="BJ369">
        <v>7.79</v>
      </c>
      <c r="BK369">
        <v>8.5</v>
      </c>
      <c r="BL369">
        <v>9.2718100000000003</v>
      </c>
      <c r="BM369">
        <v>10.7927</v>
      </c>
      <c r="BN369">
        <v>12.5631</v>
      </c>
      <c r="BO369">
        <v>14.623799999999999</v>
      </c>
      <c r="BP369">
        <v>17.022600000000001</v>
      </c>
    </row>
    <row r="370" spans="1:69" x14ac:dyDescent="0.2">
      <c r="A370" t="s">
        <v>194</v>
      </c>
      <c r="B370" t="s">
        <v>195</v>
      </c>
      <c r="C370" t="s">
        <v>1723</v>
      </c>
      <c r="D370" t="s">
        <v>1724</v>
      </c>
      <c r="BC370">
        <v>4</v>
      </c>
      <c r="BD370">
        <v>4</v>
      </c>
      <c r="BE370">
        <v>10</v>
      </c>
      <c r="BF370">
        <v>12</v>
      </c>
      <c r="BG370">
        <v>13</v>
      </c>
      <c r="BH370">
        <v>27</v>
      </c>
      <c r="BI370">
        <v>34</v>
      </c>
      <c r="BJ370">
        <v>37</v>
      </c>
      <c r="BK370">
        <v>50</v>
      </c>
      <c r="BL370">
        <v>69</v>
      </c>
      <c r="BM370">
        <v>125</v>
      </c>
      <c r="BN370">
        <v>243</v>
      </c>
      <c r="BO370">
        <v>489</v>
      </c>
      <c r="BP370">
        <v>520</v>
      </c>
      <c r="BQ370">
        <v>679</v>
      </c>
    </row>
    <row r="371" spans="1:69" x14ac:dyDescent="0.2">
      <c r="A371" t="s">
        <v>194</v>
      </c>
      <c r="B371" t="s">
        <v>195</v>
      </c>
      <c r="C371" t="s">
        <v>1725</v>
      </c>
      <c r="D371" t="s">
        <v>1726</v>
      </c>
      <c r="O371">
        <v>1500</v>
      </c>
      <c r="P371">
        <v>1500</v>
      </c>
      <c r="Q371">
        <v>1500</v>
      </c>
      <c r="R371">
        <v>1500</v>
      </c>
      <c r="S371">
        <v>1500</v>
      </c>
      <c r="T371">
        <v>2400</v>
      </c>
      <c r="U371">
        <v>2600</v>
      </c>
      <c r="V371">
        <v>4000</v>
      </c>
      <c r="W371">
        <v>4000</v>
      </c>
      <c r="X371">
        <v>4000</v>
      </c>
      <c r="Y371">
        <v>4000</v>
      </c>
      <c r="Z371">
        <v>6670</v>
      </c>
      <c r="AA371">
        <v>7180</v>
      </c>
      <c r="AB371">
        <v>7488</v>
      </c>
      <c r="AC371">
        <v>7797</v>
      </c>
      <c r="AD371">
        <v>7950</v>
      </c>
      <c r="AE371">
        <v>9582</v>
      </c>
      <c r="AF371">
        <v>11556</v>
      </c>
      <c r="AG371">
        <v>12804</v>
      </c>
      <c r="AH371">
        <v>14493.5</v>
      </c>
      <c r="AI371">
        <v>16183</v>
      </c>
      <c r="AJ371">
        <v>17844</v>
      </c>
      <c r="AK371">
        <v>19784</v>
      </c>
      <c r="AL371">
        <v>21873</v>
      </c>
      <c r="AM371">
        <v>26328</v>
      </c>
      <c r="AN371">
        <v>30043</v>
      </c>
      <c r="AO371">
        <v>34055</v>
      </c>
      <c r="AP371">
        <v>36258</v>
      </c>
      <c r="AQ371">
        <v>41218</v>
      </c>
      <c r="AR371">
        <v>47338</v>
      </c>
      <c r="AS371">
        <v>53217</v>
      </c>
      <c r="AT371">
        <v>58036</v>
      </c>
      <c r="AU371">
        <v>61908</v>
      </c>
      <c r="AV371">
        <v>66639</v>
      </c>
      <c r="AW371">
        <v>85225</v>
      </c>
      <c r="AX371">
        <v>91191</v>
      </c>
      <c r="AY371">
        <v>94758</v>
      </c>
      <c r="AZ371">
        <v>116746</v>
      </c>
      <c r="BA371">
        <v>148157</v>
      </c>
      <c r="BB371">
        <v>152461</v>
      </c>
      <c r="BC371">
        <v>143963</v>
      </c>
      <c r="BD371">
        <v>141529</v>
      </c>
      <c r="BE371">
        <v>141358</v>
      </c>
      <c r="BF371">
        <v>137421</v>
      </c>
      <c r="BG371">
        <v>124595</v>
      </c>
      <c r="BH371">
        <v>75075</v>
      </c>
      <c r="BI371">
        <v>75727</v>
      </c>
      <c r="BJ371">
        <v>76000</v>
      </c>
      <c r="BK371">
        <v>76760</v>
      </c>
      <c r="BL371">
        <v>75291</v>
      </c>
      <c r="BM371">
        <v>75039</v>
      </c>
      <c r="BN371">
        <v>81374</v>
      </c>
      <c r="BO371">
        <v>72661</v>
      </c>
    </row>
    <row r="372" spans="1:69" x14ac:dyDescent="0.2">
      <c r="A372" t="s">
        <v>194</v>
      </c>
      <c r="B372" t="s">
        <v>195</v>
      </c>
      <c r="C372" t="s">
        <v>1727</v>
      </c>
      <c r="D372" t="s">
        <v>1728</v>
      </c>
    </row>
    <row r="373" spans="1:69" x14ac:dyDescent="0.2">
      <c r="A373" t="s">
        <v>194</v>
      </c>
      <c r="B373" t="s">
        <v>195</v>
      </c>
      <c r="C373" t="s">
        <v>1729</v>
      </c>
      <c r="D373" t="s">
        <v>1730</v>
      </c>
      <c r="O373">
        <v>30100</v>
      </c>
      <c r="P373">
        <v>31600</v>
      </c>
      <c r="Q373">
        <v>26500</v>
      </c>
      <c r="R373">
        <v>28700</v>
      </c>
      <c r="S373">
        <v>32500</v>
      </c>
      <c r="T373">
        <v>36200</v>
      </c>
      <c r="U373">
        <v>41900</v>
      </c>
      <c r="V373">
        <v>47200</v>
      </c>
      <c r="W373">
        <v>54700</v>
      </c>
      <c r="X373">
        <v>59800</v>
      </c>
      <c r="Y373">
        <v>72800</v>
      </c>
      <c r="Z373">
        <v>75800</v>
      </c>
      <c r="AA373">
        <v>78200</v>
      </c>
      <c r="AB373">
        <v>93200</v>
      </c>
      <c r="AC373">
        <v>93400</v>
      </c>
      <c r="AD373">
        <v>100200</v>
      </c>
      <c r="AE373">
        <v>158400</v>
      </c>
      <c r="AF373">
        <v>126600</v>
      </c>
      <c r="AG373">
        <v>126200</v>
      </c>
      <c r="AH373">
        <v>131500</v>
      </c>
      <c r="AI373">
        <v>136600</v>
      </c>
      <c r="AJ373">
        <v>126600</v>
      </c>
      <c r="AK373">
        <v>126600</v>
      </c>
      <c r="AL373">
        <v>128500</v>
      </c>
      <c r="AM373">
        <v>129500</v>
      </c>
      <c r="AN373">
        <v>137500</v>
      </c>
      <c r="AO373">
        <v>138400</v>
      </c>
      <c r="AP373">
        <v>96600</v>
      </c>
      <c r="AQ373">
        <v>101600</v>
      </c>
      <c r="AR373">
        <v>147200</v>
      </c>
      <c r="AS373">
        <v>143529</v>
      </c>
      <c r="AT373">
        <v>100286</v>
      </c>
      <c r="AU373">
        <v>53236</v>
      </c>
      <c r="AV373">
        <v>54475</v>
      </c>
      <c r="AW373">
        <v>61364</v>
      </c>
      <c r="AX373">
        <v>66273</v>
      </c>
      <c r="AY373">
        <v>73131</v>
      </c>
      <c r="AZ373">
        <v>77810</v>
      </c>
      <c r="BA373">
        <v>80543</v>
      </c>
      <c r="BB373">
        <v>79345</v>
      </c>
      <c r="BC373">
        <v>160000</v>
      </c>
      <c r="BD373">
        <v>133709.779171075</v>
      </c>
      <c r="BE373">
        <v>125693.696444909</v>
      </c>
      <c r="BF373">
        <v>138996</v>
      </c>
      <c r="BG373">
        <v>117420</v>
      </c>
      <c r="BH373">
        <v>122590</v>
      </c>
      <c r="BI373">
        <v>144950</v>
      </c>
      <c r="BJ373">
        <v>145049</v>
      </c>
      <c r="BK373">
        <v>189545.33687603299</v>
      </c>
      <c r="BL373">
        <v>185841</v>
      </c>
      <c r="BM373">
        <v>70228</v>
      </c>
      <c r="BN373">
        <v>112940</v>
      </c>
      <c r="BO373">
        <v>94070</v>
      </c>
      <c r="BP373">
        <v>103592</v>
      </c>
    </row>
    <row r="374" spans="1:69" x14ac:dyDescent="0.2">
      <c r="A374" t="s">
        <v>194</v>
      </c>
      <c r="B374" t="s">
        <v>195</v>
      </c>
      <c r="C374" t="s">
        <v>1731</v>
      </c>
      <c r="D374" t="s">
        <v>1732</v>
      </c>
      <c r="BH374">
        <v>42.341666666666697</v>
      </c>
      <c r="BI374">
        <v>44.466666666666697</v>
      </c>
      <c r="BJ374">
        <v>32.674999999999997</v>
      </c>
      <c r="BK374">
        <v>33.225000000000001</v>
      </c>
      <c r="BL374">
        <v>35.691666666666698</v>
      </c>
      <c r="BM374">
        <v>35.841666666666697</v>
      </c>
      <c r="BN374">
        <v>41.658333333333303</v>
      </c>
      <c r="BO374">
        <v>38.808333333333302</v>
      </c>
      <c r="BP374">
        <v>40.508333333333297</v>
      </c>
      <c r="BQ374">
        <v>49.233333333333299</v>
      </c>
    </row>
    <row r="375" spans="1:69" x14ac:dyDescent="0.2">
      <c r="A375" t="s">
        <v>194</v>
      </c>
      <c r="B375" t="s">
        <v>195</v>
      </c>
      <c r="C375" t="s">
        <v>1733</v>
      </c>
      <c r="D375" t="s">
        <v>1734</v>
      </c>
      <c r="BI375">
        <v>49.467500000000001</v>
      </c>
      <c r="BJ375">
        <v>52.919166666666698</v>
      </c>
      <c r="BK375">
        <v>54.853333333333303</v>
      </c>
      <c r="BL375">
        <v>54.456666666666699</v>
      </c>
      <c r="BM375">
        <v>53.6695833333333</v>
      </c>
      <c r="BN375">
        <v>70.429583333333298</v>
      </c>
      <c r="BO375">
        <v>67.081666666666706</v>
      </c>
      <c r="BP375">
        <v>73.9791666666667</v>
      </c>
      <c r="BQ375">
        <v>76.367916666666702</v>
      </c>
    </row>
    <row r="376" spans="1:69" x14ac:dyDescent="0.2">
      <c r="A376" t="s">
        <v>194</v>
      </c>
      <c r="B376" t="s">
        <v>195</v>
      </c>
      <c r="C376" t="s">
        <v>1735</v>
      </c>
      <c r="D376" t="s">
        <v>1736</v>
      </c>
      <c r="AX376">
        <v>3.6</v>
      </c>
      <c r="AY376">
        <v>3.6</v>
      </c>
      <c r="AZ376">
        <v>3.6</v>
      </c>
      <c r="BA376">
        <v>3.6</v>
      </c>
      <c r="BB376">
        <v>3.6</v>
      </c>
      <c r="BC376">
        <v>3.6</v>
      </c>
      <c r="BD376">
        <v>3.7</v>
      </c>
      <c r="BE376">
        <v>3.7</v>
      </c>
      <c r="BF376">
        <v>3.7</v>
      </c>
      <c r="BG376">
        <v>3.6</v>
      </c>
      <c r="BH376">
        <v>3.6</v>
      </c>
      <c r="BI376">
        <v>3.7</v>
      </c>
      <c r="BJ376">
        <v>3.7</v>
      </c>
      <c r="BK376">
        <v>3.7</v>
      </c>
      <c r="BL376">
        <v>3.6</v>
      </c>
      <c r="BM376">
        <v>3.6</v>
      </c>
      <c r="BN376">
        <v>3.6</v>
      </c>
      <c r="BO376">
        <v>3.6</v>
      </c>
      <c r="BP376">
        <v>3.5</v>
      </c>
      <c r="BQ376">
        <v>3.5</v>
      </c>
    </row>
    <row r="377" spans="1:69" x14ac:dyDescent="0.2">
      <c r="A377" t="s">
        <v>194</v>
      </c>
      <c r="B377" t="s">
        <v>195</v>
      </c>
      <c r="C377" t="s">
        <v>1737</v>
      </c>
      <c r="D377" t="s">
        <v>1738</v>
      </c>
      <c r="P377">
        <v>0.34389458449433619</v>
      </c>
      <c r="Q377">
        <v>7.5438756258212436</v>
      </c>
      <c r="R377">
        <v>-4.1684720545026295</v>
      </c>
      <c r="S377">
        <v>16.83612821164111</v>
      </c>
      <c r="T377">
        <v>-4.3092621550169952</v>
      </c>
      <c r="U377">
        <v>7.6357023859212347</v>
      </c>
      <c r="V377">
        <v>16.383997836434006</v>
      </c>
      <c r="W377">
        <v>4.7382217332254726</v>
      </c>
      <c r="X377">
        <v>20.134790930812471</v>
      </c>
      <c r="Y377">
        <v>-4.7987957519454199</v>
      </c>
      <c r="Z377">
        <v>5.3302133576793551</v>
      </c>
      <c r="AA377">
        <v>15.306965809415217</v>
      </c>
      <c r="AB377">
        <v>3.2620698091171221</v>
      </c>
      <c r="AC377">
        <v>-2.2769284599652622</v>
      </c>
      <c r="AD377">
        <v>9.0773285857337385</v>
      </c>
      <c r="AE377">
        <v>5.2989954584074184</v>
      </c>
      <c r="AF377">
        <v>2.1589536453786167</v>
      </c>
      <c r="AG377">
        <v>2.4718119141266044</v>
      </c>
      <c r="AH377">
        <v>5.4503917440565459</v>
      </c>
      <c r="AI377">
        <v>-0.12086692334759164</v>
      </c>
      <c r="AJ377">
        <v>5.2112101832170907</v>
      </c>
      <c r="AK377">
        <v>-2.5071878598065496</v>
      </c>
      <c r="AL377">
        <v>-0.35416125549319588</v>
      </c>
      <c r="AM377">
        <v>-4.9444431439096377</v>
      </c>
      <c r="AN377">
        <v>7.6247743143957933</v>
      </c>
      <c r="AO377">
        <v>13.856157662475582</v>
      </c>
      <c r="AP377">
        <v>7.7976141539964914</v>
      </c>
      <c r="AQ377">
        <v>2.8914801853039478</v>
      </c>
      <c r="AR377">
        <v>-5.9618555103213566E-2</v>
      </c>
      <c r="AS377">
        <v>9.2006591727214868</v>
      </c>
      <c r="AT377">
        <v>7.2108370048458994</v>
      </c>
      <c r="AU377">
        <v>6.9120633703003307</v>
      </c>
      <c r="AV377">
        <v>4.2874307963090388</v>
      </c>
      <c r="AW377">
        <v>7.8521266302493871</v>
      </c>
      <c r="AX377">
        <v>9.1304503625143809</v>
      </c>
      <c r="AY377">
        <v>10.227451385784249</v>
      </c>
      <c r="AZ377">
        <v>4.5189030976167572</v>
      </c>
      <c r="BA377">
        <v>3.2253192434116755</v>
      </c>
      <c r="BB377">
        <v>5.938686911864238</v>
      </c>
      <c r="BC377">
        <v>2.6642690876078206</v>
      </c>
      <c r="BD377">
        <v>6.5613309672372537</v>
      </c>
      <c r="BE377">
        <v>8.5938006380636267</v>
      </c>
      <c r="BF377">
        <v>5.4267127230471743</v>
      </c>
      <c r="BG377">
        <v>5.0628624796059682</v>
      </c>
      <c r="BH377">
        <v>5.5378454905298753</v>
      </c>
      <c r="BI377">
        <v>6.7350490690730709</v>
      </c>
      <c r="BJ377">
        <v>6.1830648005581281</v>
      </c>
      <c r="BK377">
        <v>5.0881440173869947</v>
      </c>
      <c r="BL377">
        <v>7.9903377871476806</v>
      </c>
      <c r="BM377">
        <v>-2.3485765399542373</v>
      </c>
      <c r="BN377">
        <v>12.471294718378061</v>
      </c>
      <c r="BO377">
        <v>4.1916514333773875</v>
      </c>
      <c r="BP377">
        <v>3.8051016968651226</v>
      </c>
      <c r="BQ377">
        <v>5.5411224417349274</v>
      </c>
    </row>
    <row r="378" spans="1:69" x14ac:dyDescent="0.2">
      <c r="A378" t="s">
        <v>194</v>
      </c>
      <c r="B378" t="s">
        <v>195</v>
      </c>
      <c r="C378" t="s">
        <v>1739</v>
      </c>
      <c r="D378" t="s">
        <v>1740</v>
      </c>
      <c r="AJ378">
        <v>3195.8572238288284</v>
      </c>
      <c r="AK378">
        <v>3076.9157253384997</v>
      </c>
      <c r="AL378">
        <v>2970.0892422126876</v>
      </c>
      <c r="AM378">
        <v>2767.9298642385888</v>
      </c>
      <c r="AN378">
        <v>2764.4023648707634</v>
      </c>
      <c r="AO378">
        <v>2842.1928282306535</v>
      </c>
      <c r="AP378">
        <v>2826.0457344232013</v>
      </c>
      <c r="AQ378">
        <v>2689.254411402163</v>
      </c>
      <c r="AR378">
        <v>2457.5414620653901</v>
      </c>
      <c r="AS378">
        <v>2529.3633918558312</v>
      </c>
      <c r="AT378">
        <v>2509.9086437854444</v>
      </c>
      <c r="AU378">
        <v>2502.7144935114134</v>
      </c>
      <c r="AV378">
        <v>2396.2037725277464</v>
      </c>
      <c r="AW378">
        <v>2417.2235218988953</v>
      </c>
      <c r="AX378">
        <v>2438.9956405369776</v>
      </c>
      <c r="AY378">
        <v>2481.7078720998161</v>
      </c>
      <c r="AZ378">
        <v>2442.9612299790779</v>
      </c>
      <c r="BA378">
        <v>2412.2336922790646</v>
      </c>
      <c r="BB378">
        <v>2444.7303854755783</v>
      </c>
      <c r="BC378">
        <v>2360.5696403173483</v>
      </c>
      <c r="BD378">
        <v>2375.2650983112949</v>
      </c>
      <c r="BE378">
        <v>2431.3224780623459</v>
      </c>
      <c r="BF378">
        <v>2418.0239710138762</v>
      </c>
      <c r="BG378">
        <v>2419.559227576081</v>
      </c>
      <c r="BH378">
        <v>2431.5171482594023</v>
      </c>
      <c r="BI378">
        <v>2449.2227768073394</v>
      </c>
      <c r="BJ378">
        <v>2448.0631527790711</v>
      </c>
      <c r="BK378">
        <v>2423.0987481898374</v>
      </c>
      <c r="BL378">
        <v>2473.8059951294272</v>
      </c>
      <c r="BM378">
        <v>2498.9054877341032</v>
      </c>
      <c r="BN378">
        <v>2780.5987947965186</v>
      </c>
      <c r="BO378">
        <v>2825.8377507643527</v>
      </c>
      <c r="BP378">
        <v>2846.3147963864585</v>
      </c>
      <c r="BQ378">
        <v>2910.0149071062228</v>
      </c>
    </row>
    <row r="379" spans="1:69" x14ac:dyDescent="0.2">
      <c r="A379" t="s">
        <v>194</v>
      </c>
      <c r="B379" t="s">
        <v>195</v>
      </c>
      <c r="C379" t="s">
        <v>1741</v>
      </c>
      <c r="D379" t="s">
        <v>1742</v>
      </c>
      <c r="S379">
        <v>1.7807802324873716</v>
      </c>
      <c r="T379">
        <v>1.7820677341962841</v>
      </c>
      <c r="U379">
        <v>1.8450439766775371</v>
      </c>
      <c r="V379">
        <v>1.8483327357475796</v>
      </c>
      <c r="W379">
        <v>1.8637063447046429</v>
      </c>
      <c r="X379">
        <v>1.9911033717500957</v>
      </c>
      <c r="Y379">
        <v>2.1909777098675969</v>
      </c>
      <c r="Z379">
        <v>2.1720827014006603</v>
      </c>
      <c r="AA379">
        <v>1.541251985301719</v>
      </c>
      <c r="AB379">
        <v>1.1881750994883458</v>
      </c>
    </row>
    <row r="380" spans="1:69" x14ac:dyDescent="0.2">
      <c r="A380" t="s">
        <v>194</v>
      </c>
      <c r="B380" t="s">
        <v>195</v>
      </c>
      <c r="C380" t="s">
        <v>1743</v>
      </c>
      <c r="D380" t="s">
        <v>1744</v>
      </c>
      <c r="O380">
        <v>190514815520</v>
      </c>
      <c r="P380">
        <v>198129401090</v>
      </c>
      <c r="Q380">
        <v>202127984360</v>
      </c>
      <c r="R380">
        <v>228565769950</v>
      </c>
      <c r="S380">
        <v>201860672560</v>
      </c>
      <c r="T380">
        <v>244217690670</v>
      </c>
      <c r="U380">
        <v>270528108580</v>
      </c>
      <c r="V380">
        <v>224765088330</v>
      </c>
      <c r="W380">
        <v>241980400560</v>
      </c>
      <c r="X380">
        <v>234913684730</v>
      </c>
      <c r="Y380">
        <v>244660189660</v>
      </c>
      <c r="Z380">
        <v>241398626710</v>
      </c>
      <c r="AA380">
        <v>260460375230</v>
      </c>
      <c r="AB380">
        <v>262499978790.00003</v>
      </c>
      <c r="AC380">
        <v>267089086989.99997</v>
      </c>
      <c r="AD380">
        <v>281882955730</v>
      </c>
      <c r="AE380">
        <v>310372658500</v>
      </c>
      <c r="AF380">
        <v>336350873450</v>
      </c>
      <c r="AG380">
        <v>333153006160</v>
      </c>
      <c r="AH380">
        <v>331344036810</v>
      </c>
      <c r="AI380">
        <v>356622602360</v>
      </c>
      <c r="AJ380">
        <v>357071868000</v>
      </c>
      <c r="AK380">
        <v>371936438100</v>
      </c>
      <c r="AL380">
        <v>391552846700</v>
      </c>
      <c r="AM380">
        <v>373686302500</v>
      </c>
      <c r="AN380">
        <v>374427554900</v>
      </c>
      <c r="AO380">
        <v>371169984800</v>
      </c>
      <c r="AP380">
        <v>446882689600</v>
      </c>
      <c r="AQ380">
        <v>466296414600</v>
      </c>
      <c r="AR380">
        <v>628089649900</v>
      </c>
      <c r="AS380">
        <v>608674310800</v>
      </c>
      <c r="AT380">
        <v>639462831800</v>
      </c>
      <c r="AU380">
        <v>678124345500</v>
      </c>
      <c r="AV380">
        <v>772202782600</v>
      </c>
      <c r="AW380">
        <v>815211252800</v>
      </c>
      <c r="AX380">
        <v>856316583800</v>
      </c>
      <c r="AY380">
        <v>901365485300</v>
      </c>
      <c r="AZ380">
        <v>1025672354300</v>
      </c>
      <c r="BA380">
        <v>1003647170200</v>
      </c>
      <c r="BB380">
        <v>1118135078600</v>
      </c>
      <c r="BC380">
        <v>1252501742600</v>
      </c>
      <c r="BD380">
        <v>1409306417600</v>
      </c>
      <c r="BE380">
        <v>1384977241900</v>
      </c>
      <c r="BF380">
        <v>1449375127800</v>
      </c>
      <c r="BG380">
        <v>1599972746700</v>
      </c>
      <c r="BH380">
        <v>1704154000000</v>
      </c>
      <c r="BI380">
        <v>1789345000000</v>
      </c>
      <c r="BJ380">
        <v>1894879542500</v>
      </c>
      <c r="BK380">
        <v>2075347065100</v>
      </c>
      <c r="BL380">
        <v>2273132842700</v>
      </c>
      <c r="BM380">
        <v>2499128305400</v>
      </c>
      <c r="BN380">
        <v>2665577263500</v>
      </c>
      <c r="BO380">
        <v>2449860152500</v>
      </c>
      <c r="BP380">
        <v>2498554562000</v>
      </c>
      <c r="BQ380">
        <v>2414255172800</v>
      </c>
    </row>
    <row r="381" spans="1:69" x14ac:dyDescent="0.2">
      <c r="A381" t="s">
        <v>194</v>
      </c>
      <c r="B381" t="s">
        <v>195</v>
      </c>
      <c r="C381" t="s">
        <v>1745</v>
      </c>
      <c r="D381" t="s">
        <v>1746</v>
      </c>
      <c r="E381">
        <v>65803863.675073996</v>
      </c>
      <c r="F381">
        <v>69680027.28792797</v>
      </c>
      <c r="G381">
        <v>73513209.259341016</v>
      </c>
      <c r="H381">
        <v>81265636.43093355</v>
      </c>
      <c r="I381">
        <v>82398507.261137202</v>
      </c>
      <c r="J381">
        <v>79069956.535789579</v>
      </c>
      <c r="K381">
        <v>82532624.139089584</v>
      </c>
      <c r="L381">
        <v>99563939.467580408</v>
      </c>
      <c r="M381">
        <v>104608426.91890468</v>
      </c>
      <c r="N381">
        <v>107350580.01526031</v>
      </c>
      <c r="O381">
        <v>101997563.43575796</v>
      </c>
      <c r="P381">
        <v>116956056.70870468</v>
      </c>
      <c r="Q381">
        <v>134895260.90724966</v>
      </c>
      <c r="R381">
        <v>176794034.45971623</v>
      </c>
      <c r="S381">
        <v>172591848.53033262</v>
      </c>
      <c r="T381">
        <v>243835932.41470763</v>
      </c>
      <c r="U381">
        <v>258464488.0457958</v>
      </c>
      <c r="V381">
        <v>240985919.60514832</v>
      </c>
      <c r="W381">
        <v>316520458.63112086</v>
      </c>
      <c r="X381">
        <v>361236179.61508423</v>
      </c>
      <c r="Y381">
        <v>382097351.06645793</v>
      </c>
      <c r="Z381">
        <v>333252051.98089457</v>
      </c>
      <c r="AA381">
        <v>330617643.17674142</v>
      </c>
      <c r="AB381">
        <v>325773713.66678292</v>
      </c>
      <c r="AC381">
        <v>291481593.05115169</v>
      </c>
      <c r="AD381">
        <v>298537843.85961056</v>
      </c>
      <c r="AE381">
        <v>422115232.26008874</v>
      </c>
      <c r="AF381">
        <v>534347643.19956517</v>
      </c>
      <c r="AG381">
        <v>562773219.73847365</v>
      </c>
      <c r="AH381">
        <v>578731048.62391055</v>
      </c>
      <c r="AI381">
        <v>631708595.0167011</v>
      </c>
      <c r="AJ381">
        <v>603668302.2180078</v>
      </c>
      <c r="AK381">
        <v>680055046.73716736</v>
      </c>
      <c r="AL381">
        <v>635207495.40849459</v>
      </c>
      <c r="AM381">
        <v>386851622.19881511</v>
      </c>
      <c r="AN381">
        <v>474592227.60325807</v>
      </c>
      <c r="AO381">
        <v>478310568.08781064</v>
      </c>
      <c r="AP381">
        <v>481769446.00752503</v>
      </c>
      <c r="AQ381">
        <v>500841612.51993859</v>
      </c>
      <c r="AR381">
        <v>761453883.68392217</v>
      </c>
      <c r="AS381">
        <v>649204935.92259383</v>
      </c>
      <c r="AT381">
        <v>658458283.40150166</v>
      </c>
      <c r="AU381">
        <v>747428992.87402523</v>
      </c>
      <c r="AV381">
        <v>1072602300.0143477</v>
      </c>
      <c r="AW381">
        <v>1235307685.3368316</v>
      </c>
      <c r="AX381">
        <v>1239463281.6853015</v>
      </c>
      <c r="AY381">
        <v>1342473321.6331034</v>
      </c>
      <c r="AZ381">
        <v>1719473485.9862089</v>
      </c>
      <c r="BA381">
        <v>1942073753.082906</v>
      </c>
      <c r="BB381">
        <v>2169490679.8643451</v>
      </c>
      <c r="BC381">
        <v>2634117231.941546</v>
      </c>
      <c r="BD381">
        <v>3427454300.9489856</v>
      </c>
      <c r="BE381">
        <v>3374832050.9537973</v>
      </c>
      <c r="BF381">
        <v>3239505247.1228442</v>
      </c>
      <c r="BG381">
        <v>3475929665.0846682</v>
      </c>
      <c r="BH381">
        <v>2882476794.2937422</v>
      </c>
      <c r="BI381">
        <v>3193135454.8505249</v>
      </c>
      <c r="BJ381">
        <v>3546522106.2185192</v>
      </c>
      <c r="BK381">
        <v>4066179498.4387136</v>
      </c>
      <c r="BL381">
        <v>4397145544.0111341</v>
      </c>
      <c r="BM381">
        <v>5223467863.8512068</v>
      </c>
      <c r="BN381">
        <v>5619824367.6961603</v>
      </c>
      <c r="BO381">
        <v>4850013911.2064896</v>
      </c>
      <c r="BP381">
        <v>5179791204.3915806</v>
      </c>
      <c r="BQ381">
        <v>6131408207.275321</v>
      </c>
    </row>
    <row r="382" spans="1:69" x14ac:dyDescent="0.2">
      <c r="A382" t="s">
        <v>194</v>
      </c>
      <c r="B382" t="s">
        <v>195</v>
      </c>
      <c r="C382" t="s">
        <v>1747</v>
      </c>
      <c r="D382" t="s">
        <v>1748</v>
      </c>
      <c r="O382">
        <v>193890169.65966758</v>
      </c>
      <c r="P382">
        <v>199689856.0860346</v>
      </c>
      <c r="Q382">
        <v>218353916.09588915</v>
      </c>
      <c r="R382">
        <v>229549532.74622142</v>
      </c>
      <c r="S382">
        <v>233281313.92961743</v>
      </c>
      <c r="T382">
        <v>244481831.12574369</v>
      </c>
      <c r="U382">
        <v>253813734.45016</v>
      </c>
      <c r="V382">
        <v>257545476.30754119</v>
      </c>
      <c r="W382">
        <v>266877653.00273237</v>
      </c>
      <c r="X382">
        <v>276438290.50216156</v>
      </c>
      <c r="Y382">
        <v>301967786.09749401</v>
      </c>
      <c r="Z382">
        <v>277119632.7546283</v>
      </c>
      <c r="AA382">
        <v>307699330.45201725</v>
      </c>
      <c r="AB382">
        <v>309611231.42390901</v>
      </c>
      <c r="AC382">
        <v>306745634.91130412</v>
      </c>
      <c r="AD382">
        <v>311810578.67024851</v>
      </c>
      <c r="AE382">
        <v>327418791.31424123</v>
      </c>
      <c r="AF382">
        <v>349131552.72174639</v>
      </c>
      <c r="AG382">
        <v>342954175.86612129</v>
      </c>
      <c r="AH382">
        <v>346134787.59346229</v>
      </c>
      <c r="AI382">
        <v>398224616.87826782</v>
      </c>
      <c r="AJ382">
        <v>386088347.66324294</v>
      </c>
      <c r="AK382">
        <v>409514558.69196999</v>
      </c>
      <c r="AL382">
        <v>436069327.74188823</v>
      </c>
      <c r="AM382">
        <v>403624120.27239728</v>
      </c>
      <c r="AN382">
        <v>424894544.28893965</v>
      </c>
      <c r="AO382">
        <v>417747129.72611076</v>
      </c>
      <c r="AP382">
        <v>511003212.76119316</v>
      </c>
      <c r="AQ382">
        <v>536080295.89428103</v>
      </c>
      <c r="AR382">
        <v>681098910.02190614</v>
      </c>
      <c r="AS382">
        <v>635409779.22260308</v>
      </c>
      <c r="AT382">
        <v>678143703.10379124</v>
      </c>
      <c r="AU382">
        <v>719555805.20330012</v>
      </c>
      <c r="AV382">
        <v>796870404.61773872</v>
      </c>
      <c r="AW382">
        <v>816400506.50689316</v>
      </c>
      <c r="AX382">
        <v>854924987.12364841</v>
      </c>
      <c r="AY382">
        <v>926309753.93859732</v>
      </c>
      <c r="AZ382">
        <v>1001111234.7780377</v>
      </c>
      <c r="BA382">
        <v>972135556.08637547</v>
      </c>
      <c r="BB382">
        <v>1007938550.6340239</v>
      </c>
      <c r="BC382">
        <v>1029942534.0531746</v>
      </c>
      <c r="BD382">
        <v>1107576141.3638337</v>
      </c>
      <c r="BE382">
        <v>1103676865.1692007</v>
      </c>
      <c r="BF382">
        <v>1141859334.6236532</v>
      </c>
      <c r="BG382">
        <v>1291187287.0282755</v>
      </c>
      <c r="BH382">
        <v>1379664852.3013496</v>
      </c>
      <c r="BI382">
        <v>1411311722.7257574</v>
      </c>
      <c r="BJ382">
        <v>1351301316.4364014</v>
      </c>
      <c r="BK382">
        <v>1448491869.4893622</v>
      </c>
      <c r="BL382">
        <v>1491145339.1099854</v>
      </c>
      <c r="BM382">
        <v>1562373205.7818656</v>
      </c>
      <c r="BN382">
        <v>1600624116.0336447</v>
      </c>
      <c r="BO382">
        <v>1657091570.268625</v>
      </c>
      <c r="BP382">
        <v>1773804937.2967587</v>
      </c>
      <c r="BQ382">
        <v>1742493954.0015669</v>
      </c>
    </row>
    <row r="383" spans="1:69" x14ac:dyDescent="0.2">
      <c r="A383" t="s">
        <v>194</v>
      </c>
      <c r="B383" t="s">
        <v>195</v>
      </c>
      <c r="C383" t="s">
        <v>1749</v>
      </c>
      <c r="D383" t="s">
        <v>1750</v>
      </c>
    </row>
    <row r="384" spans="1:69" x14ac:dyDescent="0.2">
      <c r="A384" t="s">
        <v>194</v>
      </c>
      <c r="B384" t="s">
        <v>195</v>
      </c>
      <c r="C384" t="s">
        <v>1751</v>
      </c>
      <c r="D384" t="s">
        <v>1752</v>
      </c>
      <c r="P384">
        <v>1.1563649375527945</v>
      </c>
      <c r="Q384">
        <v>-0.29428107660109504</v>
      </c>
      <c r="R384">
        <v>-5.6047479794221715</v>
      </c>
      <c r="S384">
        <v>15.000162399746685</v>
      </c>
      <c r="T384">
        <v>-0.81568449274985255</v>
      </c>
      <c r="U384">
        <v>3.8363476723773999</v>
      </c>
      <c r="V384">
        <v>-5.804730978533243</v>
      </c>
      <c r="W384">
        <v>5.6013954938043611</v>
      </c>
      <c r="X384">
        <v>-6.4406359837471143</v>
      </c>
      <c r="Y384">
        <v>2.472188636518041</v>
      </c>
      <c r="Z384">
        <v>8.0736134755493083</v>
      </c>
      <c r="AA384">
        <v>2.7890034901271861</v>
      </c>
      <c r="AB384">
        <v>0.29012828451719486</v>
      </c>
      <c r="AC384">
        <v>-1.0625446060258099</v>
      </c>
      <c r="AD384">
        <v>7.2017295244707782</v>
      </c>
      <c r="AE384">
        <v>12.552711699878543</v>
      </c>
      <c r="AF384">
        <v>-10.155997350681929</v>
      </c>
      <c r="AG384">
        <v>17.93550699765207</v>
      </c>
      <c r="AH384">
        <v>-1.3661362947133426</v>
      </c>
      <c r="AI384">
        <v>-6.5285892692532599</v>
      </c>
      <c r="AJ384">
        <v>20.616797165310601</v>
      </c>
      <c r="AK384">
        <v>2.5591740634435496</v>
      </c>
      <c r="AL384">
        <v>9.8150526421549387</v>
      </c>
      <c r="AM384">
        <v>0.52594059950237693</v>
      </c>
      <c r="AN384">
        <v>6.3634351520676518</v>
      </c>
      <c r="AO384">
        <v>12.535114831687252</v>
      </c>
      <c r="AP384">
        <v>-3.9002200722279525</v>
      </c>
      <c r="AQ384">
        <v>16.552376368659225</v>
      </c>
      <c r="AR384">
        <v>1.4048239424994335</v>
      </c>
      <c r="AS384">
        <v>-5.1834511319432011</v>
      </c>
      <c r="AT384">
        <v>8.1291581556941424</v>
      </c>
      <c r="AU384">
        <v>-0.88598337887184186</v>
      </c>
      <c r="AV384">
        <v>9.2631044940009417</v>
      </c>
      <c r="AW384">
        <v>-5.1727727005990971</v>
      </c>
      <c r="AX384">
        <v>12.210967419452004</v>
      </c>
      <c r="AY384">
        <v>1.6462883090411395</v>
      </c>
      <c r="AZ384">
        <v>-5.1421262061114135</v>
      </c>
      <c r="BA384">
        <v>16.132930019484121</v>
      </c>
      <c r="BB384">
        <v>-10.328191687555801</v>
      </c>
      <c r="BC384">
        <v>14.5667757607862</v>
      </c>
      <c r="BD384">
        <v>-2.258923583077717</v>
      </c>
      <c r="BE384">
        <v>8.5181019117925132</v>
      </c>
      <c r="BF384">
        <v>6.2079495394165747</v>
      </c>
      <c r="BG384">
        <v>4.4033759529853</v>
      </c>
      <c r="BH384">
        <v>-3.1675427007450736</v>
      </c>
      <c r="BI384">
        <v>4.1637603499068661</v>
      </c>
      <c r="BJ384">
        <v>-0.20624537088940542</v>
      </c>
      <c r="BK384">
        <v>8.5592864999618712</v>
      </c>
      <c r="BL384">
        <v>-0.54498735645915986</v>
      </c>
      <c r="BM384">
        <v>1.0467983196960091</v>
      </c>
      <c r="BN384">
        <v>-7.6028872610392142</v>
      </c>
      <c r="BO384">
        <v>9.4556306279209821</v>
      </c>
      <c r="BP384">
        <v>1.6151893102112496</v>
      </c>
      <c r="BQ384">
        <v>10.566628025702428</v>
      </c>
    </row>
    <row r="385" spans="1:69" x14ac:dyDescent="0.2">
      <c r="A385" t="s">
        <v>194</v>
      </c>
      <c r="B385" t="s">
        <v>195</v>
      </c>
      <c r="C385" t="s">
        <v>1753</v>
      </c>
      <c r="D385" t="s">
        <v>1754</v>
      </c>
      <c r="AJ385">
        <v>337.59768172066225</v>
      </c>
      <c r="AK385">
        <v>339.2633318020911</v>
      </c>
      <c r="AL385">
        <v>364.92719821833737</v>
      </c>
      <c r="AM385">
        <v>359.07560053601964</v>
      </c>
      <c r="AN385">
        <v>376.47126854782596</v>
      </c>
      <c r="AO385">
        <v>419.78710599665294</v>
      </c>
      <c r="AP385">
        <v>398.78479909629795</v>
      </c>
      <c r="AQ385">
        <v>457.96472935508865</v>
      </c>
      <c r="AR385">
        <v>458.10235277756107</v>
      </c>
      <c r="AS385">
        <v>425.60822478472625</v>
      </c>
      <c r="AT385">
        <v>452.22620984798709</v>
      </c>
      <c r="AU385">
        <v>440.17468980294348</v>
      </c>
      <c r="AV385">
        <v>473.94759271251701</v>
      </c>
      <c r="AW385">
        <v>445.80312118055724</v>
      </c>
      <c r="AX385">
        <v>497.63696627353875</v>
      </c>
      <c r="AY385">
        <v>499.56207906123308</v>
      </c>
      <c r="AZ385">
        <v>466.59920148821533</v>
      </c>
      <c r="BA385">
        <v>535.70738911272542</v>
      </c>
      <c r="BB385">
        <v>476.95846604427351</v>
      </c>
      <c r="BC385">
        <v>545.41630845786869</v>
      </c>
      <c r="BD385">
        <v>531.66959487758174</v>
      </c>
      <c r="BE385">
        <v>573.64683216408423</v>
      </c>
      <c r="BF385">
        <v>606.44227542702208</v>
      </c>
      <c r="BG385">
        <v>629.08303826881831</v>
      </c>
      <c r="BH385">
        <v>604.97907333020248</v>
      </c>
      <c r="BI385">
        <v>628.84529722290199</v>
      </c>
      <c r="BJ385">
        <v>627.58420786189151</v>
      </c>
      <c r="BK385">
        <v>681.61344566049706</v>
      </c>
      <c r="BL385">
        <v>676.21294480533913</v>
      </c>
      <c r="BM385">
        <v>665.67579619211881</v>
      </c>
      <c r="BN385">
        <v>599.05495327126403</v>
      </c>
      <c r="BO385">
        <v>647.94187907205014</v>
      </c>
      <c r="BP385">
        <v>651.0573424983935</v>
      </c>
      <c r="BQ385">
        <v>712.9838201805851</v>
      </c>
    </row>
    <row r="386" spans="1:69" x14ac:dyDescent="0.2">
      <c r="A386" t="s">
        <v>194</v>
      </c>
      <c r="B386" t="s">
        <v>195</v>
      </c>
      <c r="C386" t="s">
        <v>1755</v>
      </c>
      <c r="D386" t="s">
        <v>1756</v>
      </c>
      <c r="E386">
        <v>-8894246100</v>
      </c>
      <c r="F386">
        <v>-8900349900</v>
      </c>
      <c r="G386">
        <v>-9461720600</v>
      </c>
      <c r="H386">
        <v>-9741066200</v>
      </c>
      <c r="I386">
        <v>-8766685400</v>
      </c>
      <c r="J386">
        <v>-6968804300</v>
      </c>
      <c r="K386">
        <v>-7031969300</v>
      </c>
      <c r="L386">
        <v>-9978400200</v>
      </c>
      <c r="M386">
        <v>-10353256900</v>
      </c>
      <c r="N386">
        <v>-13323126300</v>
      </c>
      <c r="O386">
        <v>-13540301300</v>
      </c>
      <c r="P386">
        <v>-19154309100</v>
      </c>
      <c r="Q386">
        <v>-21711843300</v>
      </c>
      <c r="R386">
        <v>-24977997800</v>
      </c>
      <c r="S386">
        <v>-29203305500</v>
      </c>
      <c r="T386">
        <v>-45935972400</v>
      </c>
      <c r="U386">
        <v>-43876108300</v>
      </c>
      <c r="V386">
        <v>-62484523000</v>
      </c>
      <c r="W386">
        <v>-67535171600</v>
      </c>
      <c r="X386">
        <v>-78242379800</v>
      </c>
      <c r="Y386">
        <v>-90921140200</v>
      </c>
      <c r="Z386">
        <v>-106927312900</v>
      </c>
      <c r="AA386">
        <v>-135069712400</v>
      </c>
      <c r="AB386">
        <v>-132268175300</v>
      </c>
      <c r="AC386">
        <v>-113527062500</v>
      </c>
      <c r="AD386">
        <v>-147200000000</v>
      </c>
      <c r="AE386">
        <v>-140899991600</v>
      </c>
      <c r="AF386">
        <v>-119099998200</v>
      </c>
      <c r="AG386">
        <v>-125699997700</v>
      </c>
      <c r="AH386">
        <v>-124299993100</v>
      </c>
      <c r="AI386">
        <v>-113900003300</v>
      </c>
      <c r="AJ386">
        <v>-114100002800</v>
      </c>
      <c r="AK386">
        <v>-94900002800</v>
      </c>
      <c r="AL386">
        <v>-106200006600</v>
      </c>
      <c r="AM386">
        <v>-113919000600</v>
      </c>
      <c r="AN386">
        <v>-148067008500</v>
      </c>
      <c r="AO386">
        <v>-225638989900</v>
      </c>
      <c r="AP386">
        <v>-225599979500</v>
      </c>
      <c r="AQ386">
        <v>-253567991800</v>
      </c>
      <c r="AR386">
        <v>-386921211100</v>
      </c>
      <c r="AS386">
        <v>-367526241200</v>
      </c>
      <c r="AT386">
        <v>-317079514300</v>
      </c>
      <c r="AU386">
        <v>-341293058500</v>
      </c>
      <c r="AV386">
        <v>-327902479800</v>
      </c>
      <c r="AW386">
        <v>-394369768400</v>
      </c>
      <c r="AX386">
        <v>-469530337700</v>
      </c>
      <c r="AY386">
        <v>-451265511900</v>
      </c>
      <c r="AZ386">
        <v>-477506689400</v>
      </c>
      <c r="BA386">
        <v>-635954227799.99988</v>
      </c>
      <c r="BB386">
        <v>-565266166600</v>
      </c>
      <c r="BC386">
        <v>-402252494900</v>
      </c>
      <c r="BD386">
        <v>-290689885900</v>
      </c>
      <c r="BE386">
        <v>-515770011100</v>
      </c>
      <c r="BF386">
        <v>-656170194400</v>
      </c>
      <c r="BG386">
        <v>-341438841000</v>
      </c>
      <c r="BH386">
        <v>-480850000000</v>
      </c>
      <c r="BI386">
        <v>-460965000000</v>
      </c>
      <c r="BJ386">
        <v>-521295000000</v>
      </c>
      <c r="BK386">
        <v>-391685000000</v>
      </c>
      <c r="BL386">
        <v>-177852999900</v>
      </c>
      <c r="BM386">
        <v>287087000100</v>
      </c>
      <c r="BN386">
        <v>346669000100</v>
      </c>
      <c r="BO386">
        <v>-590569814500</v>
      </c>
      <c r="BP386">
        <v>-640761135600</v>
      </c>
      <c r="BQ386">
        <v>-474908520300</v>
      </c>
    </row>
    <row r="387" spans="1:69" x14ac:dyDescent="0.2">
      <c r="A387" t="s">
        <v>194</v>
      </c>
      <c r="B387" t="s">
        <v>195</v>
      </c>
      <c r="C387" t="s">
        <v>1757</v>
      </c>
      <c r="D387" t="s">
        <v>1758</v>
      </c>
      <c r="K387">
        <v>1.9849625644165343</v>
      </c>
      <c r="L387">
        <v>19.482551127885216</v>
      </c>
      <c r="M387">
        <v>14.129242221518453</v>
      </c>
      <c r="N387">
        <v>5.7156303012331477</v>
      </c>
      <c r="O387">
        <v>-11.711497295599187</v>
      </c>
      <c r="P387">
        <v>19.40801809142107</v>
      </c>
      <c r="Q387">
        <v>6.8376668204846851</v>
      </c>
      <c r="R387">
        <v>3.9991503377771096</v>
      </c>
      <c r="S387">
        <v>2.6929650072840872</v>
      </c>
      <c r="T387">
        <v>18.35277537105695</v>
      </c>
      <c r="U387">
        <v>-8.8603361102769895</v>
      </c>
      <c r="V387">
        <v>26.040687451017547</v>
      </c>
      <c r="W387">
        <v>0.27530604222015143</v>
      </c>
      <c r="X387">
        <v>0.89979618938373562</v>
      </c>
      <c r="Y387">
        <v>10.073974089892388</v>
      </c>
      <c r="Z387">
        <v>7.2585576525193858</v>
      </c>
      <c r="AA387">
        <v>-2.2559369835743581</v>
      </c>
      <c r="AB387">
        <v>-12.820306280011962</v>
      </c>
      <c r="AC387">
        <v>-6.8630110311632819</v>
      </c>
      <c r="AD387">
        <v>24.815268195563618</v>
      </c>
      <c r="AE387">
        <v>6.1609719661025508</v>
      </c>
      <c r="AF387">
        <v>-2.749689099343982</v>
      </c>
      <c r="AG387">
        <v>2.5034565770031207</v>
      </c>
      <c r="AH387">
        <v>-12.012899131046183</v>
      </c>
      <c r="AI387">
        <v>5.5688977549525021</v>
      </c>
      <c r="AJ387">
        <v>-0.86101532230490818</v>
      </c>
      <c r="AK387">
        <v>-12.026909684745135</v>
      </c>
      <c r="AL387">
        <v>6.2495203660023293</v>
      </c>
      <c r="AM387">
        <v>-14.537618357635694</v>
      </c>
      <c r="AN387">
        <v>12.172833617931914</v>
      </c>
      <c r="AO387">
        <v>11.559709978446449</v>
      </c>
      <c r="AP387">
        <v>1.0948842437325226</v>
      </c>
      <c r="AQ387">
        <v>21.796906302742343</v>
      </c>
      <c r="AR387">
        <v>-9.205581449759606</v>
      </c>
      <c r="AS387">
        <v>-4.2492209452211824</v>
      </c>
      <c r="AT387">
        <v>-10.51109106623764</v>
      </c>
      <c r="AU387">
        <v>5.3166875222740089</v>
      </c>
      <c r="AV387">
        <v>0.10847375397460723</v>
      </c>
      <c r="AW387">
        <v>21.163157592297438</v>
      </c>
      <c r="AX387">
        <v>7.9523272645598979</v>
      </c>
      <c r="AY387">
        <v>2.3766451886143187</v>
      </c>
      <c r="AZ387">
        <v>4.1615058704761623</v>
      </c>
      <c r="BA387">
        <v>17.353105439726875</v>
      </c>
      <c r="BB387">
        <v>12.59483542231294</v>
      </c>
      <c r="BC387">
        <v>24.997336654335541</v>
      </c>
      <c r="BD387">
        <v>20.212452201393987</v>
      </c>
      <c r="BE387">
        <v>18.513375870218994</v>
      </c>
      <c r="BF387">
        <v>11.872717992677224</v>
      </c>
      <c r="BG387">
        <v>-8.9047177340291341</v>
      </c>
      <c r="BH387">
        <v>11.170410414038585</v>
      </c>
      <c r="BI387">
        <v>7.3214223021280276</v>
      </c>
      <c r="BJ387">
        <v>10.106928473174122</v>
      </c>
      <c r="BK387">
        <v>8.5012810225479001</v>
      </c>
      <c r="BL387">
        <v>3.3544463467186603</v>
      </c>
      <c r="BM387">
        <v>1.5348586252830927</v>
      </c>
      <c r="BN387">
        <v>7.4618071685191865</v>
      </c>
      <c r="BO387">
        <v>7.1968328491737594</v>
      </c>
      <c r="BP387">
        <v>-1.9541768148669831</v>
      </c>
      <c r="BQ387">
        <v>13.208484655297667</v>
      </c>
    </row>
    <row r="388" spans="1:69" x14ac:dyDescent="0.2">
      <c r="A388" t="s">
        <v>194</v>
      </c>
      <c r="B388" t="s">
        <v>195</v>
      </c>
      <c r="C388" t="s">
        <v>1759</v>
      </c>
      <c r="D388" t="s">
        <v>1760</v>
      </c>
      <c r="E388">
        <v>8.5199388347201275</v>
      </c>
      <c r="F388">
        <v>8.6542324407644475</v>
      </c>
      <c r="G388">
        <v>8.7078006986699048</v>
      </c>
      <c r="H388">
        <v>8.8012369562415937</v>
      </c>
      <c r="I388">
        <v>9.6391084399626141</v>
      </c>
      <c r="J388">
        <v>8.7119530969315644</v>
      </c>
      <c r="K388">
        <v>7.9720840477553443</v>
      </c>
      <c r="L388">
        <v>8.0227155686393559</v>
      </c>
      <c r="M388">
        <v>8.2701849870567088</v>
      </c>
      <c r="N388">
        <v>9.6103070984998098</v>
      </c>
      <c r="O388">
        <v>10.270033771264032</v>
      </c>
      <c r="P388">
        <v>14.87390023468139</v>
      </c>
      <c r="Q388">
        <v>17.277494449049616</v>
      </c>
      <c r="R388">
        <v>20.631068926714967</v>
      </c>
      <c r="S388">
        <v>25.523171807763816</v>
      </c>
      <c r="T388">
        <v>23.104221998901593</v>
      </c>
      <c r="U388">
        <v>22.844503862632433</v>
      </c>
      <c r="V388">
        <v>19.562454451202747</v>
      </c>
      <c r="W388">
        <v>18.318933802803766</v>
      </c>
      <c r="X388">
        <v>16.400093852747151</v>
      </c>
      <c r="Y388">
        <v>15.10695055932908</v>
      </c>
      <c r="Z388">
        <v>14.130929651332311</v>
      </c>
      <c r="AA388">
        <v>17.926634931078155</v>
      </c>
      <c r="AB388">
        <v>17.132265854065565</v>
      </c>
      <c r="AC388">
        <v>14.166628484218471</v>
      </c>
      <c r="AD388">
        <v>22.953278149956098</v>
      </c>
      <c r="AE388">
        <v>20.136591591783549</v>
      </c>
      <c r="AF388">
        <v>19.22265640705524</v>
      </c>
      <c r="AG388">
        <v>18.788911265995637</v>
      </c>
      <c r="AH388">
        <v>20.410017165149405</v>
      </c>
      <c r="AI388">
        <v>18.913396629357095</v>
      </c>
      <c r="AJ388">
        <v>21.245609903868679</v>
      </c>
      <c r="AK388">
        <v>19.302433465419917</v>
      </c>
      <c r="AL388">
        <v>19.459397383889048</v>
      </c>
      <c r="AM388">
        <v>27.166161648454342</v>
      </c>
      <c r="AN388">
        <v>23.925342880949945</v>
      </c>
      <c r="AO388">
        <v>24.944707127053039</v>
      </c>
      <c r="AP388">
        <v>27.391778378969533</v>
      </c>
      <c r="AQ388">
        <v>24.174562834586542</v>
      </c>
      <c r="AR388">
        <v>17.296501590425738</v>
      </c>
      <c r="AS388">
        <v>14.570699062607522</v>
      </c>
      <c r="AT388">
        <v>13.545897868500589</v>
      </c>
      <c r="AU388">
        <v>13.451684877729441</v>
      </c>
      <c r="AV388">
        <v>15.459281358518288</v>
      </c>
      <c r="AW388">
        <v>15.518103809998415</v>
      </c>
      <c r="AX388">
        <v>17.56359353067019</v>
      </c>
      <c r="AY388">
        <v>16.125005632071428</v>
      </c>
      <c r="AZ388">
        <v>18.251084781143611</v>
      </c>
      <c r="BA388">
        <v>20.731962445980141</v>
      </c>
      <c r="BB388">
        <v>19.990032263826716</v>
      </c>
      <c r="BC388">
        <v>21.990434000013796</v>
      </c>
      <c r="BD388">
        <v>22.123511804334257</v>
      </c>
      <c r="BE388">
        <v>24.652992897320672</v>
      </c>
      <c r="BF388">
        <v>23.709915006143273</v>
      </c>
      <c r="BG388">
        <v>19.262249193164781</v>
      </c>
      <c r="BH388">
        <v>19.406699716424331</v>
      </c>
      <c r="BI388">
        <v>20.795547948402675</v>
      </c>
      <c r="BJ388">
        <v>22.061836590264868</v>
      </c>
      <c r="BK388">
        <v>21.739104819001774</v>
      </c>
      <c r="BL388">
        <v>19.757868014488931</v>
      </c>
      <c r="BM388">
        <v>17.161517426599502</v>
      </c>
      <c r="BN388">
        <v>15.507901450734279</v>
      </c>
      <c r="BO388">
        <v>18.058505375894722</v>
      </c>
      <c r="BP388">
        <v>20.401918134046856</v>
      </c>
      <c r="BQ388">
        <v>21.933934688797095</v>
      </c>
    </row>
    <row r="389" spans="1:69" x14ac:dyDescent="0.2">
      <c r="A389" t="s">
        <v>194</v>
      </c>
      <c r="B389" t="s">
        <v>195</v>
      </c>
      <c r="C389" t="s">
        <v>1761</v>
      </c>
      <c r="D389" t="s">
        <v>1762</v>
      </c>
      <c r="E389">
        <v>6903106600</v>
      </c>
      <c r="F389">
        <v>7434130400</v>
      </c>
      <c r="G389">
        <v>8098184700</v>
      </c>
      <c r="H389">
        <v>8497278000</v>
      </c>
      <c r="I389">
        <v>9691155500</v>
      </c>
      <c r="J389">
        <v>9029101600</v>
      </c>
      <c r="K389">
        <v>8498031100</v>
      </c>
      <c r="L389">
        <v>8896059400</v>
      </c>
      <c r="M389">
        <v>9427130400</v>
      </c>
      <c r="N389">
        <v>11949339600</v>
      </c>
      <c r="O389">
        <v>13012582400</v>
      </c>
      <c r="P389">
        <v>19757750300</v>
      </c>
      <c r="Q389">
        <v>25194397700</v>
      </c>
      <c r="R389">
        <v>31029071900</v>
      </c>
      <c r="S389">
        <v>46146232300</v>
      </c>
      <c r="T389">
        <v>46543056900</v>
      </c>
      <c r="U389">
        <v>53306834900</v>
      </c>
      <c r="V389">
        <v>54367772700</v>
      </c>
      <c r="W389">
        <v>60997304300</v>
      </c>
      <c r="X389">
        <v>60998455300</v>
      </c>
      <c r="Y389">
        <v>61560684500</v>
      </c>
      <c r="Z389">
        <v>68189114400.000008</v>
      </c>
      <c r="AA389">
        <v>103351222300</v>
      </c>
      <c r="AB389">
        <v>104474583000</v>
      </c>
      <c r="AC389">
        <v>90369540100</v>
      </c>
      <c r="AD389">
        <v>160093995000</v>
      </c>
      <c r="AE389">
        <v>141999996900</v>
      </c>
      <c r="AF389">
        <v>136907997200.00002</v>
      </c>
      <c r="AG389">
        <v>146400002000</v>
      </c>
      <c r="AH389">
        <v>170299998200</v>
      </c>
      <c r="AI389">
        <v>159699992600</v>
      </c>
      <c r="AJ389">
        <v>187900002300</v>
      </c>
      <c r="AK389">
        <v>171499995100</v>
      </c>
      <c r="AL389">
        <v>176299999200</v>
      </c>
      <c r="AM389">
        <v>285862527000</v>
      </c>
      <c r="AN389">
        <v>284169109500</v>
      </c>
      <c r="AO389">
        <v>330057449500</v>
      </c>
      <c r="AP389">
        <v>391327023100</v>
      </c>
      <c r="AQ389">
        <v>400030302200</v>
      </c>
      <c r="AR389">
        <v>360837536500</v>
      </c>
      <c r="AS389">
        <v>307173666100</v>
      </c>
      <c r="AT389">
        <v>316516215600</v>
      </c>
      <c r="AU389">
        <v>338023643200</v>
      </c>
      <c r="AV389">
        <v>425000262400</v>
      </c>
      <c r="AW389">
        <v>446127282500</v>
      </c>
      <c r="AX389">
        <v>569186205500</v>
      </c>
      <c r="AY389">
        <v>551562250200</v>
      </c>
      <c r="AZ389">
        <v>666151467200</v>
      </c>
      <c r="BA389">
        <v>873922833500</v>
      </c>
      <c r="BB389">
        <v>888477090400</v>
      </c>
      <c r="BC389">
        <v>1100001495800</v>
      </c>
      <c r="BD389">
        <v>1259452342100</v>
      </c>
      <c r="BE389">
        <v>1581022542000</v>
      </c>
      <c r="BF389">
        <v>1574370354100</v>
      </c>
      <c r="BG389">
        <v>1326103071700</v>
      </c>
      <c r="BH389">
        <v>1357559000000</v>
      </c>
      <c r="BI389">
        <v>1581527000000</v>
      </c>
      <c r="BJ389">
        <v>1807151000000</v>
      </c>
      <c r="BK389">
        <v>1918711000000</v>
      </c>
      <c r="BL389">
        <v>1856015000900</v>
      </c>
      <c r="BM389">
        <v>1750864000900</v>
      </c>
      <c r="BN389">
        <v>1693909000900</v>
      </c>
      <c r="BO389">
        <v>2097660815500</v>
      </c>
      <c r="BP389">
        <v>2488973524400</v>
      </c>
      <c r="BQ389">
        <v>3075482272400</v>
      </c>
    </row>
    <row r="390" spans="1:69" x14ac:dyDescent="0.2">
      <c r="A390" t="s">
        <v>194</v>
      </c>
      <c r="B390" t="s">
        <v>195</v>
      </c>
      <c r="C390" t="s">
        <v>1763</v>
      </c>
      <c r="D390" t="s">
        <v>1764</v>
      </c>
      <c r="X390">
        <v>14899562.829629129</v>
      </c>
      <c r="Y390">
        <v>19041605.800428726</v>
      </c>
      <c r="Z390">
        <v>5722008.5596789569</v>
      </c>
      <c r="AA390">
        <v>12448381.802399848</v>
      </c>
      <c r="AB390">
        <v>-2107685.3461692398</v>
      </c>
      <c r="AC390">
        <v>-10020967.159246862</v>
      </c>
      <c r="AD390">
        <v>59194732.462288462</v>
      </c>
      <c r="AE390">
        <v>20213342.940869987</v>
      </c>
      <c r="AF390">
        <v>-17608507.480031665</v>
      </c>
      <c r="AG390">
        <v>8729278.3174238168</v>
      </c>
      <c r="AH390">
        <v>19748703.4655484</v>
      </c>
      <c r="AI390">
        <v>36361662.382871188</v>
      </c>
      <c r="AJ390">
        <v>38992311.599146269</v>
      </c>
      <c r="AK390">
        <v>-6422563.8783575315</v>
      </c>
      <c r="AL390">
        <v>22601856.582186308</v>
      </c>
      <c r="AM390">
        <v>27489932.830107041</v>
      </c>
      <c r="AN390">
        <v>34396823.481118217</v>
      </c>
      <c r="AO390">
        <v>61885073.442032129</v>
      </c>
      <c r="AP390">
        <v>77487396.923064873</v>
      </c>
      <c r="AQ390">
        <v>50563976.691145644</v>
      </c>
      <c r="AR390">
        <v>6955691.4315716373</v>
      </c>
      <c r="AS390">
        <v>-56999525.929008253</v>
      </c>
      <c r="AT390">
        <v>-3773866.8846407738</v>
      </c>
      <c r="AU390">
        <v>3335134.1879488197</v>
      </c>
      <c r="AV390">
        <v>50254157.189516477</v>
      </c>
      <c r="AW390">
        <v>-6368609.3097870853</v>
      </c>
      <c r="AX390">
        <v>130654746.39043325</v>
      </c>
      <c r="AY390">
        <v>15046722.296594851</v>
      </c>
      <c r="AZ390">
        <v>5174878.2144930288</v>
      </c>
      <c r="BA390">
        <v>324190480.73585266</v>
      </c>
      <c r="BB390">
        <v>113262936.06279074</v>
      </c>
      <c r="BC390">
        <v>188813297.11135575</v>
      </c>
      <c r="BD390">
        <v>121982183.98625103</v>
      </c>
      <c r="BE390">
        <v>313766529.91427559</v>
      </c>
      <c r="BF390">
        <v>30563323.328223467</v>
      </c>
      <c r="BG390">
        <v>83795939.596481532</v>
      </c>
      <c r="BH390">
        <v>29011604.570787773</v>
      </c>
      <c r="BI390">
        <v>68811362.848797858</v>
      </c>
      <c r="BJ390">
        <v>164127946.50195661</v>
      </c>
      <c r="BK390">
        <v>249581211.6601885</v>
      </c>
      <c r="BL390">
        <v>144242041.92249924</v>
      </c>
      <c r="BM390">
        <v>-109005428.47632301</v>
      </c>
      <c r="BN390">
        <v>-515971454.78020674</v>
      </c>
      <c r="BO390">
        <v>-19584760.734647077</v>
      </c>
      <c r="BP390">
        <v>404696339.70371914</v>
      </c>
      <c r="BQ390">
        <v>1098584005.1818132</v>
      </c>
    </row>
    <row r="391" spans="1:69" x14ac:dyDescent="0.2">
      <c r="A391" t="s">
        <v>194</v>
      </c>
      <c r="B391" t="s">
        <v>195</v>
      </c>
      <c r="C391" t="s">
        <v>1765</v>
      </c>
      <c r="D391" t="s">
        <v>1766</v>
      </c>
      <c r="AB391">
        <v>288169567.2740224</v>
      </c>
      <c r="AC391">
        <v>293004103.56562334</v>
      </c>
      <c r="AD391">
        <v>416864635.5336495</v>
      </c>
      <c r="AE391">
        <v>416955155.69788343</v>
      </c>
      <c r="AF391">
        <v>436458300.50879681</v>
      </c>
      <c r="AG391">
        <v>437013933.07004565</v>
      </c>
      <c r="AH391">
        <v>489567604.4454723</v>
      </c>
      <c r="AI391">
        <v>442507697.43733996</v>
      </c>
      <c r="AJ391">
        <v>506780410.83009833</v>
      </c>
      <c r="AK391">
        <v>485028466.57137698</v>
      </c>
      <c r="AL391">
        <v>468674192.23494464</v>
      </c>
      <c r="AM391">
        <v>575224845.09432018</v>
      </c>
      <c r="AN391">
        <v>525513231.13366401</v>
      </c>
      <c r="AO391">
        <v>571837147.41043568</v>
      </c>
      <c r="AP391">
        <v>656629332.96695352</v>
      </c>
      <c r="AQ391">
        <v>663103429.83098412</v>
      </c>
      <c r="AR391">
        <v>635767794.12778115</v>
      </c>
      <c r="AS391">
        <v>625811967.44182134</v>
      </c>
      <c r="AT391">
        <v>606517243.84519863</v>
      </c>
      <c r="AU391">
        <v>626825973.08823872</v>
      </c>
      <c r="AV391">
        <v>701572435.56435847</v>
      </c>
      <c r="AW391">
        <v>796696859.16803348</v>
      </c>
      <c r="AX391">
        <v>882146303.87776923</v>
      </c>
      <c r="AY391">
        <v>956680831.60966122</v>
      </c>
      <c r="AZ391">
        <v>1089007779.4096692</v>
      </c>
      <c r="BA391">
        <v>1130167415.7672026</v>
      </c>
      <c r="BB391">
        <v>1331909095.9529691</v>
      </c>
      <c r="BC391">
        <v>1566652131.2641547</v>
      </c>
      <c r="BD391">
        <v>1813808461.8887222</v>
      </c>
      <c r="BE391">
        <v>2070839231.432122</v>
      </c>
      <c r="BF391">
        <v>2242114935.6215882</v>
      </c>
      <c r="BG391">
        <v>1952670984.5311618</v>
      </c>
      <c r="BH391">
        <v>2265528582.2845812</v>
      </c>
      <c r="BI391">
        <v>2567826389.6598339</v>
      </c>
      <c r="BJ391">
        <v>2798525144.3722281</v>
      </c>
      <c r="BK391">
        <v>3038527268.1123438</v>
      </c>
      <c r="BL391">
        <v>3492540461.8769908</v>
      </c>
      <c r="BM391">
        <v>3715240837.4707093</v>
      </c>
      <c r="BN391">
        <v>3860767627.0979333</v>
      </c>
      <c r="BO391">
        <v>3817334898.8774576</v>
      </c>
      <c r="BP391">
        <v>3988962506.7939706</v>
      </c>
      <c r="BQ391">
        <v>4376665639.9955063</v>
      </c>
    </row>
    <row r="392" spans="1:69" x14ac:dyDescent="0.2">
      <c r="A392" t="s">
        <v>194</v>
      </c>
      <c r="B392" t="s">
        <v>195</v>
      </c>
      <c r="C392" t="s">
        <v>1767</v>
      </c>
      <c r="D392" t="s">
        <v>1768</v>
      </c>
      <c r="AD392">
        <v>69057937400</v>
      </c>
      <c r="AE392">
        <v>68113858600.000008</v>
      </c>
      <c r="AF392">
        <v>79468421100</v>
      </c>
      <c r="AG392">
        <v>83717357600</v>
      </c>
      <c r="AH392">
        <v>90655301600</v>
      </c>
      <c r="AI392">
        <v>81900003300</v>
      </c>
      <c r="AJ392">
        <v>96699998200</v>
      </c>
      <c r="AK392">
        <v>95500001300</v>
      </c>
      <c r="AL392">
        <v>97399996400</v>
      </c>
      <c r="AM392">
        <v>145049993200</v>
      </c>
      <c r="AN392">
        <v>143473000400</v>
      </c>
      <c r="AO392">
        <v>165323997200</v>
      </c>
      <c r="AP392">
        <v>192826998800</v>
      </c>
      <c r="AQ392">
        <v>210948997100</v>
      </c>
      <c r="BH392">
        <v>390138000000</v>
      </c>
      <c r="BI392">
        <v>646433000000</v>
      </c>
      <c r="BJ392">
        <v>584518000000</v>
      </c>
      <c r="BK392">
        <v>734486000000</v>
      </c>
      <c r="BL392">
        <v>652401000000</v>
      </c>
      <c r="BM392">
        <v>703962000000</v>
      </c>
      <c r="BN392">
        <v>795098000000</v>
      </c>
      <c r="BO392">
        <v>877028000000</v>
      </c>
    </row>
    <row r="393" spans="1:69" x14ac:dyDescent="0.2">
      <c r="A393" t="s">
        <v>194</v>
      </c>
      <c r="B393" t="s">
        <v>195</v>
      </c>
      <c r="C393" t="s">
        <v>1769</v>
      </c>
      <c r="D393" t="s">
        <v>1770</v>
      </c>
      <c r="J393">
        <v>113861492.68649964</v>
      </c>
      <c r="K393">
        <v>117660684.65377362</v>
      </c>
      <c r="L393">
        <v>117660684.65377362</v>
      </c>
      <c r="M393">
        <v>151816723.59940356</v>
      </c>
      <c r="N393">
        <v>144222565.04809561</v>
      </c>
      <c r="O393">
        <v>163206274.1424309</v>
      </c>
      <c r="P393">
        <v>165287210.4384512</v>
      </c>
      <c r="Q393">
        <v>222280436.84616008</v>
      </c>
      <c r="R393">
        <v>205184517.62772813</v>
      </c>
      <c r="S393">
        <v>220377897.49552637</v>
      </c>
      <c r="T393">
        <v>216580817.92556158</v>
      </c>
      <c r="U393">
        <v>199484061.30827287</v>
      </c>
      <c r="V393">
        <v>208983297.01182625</v>
      </c>
      <c r="W393">
        <v>305128719.66210687</v>
      </c>
      <c r="X393">
        <v>378447079.78021139</v>
      </c>
      <c r="Y393">
        <v>341028276.25376284</v>
      </c>
      <c r="Z393">
        <v>385901540.92316395</v>
      </c>
      <c r="AA393">
        <v>332054968.26958966</v>
      </c>
      <c r="AB393">
        <v>260260079.85045007</v>
      </c>
      <c r="AC393">
        <v>296155861.78743064</v>
      </c>
      <c r="AD393">
        <v>292949471.29073918</v>
      </c>
      <c r="AE393">
        <v>307757695.67062956</v>
      </c>
      <c r="AF393">
        <v>386021838.66125089</v>
      </c>
      <c r="AG393">
        <v>373670368.78218228</v>
      </c>
      <c r="AH393">
        <v>306012553.30708992</v>
      </c>
      <c r="AI393">
        <v>388347995.30641252</v>
      </c>
      <c r="AJ393">
        <v>386743400.16188276</v>
      </c>
      <c r="AK393">
        <v>336974501.98287541</v>
      </c>
      <c r="AL393">
        <v>360084096.47537142</v>
      </c>
      <c r="AM393">
        <v>497635335.86238378</v>
      </c>
      <c r="AN393">
        <v>497138045.29625565</v>
      </c>
      <c r="AO393">
        <v>404126301.81076044</v>
      </c>
      <c r="AP393">
        <v>432739594.06669277</v>
      </c>
      <c r="AQ393">
        <v>587141869.61165345</v>
      </c>
      <c r="AR393">
        <v>539153163.03501189</v>
      </c>
      <c r="AS393">
        <v>561637276.50057459</v>
      </c>
      <c r="AT393">
        <v>553730647.76536298</v>
      </c>
      <c r="AU393">
        <v>543329435.94766307</v>
      </c>
      <c r="AV393">
        <v>590999090.65060508</v>
      </c>
      <c r="AW393">
        <v>682953723.62540793</v>
      </c>
      <c r="AX393">
        <v>727621553.08368099</v>
      </c>
      <c r="AY393">
        <v>871545498.74958706</v>
      </c>
      <c r="AZ393">
        <v>933250386.90286577</v>
      </c>
      <c r="BA393">
        <v>1010290809.7396954</v>
      </c>
      <c r="BB393">
        <v>1348748833.1125686</v>
      </c>
      <c r="BC393">
        <v>1931051257.7171643</v>
      </c>
      <c r="BD393">
        <v>2385055460.1170974</v>
      </c>
      <c r="BE393">
        <v>2389768813.5731044</v>
      </c>
      <c r="BF393">
        <v>2854634634.4452753</v>
      </c>
      <c r="BG393">
        <v>3041967324.7060823</v>
      </c>
      <c r="BH393">
        <v>3089098213.3442159</v>
      </c>
      <c r="BI393">
        <v>3169923745.3180437</v>
      </c>
      <c r="BJ393">
        <v>3440797093.2943215</v>
      </c>
      <c r="BK393">
        <v>3963719348.462554</v>
      </c>
      <c r="BL393">
        <v>3969250044.5077462</v>
      </c>
      <c r="BM393">
        <v>4441419243.3655128</v>
      </c>
      <c r="BN393">
        <v>5036275185.9825344</v>
      </c>
      <c r="BO393">
        <v>4681589029.552659</v>
      </c>
      <c r="BP393">
        <v>4505345021.9450827</v>
      </c>
      <c r="BQ393">
        <v>4315202815.2189903</v>
      </c>
    </row>
    <row r="394" spans="1:69" x14ac:dyDescent="0.2">
      <c r="A394" t="s">
        <v>194</v>
      </c>
      <c r="B394" t="s">
        <v>195</v>
      </c>
      <c r="C394" t="s">
        <v>1771</v>
      </c>
      <c r="D394" t="s">
        <v>1772</v>
      </c>
      <c r="J394">
        <v>948742545327</v>
      </c>
      <c r="K394">
        <v>953697395343</v>
      </c>
      <c r="L394">
        <v>1066371864473</v>
      </c>
      <c r="M394">
        <v>1110241122967</v>
      </c>
      <c r="N394">
        <v>1146099340538</v>
      </c>
      <c r="O394">
        <v>1104653266261</v>
      </c>
      <c r="P394">
        <v>1158495557400</v>
      </c>
      <c r="Q394">
        <v>1163088799840</v>
      </c>
      <c r="R394">
        <v>1186354310930</v>
      </c>
      <c r="S394">
        <v>1265929597480</v>
      </c>
      <c r="T394">
        <v>1371139220290</v>
      </c>
      <c r="U394">
        <v>1439926419080</v>
      </c>
      <c r="V394">
        <v>1535401975830</v>
      </c>
      <c r="W394">
        <v>1534119845790</v>
      </c>
      <c r="X394">
        <v>1549892494340</v>
      </c>
      <c r="Y394">
        <v>1625710924860</v>
      </c>
      <c r="Z394">
        <v>1695168829060</v>
      </c>
      <c r="AA394">
        <v>1852703904290</v>
      </c>
      <c r="AB394">
        <v>1833219109610</v>
      </c>
      <c r="AC394">
        <v>1753278010710</v>
      </c>
      <c r="AD394">
        <v>1960999265420</v>
      </c>
      <c r="AE394">
        <v>2132251412120</v>
      </c>
      <c r="AF394">
        <v>2072594379620</v>
      </c>
      <c r="AG394">
        <v>2187011674560</v>
      </c>
      <c r="AH394">
        <v>2171413321580</v>
      </c>
      <c r="AI394">
        <v>2150169437660</v>
      </c>
      <c r="AJ394">
        <v>2294320976400</v>
      </c>
      <c r="AK394">
        <v>2260301374100</v>
      </c>
      <c r="AL394">
        <v>2351174709000</v>
      </c>
      <c r="AM394">
        <v>2189628797400</v>
      </c>
      <c r="AN394">
        <v>2382534701300</v>
      </c>
      <c r="AO394">
        <v>2723405475900</v>
      </c>
      <c r="AP394">
        <v>2843791209700</v>
      </c>
      <c r="AQ394">
        <v>3100021788900</v>
      </c>
      <c r="AR394">
        <v>3281520942300</v>
      </c>
      <c r="AS394">
        <v>3303001021300</v>
      </c>
      <c r="AT394">
        <v>3412865966700</v>
      </c>
      <c r="AU394">
        <v>3585929069100</v>
      </c>
      <c r="AV394">
        <v>3802736736000</v>
      </c>
      <c r="AW394">
        <v>4059434447000</v>
      </c>
      <c r="AX394">
        <v>4399523551000</v>
      </c>
      <c r="AY394">
        <v>4592956964500</v>
      </c>
      <c r="AZ394">
        <v>4762928478300</v>
      </c>
      <c r="BA394">
        <v>5126371659500</v>
      </c>
      <c r="BB394">
        <v>5244912993500</v>
      </c>
      <c r="BC394">
        <v>5654360510000</v>
      </c>
      <c r="BD394">
        <v>6044090393500</v>
      </c>
      <c r="BE394">
        <v>6727665823100</v>
      </c>
      <c r="BF394">
        <v>7036244982700</v>
      </c>
      <c r="BG394">
        <v>7012083015100</v>
      </c>
      <c r="BH394">
        <v>7476161000000</v>
      </c>
      <c r="BI394">
        <v>8014072000000</v>
      </c>
      <c r="BJ394">
        <v>8559185551000</v>
      </c>
      <c r="BK394">
        <v>8990433521400</v>
      </c>
      <c r="BL394">
        <v>9592422584800</v>
      </c>
      <c r="BM394">
        <v>9497005945500</v>
      </c>
      <c r="BN394">
        <v>9908416178100</v>
      </c>
      <c r="BO394">
        <v>10566356338300</v>
      </c>
      <c r="BP394">
        <v>10913579560800</v>
      </c>
      <c r="BQ394">
        <v>12017042188000</v>
      </c>
    </row>
    <row r="395" spans="1:69" x14ac:dyDescent="0.2">
      <c r="A395" t="s">
        <v>194</v>
      </c>
      <c r="B395" t="s">
        <v>195</v>
      </c>
      <c r="C395" t="s">
        <v>1773</v>
      </c>
      <c r="D395" t="s">
        <v>1774</v>
      </c>
      <c r="J395">
        <v>10.924066893645874</v>
      </c>
      <c r="K395">
        <v>11.168906680477056</v>
      </c>
      <c r="L395">
        <v>10.64234693176992</v>
      </c>
      <c r="M395">
        <v>10.493867123985371</v>
      </c>
      <c r="N395">
        <v>11.259470975650682</v>
      </c>
      <c r="O395">
        <v>11.890757589899266</v>
      </c>
      <c r="P395">
        <v>12.276566085345266</v>
      </c>
      <c r="Q395">
        <v>13.453558646728064</v>
      </c>
      <c r="R395">
        <v>13.786661926636743</v>
      </c>
      <c r="S395">
        <v>15.398610048145251</v>
      </c>
      <c r="T395">
        <v>16.803499592934834</v>
      </c>
      <c r="U395">
        <v>17.910914139958653</v>
      </c>
      <c r="V395">
        <v>20.713981022987412</v>
      </c>
      <c r="W395">
        <v>24.386736129297955</v>
      </c>
      <c r="X395">
        <v>27.14959206762191</v>
      </c>
      <c r="Y395">
        <v>28.712526683684402</v>
      </c>
      <c r="Z395">
        <v>32.5757054715436</v>
      </c>
      <c r="AA395">
        <v>35.854672873621872</v>
      </c>
      <c r="AB395">
        <v>37.762815986970317</v>
      </c>
      <c r="AC395">
        <v>39.917235203137444</v>
      </c>
      <c r="AD395">
        <v>43.073842886886034</v>
      </c>
      <c r="AE395">
        <v>39.680304367052926</v>
      </c>
      <c r="AF395">
        <v>40.110215842253652</v>
      </c>
      <c r="AG395">
        <v>41.37531917300128</v>
      </c>
      <c r="AH395">
        <v>44.150701392143013</v>
      </c>
      <c r="AI395">
        <v>44.56741615874131</v>
      </c>
      <c r="AJ395">
        <v>43.52128616139693</v>
      </c>
      <c r="AK395">
        <v>43.506985695284236</v>
      </c>
      <c r="AL395">
        <v>43.050352652462124</v>
      </c>
      <c r="AM395">
        <v>53.259858405440973</v>
      </c>
      <c r="AN395">
        <v>56.066326176535341</v>
      </c>
      <c r="AO395">
        <v>56.869797641431695</v>
      </c>
      <c r="AP395">
        <v>58.169863577098177</v>
      </c>
      <c r="AQ395">
        <v>61.558445399738396</v>
      </c>
      <c r="AR395">
        <v>75.364723580481296</v>
      </c>
      <c r="AS395">
        <v>74.952636709316423</v>
      </c>
      <c r="AT395">
        <v>77.755761863860712</v>
      </c>
      <c r="AU395">
        <v>79.593465319612164</v>
      </c>
      <c r="AV395">
        <v>80.917032561572526</v>
      </c>
      <c r="AW395">
        <v>80.534678305152582</v>
      </c>
      <c r="AX395">
        <v>84.332914852942892</v>
      </c>
      <c r="AY395">
        <v>84.298752059426135</v>
      </c>
      <c r="AZ395">
        <v>86.657500359383462</v>
      </c>
      <c r="BA395">
        <v>94.634083639054182</v>
      </c>
      <c r="BB395">
        <v>95.518586392352134</v>
      </c>
      <c r="BC395">
        <v>95.579939127369158</v>
      </c>
      <c r="BD395">
        <v>98.997737911644293</v>
      </c>
      <c r="BE395">
        <v>102.99078600499341</v>
      </c>
      <c r="BF395">
        <v>103.69600784565361</v>
      </c>
      <c r="BG395">
        <v>103.04933948642008</v>
      </c>
      <c r="BH395">
        <v>100</v>
      </c>
      <c r="BI395">
        <v>100.64905830643897</v>
      </c>
      <c r="BJ395">
        <v>101.79232531046225</v>
      </c>
      <c r="BK395">
        <v>102.52860418865095</v>
      </c>
      <c r="BL395">
        <v>99.7835001146331</v>
      </c>
      <c r="BM395">
        <v>104.40323042651296</v>
      </c>
      <c r="BN395">
        <v>106.73964244937532</v>
      </c>
      <c r="BO395">
        <v>115.52218593324363</v>
      </c>
      <c r="BP395">
        <v>117.66259125396159</v>
      </c>
      <c r="BQ395">
        <v>120.63850687548239</v>
      </c>
    </row>
    <row r="396" spans="1:69" x14ac:dyDescent="0.2">
      <c r="A396" t="s">
        <v>194</v>
      </c>
      <c r="B396" t="s">
        <v>195</v>
      </c>
      <c r="C396" t="s">
        <v>1775</v>
      </c>
      <c r="D396" t="s">
        <v>1776</v>
      </c>
      <c r="J396">
        <v>1495940424.4399788</v>
      </c>
      <c r="K396">
        <v>1504317081.8653197</v>
      </c>
      <c r="L396">
        <v>1701787994.0528524</v>
      </c>
      <c r="M396">
        <v>1770482223.1037803</v>
      </c>
      <c r="N396">
        <v>1809096514.8663223</v>
      </c>
      <c r="O396">
        <v>1733484857.906179</v>
      </c>
      <c r="P396">
        <v>1769271668.7415762</v>
      </c>
      <c r="Q396">
        <v>1724652770.8252497</v>
      </c>
      <c r="R396">
        <v>1722642137.4023635</v>
      </c>
      <c r="S396">
        <v>1826913212.5663736</v>
      </c>
      <c r="T396">
        <v>2007625100.8145661</v>
      </c>
      <c r="U396">
        <v>2121218657.1112142</v>
      </c>
      <c r="V396">
        <v>2310279909.2449636</v>
      </c>
      <c r="W396">
        <v>2298462466.1469417</v>
      </c>
      <c r="X396">
        <v>2374974100.2249265</v>
      </c>
      <c r="Y396">
        <v>2498172171.9924445</v>
      </c>
      <c r="Z396">
        <v>2616164824.6006141</v>
      </c>
      <c r="AA396">
        <v>2805380562.6829824</v>
      </c>
      <c r="AB396">
        <v>2797902812.3019338</v>
      </c>
      <c r="AC396">
        <v>2657743600.8378868</v>
      </c>
      <c r="AD396">
        <v>2772460300.3372936</v>
      </c>
      <c r="AE396">
        <v>3126923835.8338461</v>
      </c>
      <c r="AF396">
        <v>3049686332.8303108</v>
      </c>
      <c r="AG396">
        <v>3209713191.2636833</v>
      </c>
      <c r="AH396">
        <v>3157583719.0217452</v>
      </c>
      <c r="AI396">
        <v>3115916461.6191354</v>
      </c>
      <c r="AJ396">
        <v>3285862158.803226</v>
      </c>
      <c r="AK396">
        <v>3289500957.2357965</v>
      </c>
      <c r="AL396">
        <v>3438227525.0582075</v>
      </c>
      <c r="AM396">
        <v>3030475874.3119464</v>
      </c>
      <c r="AN396">
        <v>3409691195.7584443</v>
      </c>
      <c r="AO396">
        <v>3905346998.7327623</v>
      </c>
      <c r="AP396">
        <v>3986916166.8719215</v>
      </c>
      <c r="AQ396">
        <v>4448774564.1663542</v>
      </c>
      <c r="AR396">
        <v>4867730174.5473919</v>
      </c>
      <c r="AS396">
        <v>4983203707.3461285</v>
      </c>
      <c r="AT396">
        <v>5129022095.0601006</v>
      </c>
      <c r="AU396">
        <v>5411035863.3330011</v>
      </c>
      <c r="AV396">
        <v>5649613092.9060202</v>
      </c>
      <c r="AW396">
        <v>6044448148.7577057</v>
      </c>
      <c r="AX396">
        <v>6406886651.454586</v>
      </c>
      <c r="AY396">
        <v>6769250647.8449278</v>
      </c>
      <c r="AZ396">
        <v>6935201686.5877371</v>
      </c>
      <c r="BA396">
        <v>7317568471.0487576</v>
      </c>
      <c r="BB396">
        <v>7454188774.6950493</v>
      </c>
      <c r="BC396">
        <v>7844051840.4627371</v>
      </c>
      <c r="BD396">
        <v>8316137401.5978956</v>
      </c>
      <c r="BE396">
        <v>9066440776.3460732</v>
      </c>
      <c r="BF396">
        <v>9635767779.2430973</v>
      </c>
      <c r="BG396">
        <v>9841695703.8965778</v>
      </c>
      <c r="BH396">
        <v>10349257331.50835</v>
      </c>
      <c r="BI396">
        <v>10909620059.649094</v>
      </c>
      <c r="BJ396">
        <v>11502778488.662453</v>
      </c>
      <c r="BK396">
        <v>11909945727.257925</v>
      </c>
      <c r="BL396">
        <v>12558022033.589741</v>
      </c>
      <c r="BM396">
        <v>12452227642.829901</v>
      </c>
      <c r="BN396">
        <v>13372424347.395107</v>
      </c>
      <c r="BO396">
        <v>14020564629.287836</v>
      </c>
      <c r="BP396">
        <v>14489801848.27128</v>
      </c>
      <c r="BQ396">
        <v>15797222383.275646</v>
      </c>
    </row>
    <row r="397" spans="1:69" x14ac:dyDescent="0.2">
      <c r="A397" t="s">
        <v>194</v>
      </c>
      <c r="B397" t="s">
        <v>195</v>
      </c>
      <c r="C397" t="s">
        <v>1777</v>
      </c>
      <c r="D397" t="s">
        <v>1778</v>
      </c>
      <c r="AI397">
        <v>8509283846.697567</v>
      </c>
      <c r="AJ397">
        <v>8957284848.2762794</v>
      </c>
      <c r="AK397">
        <v>9020949276.9703369</v>
      </c>
      <c r="AL397">
        <v>9621390002.4352932</v>
      </c>
      <c r="AM397">
        <v>7694970757.275198</v>
      </c>
      <c r="AN397">
        <v>8999025007.3052368</v>
      </c>
      <c r="AO397">
        <v>10649468931.50001</v>
      </c>
      <c r="AP397">
        <v>10910252372.768827</v>
      </c>
      <c r="AQ397">
        <v>12354788481.51535</v>
      </c>
      <c r="AR397">
        <v>14443025377.79324</v>
      </c>
      <c r="AS397">
        <v>14515377972.458277</v>
      </c>
      <c r="AT397">
        <v>14700930076.4688</v>
      </c>
      <c r="AU397">
        <v>15490619816.207184</v>
      </c>
      <c r="AV397">
        <v>16288423661.684019</v>
      </c>
      <c r="AW397">
        <v>17361383213.943153</v>
      </c>
      <c r="AX397">
        <v>18310118015.444065</v>
      </c>
      <c r="AY397">
        <v>19091833045.575306</v>
      </c>
      <c r="AZ397">
        <v>19407674195.829754</v>
      </c>
      <c r="BA397">
        <v>20813932346.128899</v>
      </c>
      <c r="BB397">
        <v>21029564807.072178</v>
      </c>
      <c r="BC397">
        <v>22171441499.596134</v>
      </c>
      <c r="BD397">
        <v>23425403333.55217</v>
      </c>
      <c r="BE397">
        <v>25644041459.314331</v>
      </c>
      <c r="BF397">
        <v>27268811152.158695</v>
      </c>
      <c r="BG397">
        <v>27630293757.861668</v>
      </c>
      <c r="BH397">
        <v>28651181093.094864</v>
      </c>
      <c r="BI397">
        <v>29869779859.142506</v>
      </c>
      <c r="BJ397">
        <v>30927756209.29937</v>
      </c>
      <c r="BK397">
        <v>31661118371.377186</v>
      </c>
      <c r="BL397">
        <v>32751331910.66729</v>
      </c>
      <c r="BM397">
        <v>33378832169.75819</v>
      </c>
      <c r="BN397">
        <v>34651896148.671402</v>
      </c>
      <c r="BO397">
        <v>36243479898.798683</v>
      </c>
      <c r="BP397">
        <v>37245496480.823097</v>
      </c>
      <c r="BQ397">
        <v>40791334379.278259</v>
      </c>
    </row>
    <row r="398" spans="1:69" x14ac:dyDescent="0.2">
      <c r="A398" t="s">
        <v>194</v>
      </c>
      <c r="B398" t="s">
        <v>195</v>
      </c>
      <c r="C398" t="s">
        <v>1779</v>
      </c>
      <c r="D398" t="s">
        <v>1780</v>
      </c>
      <c r="J398">
        <v>816608126090</v>
      </c>
      <c r="K398">
        <v>827132879510</v>
      </c>
      <c r="L398">
        <v>941385662990</v>
      </c>
      <c r="M398">
        <v>958996505480</v>
      </c>
      <c r="N398">
        <v>981557974460</v>
      </c>
      <c r="O398">
        <v>923864313400</v>
      </c>
      <c r="P398">
        <v>942401161610</v>
      </c>
      <c r="Q398">
        <v>901672724850</v>
      </c>
      <c r="R398">
        <v>893730103200</v>
      </c>
      <c r="S398">
        <v>947888234410</v>
      </c>
      <c r="T398">
        <v>1009492410200</v>
      </c>
      <c r="U398">
        <v>1076988417700.0001</v>
      </c>
      <c r="V398">
        <v>1198731878900</v>
      </c>
      <c r="W398">
        <v>1189570159900</v>
      </c>
      <c r="X398">
        <v>1219888232700</v>
      </c>
      <c r="Y398">
        <v>1309754473800</v>
      </c>
      <c r="Z398">
        <v>1363885439600</v>
      </c>
      <c r="AA398">
        <v>1387062695800</v>
      </c>
      <c r="AB398">
        <v>1392912276400</v>
      </c>
      <c r="AC398">
        <v>1304207852800</v>
      </c>
      <c r="AD398">
        <v>1364620323600</v>
      </c>
      <c r="AE398">
        <v>1557486573100</v>
      </c>
      <c r="AF398">
        <v>1477154426800</v>
      </c>
      <c r="AG398">
        <v>1560172148900</v>
      </c>
      <c r="AH398">
        <v>1531499653400</v>
      </c>
      <c r="AI398">
        <v>1485948987500</v>
      </c>
      <c r="AJ398">
        <v>1564181967700</v>
      </c>
      <c r="AK398">
        <v>1575299483000</v>
      </c>
      <c r="AL398">
        <v>1680152524000</v>
      </c>
      <c r="AM398">
        <v>1343748100500</v>
      </c>
      <c r="AN398">
        <v>1571470918000</v>
      </c>
      <c r="AO398">
        <v>1859682655000</v>
      </c>
      <c r="AP398">
        <v>1905222432200</v>
      </c>
      <c r="AQ398">
        <v>2157477146800.0002</v>
      </c>
      <c r="AR398">
        <v>2522139268500</v>
      </c>
      <c r="AS398">
        <v>2534773970400</v>
      </c>
      <c r="AT398">
        <v>2567176340100</v>
      </c>
      <c r="AU398">
        <v>2705077330400</v>
      </c>
      <c r="AV398">
        <v>2844395261000</v>
      </c>
      <c r="AW398">
        <v>3031762751500</v>
      </c>
      <c r="AX398">
        <v>3197437271600</v>
      </c>
      <c r="AY398">
        <v>3333945663900</v>
      </c>
      <c r="AZ398">
        <v>3389099992500</v>
      </c>
      <c r="BA398">
        <v>3634670349800</v>
      </c>
      <c r="BB398">
        <v>3672325555900</v>
      </c>
      <c r="BC398">
        <v>3871727825900</v>
      </c>
      <c r="BD398">
        <v>4090703165200</v>
      </c>
      <c r="BE398">
        <v>4478136836000</v>
      </c>
      <c r="BF398">
        <v>4761865164200</v>
      </c>
      <c r="BG398">
        <v>4824989714000</v>
      </c>
      <c r="BH398">
        <v>5003264000000</v>
      </c>
      <c r="BI398">
        <v>5216064000000</v>
      </c>
      <c r="BJ398">
        <v>5400815021900</v>
      </c>
      <c r="BK398">
        <v>5528879707700</v>
      </c>
      <c r="BL398">
        <v>5719260206700</v>
      </c>
      <c r="BM398">
        <v>5828838567400</v>
      </c>
      <c r="BN398">
        <v>6051149653100</v>
      </c>
      <c r="BO398">
        <v>6329082826400</v>
      </c>
      <c r="BP398">
        <v>6504061773200</v>
      </c>
      <c r="BQ398">
        <v>7123260090000</v>
      </c>
    </row>
    <row r="399" spans="1:69" x14ac:dyDescent="0.2">
      <c r="A399" t="s">
        <v>194</v>
      </c>
      <c r="B399" t="s">
        <v>195</v>
      </c>
      <c r="C399" t="s">
        <v>1781</v>
      </c>
      <c r="D399" t="s">
        <v>1782</v>
      </c>
      <c r="E399">
        <v>71412178900</v>
      </c>
      <c r="F399">
        <v>74819207200</v>
      </c>
      <c r="G399">
        <v>80871718900</v>
      </c>
      <c r="H399">
        <v>83943104500</v>
      </c>
      <c r="I399">
        <v>85767610400</v>
      </c>
      <c r="J399">
        <v>89377243100</v>
      </c>
      <c r="K399">
        <v>93119143900</v>
      </c>
      <c r="L399">
        <v>99801145300</v>
      </c>
      <c r="M399">
        <v>100174037000</v>
      </c>
      <c r="N399">
        <v>109744283600</v>
      </c>
      <c r="O399">
        <v>109539442700</v>
      </c>
      <c r="P399">
        <v>112986652700</v>
      </c>
      <c r="Q399">
        <v>120687673300</v>
      </c>
      <c r="R399">
        <v>120373993500</v>
      </c>
      <c r="S399">
        <v>133844910100.00002</v>
      </c>
      <c r="T399">
        <v>157884710900</v>
      </c>
      <c r="U399">
        <v>180953628700</v>
      </c>
      <c r="V399">
        <v>235793236000</v>
      </c>
      <c r="W399">
        <v>279667048400</v>
      </c>
      <c r="X399">
        <v>319641288700</v>
      </c>
      <c r="Y399">
        <v>367613149200</v>
      </c>
      <c r="Z399">
        <v>439367663600</v>
      </c>
      <c r="AA399">
        <v>481450131500</v>
      </c>
      <c r="AB399">
        <v>500127563800</v>
      </c>
      <c r="AC399">
        <v>526285209599.99994</v>
      </c>
      <c r="AD399">
        <v>563903004700</v>
      </c>
      <c r="AE399">
        <v>570152976400</v>
      </c>
      <c r="AF399">
        <v>552399994900</v>
      </c>
      <c r="AG399">
        <v>602490994700</v>
      </c>
      <c r="AH399">
        <v>620362006500</v>
      </c>
      <c r="AI399">
        <v>620775014400</v>
      </c>
      <c r="AJ399">
        <v>618778001400</v>
      </c>
      <c r="AK399">
        <v>618789011500</v>
      </c>
      <c r="AL399">
        <v>642549022700</v>
      </c>
      <c r="AM399">
        <v>606056284200</v>
      </c>
      <c r="AN399">
        <v>752337551400</v>
      </c>
      <c r="AO399">
        <v>896025296900</v>
      </c>
      <c r="AP399">
        <v>923842052100</v>
      </c>
      <c r="AQ399">
        <v>1139327762400</v>
      </c>
      <c r="AR399">
        <v>1860711511300</v>
      </c>
      <c r="AS399">
        <v>1871068405400</v>
      </c>
      <c r="AT399">
        <v>1995438935000</v>
      </c>
      <c r="AU399">
        <v>2149517248999.9998</v>
      </c>
      <c r="AV399">
        <v>2278537020200</v>
      </c>
      <c r="AW399">
        <v>2413855545800</v>
      </c>
      <c r="AX399">
        <v>2694073860900</v>
      </c>
      <c r="AY399">
        <v>2803669113800</v>
      </c>
      <c r="AZ399">
        <v>2852106292300</v>
      </c>
      <c r="BA399">
        <v>3358977628200</v>
      </c>
      <c r="BB399">
        <v>3444938134200</v>
      </c>
      <c r="BC399">
        <v>3581240997100</v>
      </c>
      <c r="BD399">
        <v>3910748146300</v>
      </c>
      <c r="BE399">
        <v>4433691944700</v>
      </c>
      <c r="BF399">
        <v>4748784087300</v>
      </c>
      <c r="BG399">
        <v>4834446227000</v>
      </c>
      <c r="BH399">
        <v>5003264000000</v>
      </c>
      <c r="BI399">
        <v>5229176000000</v>
      </c>
      <c r="BJ399">
        <v>5452362000000</v>
      </c>
      <c r="BK399">
        <v>5673343000000</v>
      </c>
      <c r="BL399">
        <v>5789916000000</v>
      </c>
      <c r="BM399">
        <v>6145886000000</v>
      </c>
      <c r="BN399">
        <v>6670637000000</v>
      </c>
      <c r="BO399">
        <v>7671342000000</v>
      </c>
      <c r="BP399">
        <v>7802801279800</v>
      </c>
      <c r="BQ399">
        <v>8700676613100</v>
      </c>
    </row>
    <row r="400" spans="1:69" x14ac:dyDescent="0.2">
      <c r="A400" t="s">
        <v>194</v>
      </c>
      <c r="B400" t="s">
        <v>195</v>
      </c>
      <c r="C400" t="s">
        <v>1783</v>
      </c>
      <c r="D400" t="s">
        <v>1784</v>
      </c>
      <c r="K400">
        <v>-9.8026614979497566</v>
      </c>
      <c r="L400">
        <v>2.1720805231009876</v>
      </c>
      <c r="M400">
        <v>42.555334868143376</v>
      </c>
      <c r="N400">
        <v>0</v>
      </c>
      <c r="O400">
        <v>17.911072037272675</v>
      </c>
      <c r="P400">
        <v>2.6665890781159192</v>
      </c>
      <c r="Q400">
        <v>16.047279803748452</v>
      </c>
      <c r="R400">
        <v>6.3844748685118873</v>
      </c>
      <c r="S400">
        <v>5.9989121079685646</v>
      </c>
      <c r="T400">
        <v>36.793245897960844</v>
      </c>
      <c r="U400">
        <v>-0.68835295773413918</v>
      </c>
      <c r="V400">
        <v>-6.9454965386487686</v>
      </c>
      <c r="W400">
        <v>1.4935478014279369</v>
      </c>
      <c r="X400">
        <v>9.3798942997041763</v>
      </c>
      <c r="Y400">
        <v>-10.660762632173459</v>
      </c>
      <c r="Z400">
        <v>9.8814318136332417</v>
      </c>
      <c r="AA400">
        <v>53.057666306407924</v>
      </c>
      <c r="AB400">
        <v>-4.05405492916816</v>
      </c>
      <c r="AC400">
        <v>2.8169095484106919</v>
      </c>
      <c r="AD400">
        <v>2.6599297887728142</v>
      </c>
      <c r="AE400">
        <v>8.164917866228194</v>
      </c>
      <c r="AF400">
        <v>7.2491730050054457</v>
      </c>
      <c r="AG400">
        <v>4.0551873249756483</v>
      </c>
      <c r="AH400">
        <v>-0.93058851882898352</v>
      </c>
      <c r="AI400">
        <v>4.0020904284883869</v>
      </c>
      <c r="AJ400">
        <v>6.0220025231255079</v>
      </c>
      <c r="AK400">
        <v>-1.6766987109078144</v>
      </c>
      <c r="AL400">
        <v>-1.9928533935507744</v>
      </c>
      <c r="AM400">
        <v>15.246691010972071</v>
      </c>
      <c r="AN400">
        <v>2.296836203429109</v>
      </c>
      <c r="AO400">
        <v>4.5163734570051304</v>
      </c>
      <c r="AP400">
        <v>1.0144344005127408</v>
      </c>
      <c r="AQ400">
        <v>6.5750268777091065</v>
      </c>
      <c r="AR400">
        <v>-14.642478969419344</v>
      </c>
      <c r="AS400">
        <v>16.311929882854102</v>
      </c>
      <c r="AT400">
        <v>13.415273990899763</v>
      </c>
      <c r="AU400">
        <v>6.3884062031379614</v>
      </c>
      <c r="AV400">
        <v>0.19467598895634808</v>
      </c>
      <c r="AW400">
        <v>9.4430217104996927</v>
      </c>
      <c r="AX400">
        <v>9.1179751093187775</v>
      </c>
      <c r="AY400">
        <v>14.022786069918425</v>
      </c>
      <c r="AZ400">
        <v>6.8088611743825282</v>
      </c>
      <c r="BA400">
        <v>-2.5918082632135508</v>
      </c>
      <c r="BB400">
        <v>6.4477374786759327</v>
      </c>
      <c r="BC400">
        <v>4.2981072539589604</v>
      </c>
      <c r="BD400">
        <v>7.7670757865839732</v>
      </c>
      <c r="BE400">
        <v>6.911848886285469</v>
      </c>
      <c r="BF400">
        <v>6.0419423064757041</v>
      </c>
      <c r="BG400">
        <v>6.1591465993132317</v>
      </c>
      <c r="BH400">
        <v>11.81621304640268</v>
      </c>
      <c r="BI400">
        <v>10.623954352850888</v>
      </c>
      <c r="BJ400">
        <v>13.336864789424155</v>
      </c>
      <c r="BK400">
        <v>7.9341069068428141</v>
      </c>
      <c r="BL400">
        <v>12.426001649688629</v>
      </c>
      <c r="BM400">
        <v>-9.0495834294784174</v>
      </c>
      <c r="BN400">
        <v>18.118627787088329</v>
      </c>
      <c r="BO400">
        <v>5.574676418980772</v>
      </c>
      <c r="BP400">
        <v>5.1704287022251236</v>
      </c>
      <c r="BQ400">
        <v>7.4347392901673857</v>
      </c>
    </row>
    <row r="401" spans="1:70" x14ac:dyDescent="0.2">
      <c r="A401" t="s">
        <v>194</v>
      </c>
      <c r="B401" t="s">
        <v>195</v>
      </c>
      <c r="C401" t="s">
        <v>1785</v>
      </c>
      <c r="D401" t="s">
        <v>1786</v>
      </c>
    </row>
    <row r="402" spans="1:70" x14ac:dyDescent="0.2">
      <c r="A402" t="s">
        <v>194</v>
      </c>
      <c r="B402" t="s">
        <v>195</v>
      </c>
      <c r="C402" t="s">
        <v>1787</v>
      </c>
      <c r="D402" t="s">
        <v>1788</v>
      </c>
      <c r="E402">
        <v>1268378.22957238</v>
      </c>
      <c r="F402">
        <v>1643154.20370219</v>
      </c>
      <c r="G402">
        <v>4901760.7157142004</v>
      </c>
      <c r="H402">
        <v>5281287.7526365602</v>
      </c>
      <c r="I402">
        <v>5358593.1346341399</v>
      </c>
      <c r="J402">
        <v>3509330.3299994697</v>
      </c>
      <c r="K402">
        <v>3907553.7899201401</v>
      </c>
      <c r="L402">
        <v>3695106.9304596297</v>
      </c>
      <c r="M402">
        <v>3760628.5218023602</v>
      </c>
      <c r="N402">
        <v>4023680.4751481996</v>
      </c>
      <c r="O402">
        <v>4185916.9401200404</v>
      </c>
      <c r="P402">
        <v>4343468.0922151702</v>
      </c>
      <c r="Q402">
        <v>4947862.9358642707</v>
      </c>
      <c r="R402">
        <v>6079259.1828219406</v>
      </c>
      <c r="S402">
        <v>6269084.5640929798</v>
      </c>
      <c r="T402">
        <v>18062366.725303601</v>
      </c>
      <c r="U402">
        <v>19531282.695124499</v>
      </c>
      <c r="V402">
        <v>22903777.2712471</v>
      </c>
      <c r="W402">
        <v>32372283.475733001</v>
      </c>
      <c r="X402">
        <v>32032417.8975376</v>
      </c>
      <c r="Y402">
        <v>35360658.841348</v>
      </c>
      <c r="Z402">
        <v>33915894.7635713</v>
      </c>
      <c r="AA402">
        <v>32866107.1313366</v>
      </c>
      <c r="AB402">
        <v>29317755.979279201</v>
      </c>
      <c r="AC402">
        <v>26968328.691381499</v>
      </c>
      <c r="AD402">
        <v>27106616.8369084</v>
      </c>
      <c r="AE402">
        <v>51180170.138548002</v>
      </c>
      <c r="AF402">
        <v>50712557.854773298</v>
      </c>
      <c r="AG402">
        <v>57186887.271359898</v>
      </c>
      <c r="AH402">
        <v>66816506.169124298</v>
      </c>
      <c r="AI402">
        <v>84465502.3598333</v>
      </c>
      <c r="AJ402">
        <v>69505542.223340794</v>
      </c>
      <c r="AK402">
        <v>71116618.560440108</v>
      </c>
      <c r="AL402">
        <v>60526975.628878102</v>
      </c>
      <c r="AM402">
        <v>30259093.487990901</v>
      </c>
      <c r="AN402">
        <v>36862814.235457204</v>
      </c>
      <c r="AO402">
        <v>37141874.139872402</v>
      </c>
      <c r="AP402">
        <v>38549246.233738601</v>
      </c>
      <c r="AQ402">
        <v>39494738.555001102</v>
      </c>
      <c r="AR402">
        <v>41741175.476978198</v>
      </c>
      <c r="AS402">
        <v>36658539.051878199</v>
      </c>
      <c r="AT402">
        <v>36832965.231045</v>
      </c>
      <c r="AU402">
        <v>42468449.9589663</v>
      </c>
      <c r="AV402">
        <v>50757054.370268397</v>
      </c>
      <c r="AW402">
        <v>65684242.407034107</v>
      </c>
      <c r="AX402">
        <v>73843342.155353501</v>
      </c>
      <c r="AY402">
        <v>72632867.333473593</v>
      </c>
      <c r="AZ402">
        <v>107816728.462423</v>
      </c>
      <c r="BA402">
        <v>116999586.873751</v>
      </c>
      <c r="BB402">
        <v>127333296.624635</v>
      </c>
      <c r="BC402">
        <v>123700474.683864</v>
      </c>
      <c r="BD402">
        <v>138850860.201837</v>
      </c>
      <c r="BE402">
        <v>147729698.91896001</v>
      </c>
      <c r="BF402">
        <v>166136345.23520401</v>
      </c>
      <c r="BG402">
        <v>177166971.77629399</v>
      </c>
      <c r="BH402">
        <v>147934736.66413</v>
      </c>
      <c r="BI402">
        <v>149467363.22745201</v>
      </c>
      <c r="BJ402">
        <v>191065838.76430401</v>
      </c>
      <c r="BK402">
        <v>305781079.05798399</v>
      </c>
      <c r="BL402">
        <v>357921557.51777399</v>
      </c>
      <c r="BM402">
        <v>382464677.36049104</v>
      </c>
      <c r="BN402">
        <v>458279098.44488603</v>
      </c>
      <c r="BO402">
        <v>562583349.17027295</v>
      </c>
      <c r="BP402">
        <v>827153018.86182308</v>
      </c>
      <c r="BQ402">
        <v>1023672220.14258</v>
      </c>
    </row>
    <row r="403" spans="1:70" x14ac:dyDescent="0.2">
      <c r="A403" t="s">
        <v>194</v>
      </c>
      <c r="B403" t="s">
        <v>195</v>
      </c>
      <c r="C403" t="s">
        <v>1789</v>
      </c>
      <c r="D403" t="s">
        <v>1790</v>
      </c>
      <c r="AZ403">
        <v>2.13</v>
      </c>
      <c r="BC403">
        <v>2.77</v>
      </c>
      <c r="BE403">
        <v>2.13</v>
      </c>
      <c r="BG403">
        <v>2.4910709999999998</v>
      </c>
      <c r="BI403">
        <v>2.4852439999999998</v>
      </c>
      <c r="BK403">
        <v>2.4</v>
      </c>
      <c r="BO403">
        <v>2.2000000000000002</v>
      </c>
    </row>
    <row r="404" spans="1:70" x14ac:dyDescent="0.2">
      <c r="A404" t="s">
        <v>194</v>
      </c>
      <c r="B404" t="s">
        <v>195</v>
      </c>
      <c r="C404" t="s">
        <v>1791</v>
      </c>
      <c r="D404" t="s">
        <v>1792</v>
      </c>
      <c r="AZ404">
        <v>2.67</v>
      </c>
      <c r="BC404">
        <v>1.73</v>
      </c>
      <c r="BE404">
        <v>2.33</v>
      </c>
      <c r="BG404">
        <v>2.6339290000000002</v>
      </c>
      <c r="BI404">
        <v>2.7311429999999999</v>
      </c>
      <c r="BK404">
        <v>2.92</v>
      </c>
      <c r="BO404">
        <v>2.4</v>
      </c>
    </row>
    <row r="405" spans="1:70" x14ac:dyDescent="0.2">
      <c r="A405" t="s">
        <v>194</v>
      </c>
      <c r="B405" t="s">
        <v>195</v>
      </c>
      <c r="C405" t="s">
        <v>1793</v>
      </c>
      <c r="D405" t="s">
        <v>1794</v>
      </c>
      <c r="BC405">
        <v>4</v>
      </c>
      <c r="BI405">
        <v>5</v>
      </c>
      <c r="BK405">
        <v>5</v>
      </c>
    </row>
    <row r="406" spans="1:70" x14ac:dyDescent="0.2">
      <c r="A406" t="s">
        <v>194</v>
      </c>
      <c r="B406" t="s">
        <v>195</v>
      </c>
      <c r="C406" t="s">
        <v>1795</v>
      </c>
      <c r="D406" t="s">
        <v>1796</v>
      </c>
      <c r="BC406">
        <v>0.24727230825856128</v>
      </c>
      <c r="BD406">
        <v>0.24006854437078876</v>
      </c>
      <c r="BE406">
        <v>0.58233361694921593</v>
      </c>
      <c r="BF406">
        <v>0.67814199717000045</v>
      </c>
      <c r="BG406">
        <v>0.71313134272044576</v>
      </c>
      <c r="BH406">
        <v>1.4378920885419864</v>
      </c>
      <c r="BI406">
        <v>1.7584821940230639</v>
      </c>
      <c r="BJ406">
        <v>1.8598191944097655</v>
      </c>
      <c r="BK406">
        <v>2.4463888560529141</v>
      </c>
      <c r="BL406">
        <v>3.2916781795893821</v>
      </c>
      <c r="BM406">
        <v>5.8197217800526939</v>
      </c>
      <c r="BN406">
        <v>11.047843390500391</v>
      </c>
      <c r="BO406">
        <v>21.724606800166228</v>
      </c>
      <c r="BP406">
        <v>22.583386549057021</v>
      </c>
      <c r="BQ406">
        <v>28.833764261513156</v>
      </c>
    </row>
    <row r="407" spans="1:70" x14ac:dyDescent="0.2">
      <c r="A407" t="s">
        <v>194</v>
      </c>
      <c r="B407" t="s">
        <v>195</v>
      </c>
      <c r="C407" t="s">
        <v>1797</v>
      </c>
      <c r="D407" t="s">
        <v>1798</v>
      </c>
      <c r="O407">
        <v>2.6730029999999998E-2</v>
      </c>
      <c r="P407">
        <v>2.6668600000000001E-2</v>
      </c>
      <c r="Q407">
        <v>2.6668600000000001E-2</v>
      </c>
      <c r="R407">
        <v>2.6668600000000001E-2</v>
      </c>
      <c r="S407">
        <v>2.6668600000000001E-2</v>
      </c>
      <c r="T407">
        <v>3.9097856E-2</v>
      </c>
      <c r="U407">
        <v>4.1468865000000001E-2</v>
      </c>
      <c r="V407">
        <v>6.2338611000000002E-2</v>
      </c>
      <c r="W407">
        <v>6.0810799999999998E-2</v>
      </c>
      <c r="Z407">
        <v>9.3630723999999999E-2</v>
      </c>
      <c r="AA407">
        <v>9.8063090000000006E-2</v>
      </c>
      <c r="AB407">
        <v>9.9426597000000005E-2</v>
      </c>
      <c r="AC407">
        <v>0.10058729499999999</v>
      </c>
      <c r="AD407">
        <v>9.9634247999999995E-2</v>
      </c>
      <c r="AE407">
        <v>0.116742227</v>
      </c>
      <c r="AF407">
        <v>0.137000658</v>
      </c>
      <c r="AG407">
        <v>0.14778870999999999</v>
      </c>
      <c r="AH407">
        <v>0.162935568</v>
      </c>
      <c r="AI407">
        <v>0.17699999999999999</v>
      </c>
      <c r="AJ407">
        <v>0.19</v>
      </c>
      <c r="AK407">
        <v>0.20499999999999999</v>
      </c>
      <c r="AL407">
        <v>0.222</v>
      </c>
      <c r="AM407">
        <v>0.26</v>
      </c>
      <c r="AN407">
        <v>0.28899999999999998</v>
      </c>
      <c r="AO407">
        <v>0.32</v>
      </c>
      <c r="AP407">
        <v>0.33200000000000002</v>
      </c>
      <c r="AQ407">
        <v>0.36699999999999999</v>
      </c>
      <c r="AR407">
        <v>0.40899999999999997</v>
      </c>
      <c r="AS407">
        <v>0.44600000000000001</v>
      </c>
      <c r="AT407">
        <v>0.47199999999999998</v>
      </c>
      <c r="AU407">
        <v>0.48799999999999999</v>
      </c>
      <c r="AV407">
        <v>0.50900000000000001</v>
      </c>
      <c r="AW407">
        <v>0.63100000000000001</v>
      </c>
      <c r="AX407">
        <v>0.65500000000000003</v>
      </c>
      <c r="AY407">
        <v>0.65900000000000003</v>
      </c>
      <c r="AZ407">
        <v>0.78800000000000003</v>
      </c>
      <c r="BA407">
        <v>0.97099999999999997</v>
      </c>
      <c r="BB407">
        <v>0.97</v>
      </c>
      <c r="BC407">
        <v>0.89</v>
      </c>
      <c r="BD407">
        <v>0.84899999999999998</v>
      </c>
      <c r="BE407">
        <v>0.82299999999999995</v>
      </c>
      <c r="BF407">
        <v>0.77700000000000002</v>
      </c>
      <c r="BG407">
        <v>0.68300000000000005</v>
      </c>
      <c r="BH407">
        <v>0.4</v>
      </c>
      <c r="BI407">
        <v>0.39200000000000002</v>
      </c>
      <c r="BJ407">
        <v>0.38200000000000001</v>
      </c>
      <c r="BK407">
        <v>0.376</v>
      </c>
      <c r="BL407">
        <v>0.35899999999999999</v>
      </c>
      <c r="BM407">
        <v>0.34899999999999998</v>
      </c>
      <c r="BN407">
        <v>0.37</v>
      </c>
      <c r="BO407">
        <v>0.32300000000000001</v>
      </c>
    </row>
    <row r="408" spans="1:70" x14ac:dyDescent="0.2">
      <c r="A408" t="s">
        <v>194</v>
      </c>
      <c r="B408" t="s">
        <v>195</v>
      </c>
      <c r="C408" t="s">
        <v>1799</v>
      </c>
      <c r="D408" t="s">
        <v>1800</v>
      </c>
    </row>
    <row r="409" spans="1:70" x14ac:dyDescent="0.2">
      <c r="A409" t="s">
        <v>194</v>
      </c>
      <c r="B409" t="s">
        <v>195</v>
      </c>
      <c r="C409" t="s">
        <v>1801</v>
      </c>
      <c r="D409" t="s">
        <v>1802</v>
      </c>
      <c r="AX409">
        <v>0.67500000000000004</v>
      </c>
      <c r="AY409">
        <v>0.73699999999999999</v>
      </c>
      <c r="AZ409">
        <v>0.84</v>
      </c>
    </row>
    <row r="410" spans="1:70" x14ac:dyDescent="0.2">
      <c r="A410" t="s">
        <v>194</v>
      </c>
      <c r="B410" t="s">
        <v>195</v>
      </c>
      <c r="C410" t="s">
        <v>1803</v>
      </c>
      <c r="D410" t="s">
        <v>1804</v>
      </c>
      <c r="BC410">
        <v>38.448340997867099</v>
      </c>
      <c r="BH410">
        <v>46.425036325329202</v>
      </c>
      <c r="BM410">
        <v>43.771820339906498</v>
      </c>
      <c r="BR410">
        <v>39.221313186537799</v>
      </c>
    </row>
    <row r="411" spans="1:70" x14ac:dyDescent="0.2">
      <c r="A411" t="s">
        <v>194</v>
      </c>
      <c r="B411" t="s">
        <v>195</v>
      </c>
      <c r="C411" t="s">
        <v>1805</v>
      </c>
      <c r="D411" t="s">
        <v>1806</v>
      </c>
      <c r="AO411">
        <v>30.6010932922363</v>
      </c>
      <c r="AQ411">
        <v>33.8797798156738</v>
      </c>
      <c r="AS411">
        <v>45.901638031005902</v>
      </c>
      <c r="AU411">
        <v>41.081081390380902</v>
      </c>
      <c r="AV411">
        <v>44.324325561523402</v>
      </c>
      <c r="AW411">
        <v>45.273632049560497</v>
      </c>
      <c r="AX411">
        <v>46.0784301757812</v>
      </c>
      <c r="AY411">
        <v>35.609756469726598</v>
      </c>
      <c r="AZ411">
        <v>39.320388793945298</v>
      </c>
      <c r="BA411">
        <v>47.087379455566399</v>
      </c>
      <c r="BB411">
        <v>44.976078033447301</v>
      </c>
      <c r="BC411">
        <v>42.583732604980497</v>
      </c>
      <c r="BD411">
        <v>45.023696899414098</v>
      </c>
      <c r="BE411">
        <v>43.127960205078097</v>
      </c>
      <c r="BF411">
        <v>41.706161499023402</v>
      </c>
      <c r="BG411">
        <v>42.788459777832003</v>
      </c>
      <c r="BH411">
        <v>36.666667938232401</v>
      </c>
      <c r="BI411">
        <v>38.095237731933601</v>
      </c>
      <c r="BJ411">
        <v>39.523811340332003</v>
      </c>
      <c r="BK411">
        <v>38.5714302062988</v>
      </c>
      <c r="BL411">
        <v>35.238094329833999</v>
      </c>
      <c r="BM411">
        <v>38.5714302062988</v>
      </c>
      <c r="BN411">
        <v>36.190475463867202</v>
      </c>
      <c r="BO411">
        <v>32.547168731689503</v>
      </c>
      <c r="BP411">
        <v>33.962265014648402</v>
      </c>
    </row>
    <row r="412" spans="1:70" x14ac:dyDescent="0.2">
      <c r="A412" t="s">
        <v>194</v>
      </c>
      <c r="B412" t="s">
        <v>195</v>
      </c>
      <c r="C412" t="s">
        <v>1807</v>
      </c>
      <c r="D412" t="s">
        <v>1808</v>
      </c>
      <c r="AO412">
        <v>-0.92894041538238503</v>
      </c>
      <c r="AQ412">
        <v>-0.91843837499618497</v>
      </c>
      <c r="AS412">
        <v>-0.78320157527923595</v>
      </c>
      <c r="AU412">
        <v>-0.84644818305969205</v>
      </c>
      <c r="AV412">
        <v>-0.81253212690353405</v>
      </c>
      <c r="AW412">
        <v>-0.69679546356201205</v>
      </c>
      <c r="AX412">
        <v>-0.60489898920059204</v>
      </c>
      <c r="AY412">
        <v>-0.80056357383728005</v>
      </c>
      <c r="AZ412">
        <v>-0.77000623941421498</v>
      </c>
      <c r="BA412">
        <v>-0.53028398752212502</v>
      </c>
      <c r="BB412">
        <v>-0.61746972799301103</v>
      </c>
      <c r="BC412">
        <v>-0.58909571170806896</v>
      </c>
      <c r="BD412">
        <v>-0.56824374198913596</v>
      </c>
      <c r="BE412">
        <v>-0.63236838579177901</v>
      </c>
      <c r="BF412">
        <v>-0.67019897699356101</v>
      </c>
      <c r="BG412">
        <v>-0.59253185987472501</v>
      </c>
      <c r="BH412">
        <v>-0.69213360548019398</v>
      </c>
      <c r="BI412">
        <v>-0.638990938663483</v>
      </c>
      <c r="BJ412">
        <v>-0.63849204778671298</v>
      </c>
      <c r="BK412">
        <v>-0.64406740665435802</v>
      </c>
      <c r="BL412">
        <v>-0.77818626165390004</v>
      </c>
      <c r="BM412">
        <v>-0.70810663700103804</v>
      </c>
      <c r="BN412">
        <v>-0.76502507925033603</v>
      </c>
      <c r="BO412">
        <v>-0.85314869880676303</v>
      </c>
      <c r="BP412">
        <v>-0.826227486133575</v>
      </c>
    </row>
    <row r="413" spans="1:70" x14ac:dyDescent="0.2">
      <c r="A413" t="s">
        <v>194</v>
      </c>
      <c r="B413" t="s">
        <v>195</v>
      </c>
      <c r="C413" t="s">
        <v>1809</v>
      </c>
      <c r="D413" t="s">
        <v>1810</v>
      </c>
      <c r="AU413">
        <v>249878479541</v>
      </c>
      <c r="AV413">
        <v>255847335419.70001</v>
      </c>
      <c r="AW413">
        <v>292649621670.09998</v>
      </c>
      <c r="AX413">
        <v>330693592658</v>
      </c>
      <c r="AY413">
        <v>385676563806.59998</v>
      </c>
      <c r="AZ413">
        <v>449414997985.90002</v>
      </c>
      <c r="BA413">
        <v>453634135805.79999</v>
      </c>
      <c r="BB413">
        <v>499074562366.59998</v>
      </c>
      <c r="BC413">
        <v>529961000000</v>
      </c>
      <c r="BD413">
        <v>628254000000</v>
      </c>
      <c r="BE413">
        <v>828666000000</v>
      </c>
      <c r="BF413">
        <v>818972000000</v>
      </c>
      <c r="BG413">
        <v>886632194811.5</v>
      </c>
      <c r="BH413">
        <v>923205710456</v>
      </c>
      <c r="BI413">
        <v>1118700000000</v>
      </c>
      <c r="BJ413">
        <v>1514554028870</v>
      </c>
      <c r="BK413">
        <v>1533155743862.0801</v>
      </c>
      <c r="BL413">
        <v>1711309194678.27</v>
      </c>
      <c r="BM413">
        <v>1838227550064</v>
      </c>
      <c r="BN413">
        <v>2169131397214.6699</v>
      </c>
      <c r="BO413">
        <v>2645292660155.71</v>
      </c>
      <c r="BP413">
        <v>2387311599714.96</v>
      </c>
    </row>
    <row r="414" spans="1:70" x14ac:dyDescent="0.2">
      <c r="A414" t="s">
        <v>194</v>
      </c>
      <c r="B414" t="s">
        <v>195</v>
      </c>
      <c r="C414" t="s">
        <v>1811</v>
      </c>
      <c r="D414" t="s">
        <v>1812</v>
      </c>
      <c r="AU414">
        <v>4.7856603739745998</v>
      </c>
      <c r="AV414">
        <v>3.8564983149450409</v>
      </c>
      <c r="AW414">
        <v>4.0855527415648289</v>
      </c>
      <c r="AX414">
        <v>3.6469897783647309</v>
      </c>
      <c r="AY414">
        <v>3.0564089720144723</v>
      </c>
      <c r="AZ414">
        <v>1.9875080715242652</v>
      </c>
      <c r="BA414">
        <v>2.0124265096564287</v>
      </c>
      <c r="BB414">
        <v>2.1867188460817748</v>
      </c>
      <c r="BC414">
        <v>2.4260143964172554</v>
      </c>
      <c r="BD414">
        <v>2.7014083338903263</v>
      </c>
      <c r="BE414">
        <v>3.2755063041110697</v>
      </c>
      <c r="BF414">
        <v>2.4108320442832074</v>
      </c>
      <c r="BG414">
        <v>3.3313071325226491</v>
      </c>
      <c r="BH414">
        <v>3.424326025025147</v>
      </c>
      <c r="BI414">
        <v>4.6295639844026937</v>
      </c>
      <c r="BJ414">
        <v>4.47159472017964</v>
      </c>
      <c r="BK414">
        <v>5.720426167390821</v>
      </c>
      <c r="BL414">
        <v>6.0834357503408487</v>
      </c>
      <c r="BM414">
        <v>6.9109787290212301</v>
      </c>
      <c r="BN414">
        <v>8.3710627868904695</v>
      </c>
      <c r="BO414">
        <v>8.6306055070277257</v>
      </c>
      <c r="BP414">
        <v>10.117585766507146</v>
      </c>
    </row>
    <row r="415" spans="1:70" x14ac:dyDescent="0.2">
      <c r="A415" t="s">
        <v>194</v>
      </c>
      <c r="B415" t="s">
        <v>195</v>
      </c>
      <c r="C415" t="s">
        <v>1813</v>
      </c>
      <c r="D415" t="s">
        <v>1814</v>
      </c>
      <c r="AU415">
        <v>41.261461887150155</v>
      </c>
      <c r="AV415">
        <v>43.983730225448816</v>
      </c>
      <c r="AW415">
        <v>42.213603487676025</v>
      </c>
      <c r="AX415">
        <v>42.724290169757559</v>
      </c>
      <c r="AY415">
        <v>41.472328399038396</v>
      </c>
      <c r="AZ415">
        <v>41.742201715725926</v>
      </c>
      <c r="BA415">
        <v>43.829645369791393</v>
      </c>
      <c r="BB415">
        <v>45.771944760470497</v>
      </c>
      <c r="BC415">
        <v>46.38454527786007</v>
      </c>
      <c r="BD415">
        <v>44.78857277470577</v>
      </c>
      <c r="BE415">
        <v>40.105422450058285</v>
      </c>
      <c r="BF415">
        <v>43.411007946547628</v>
      </c>
      <c r="BG415">
        <v>49.320047146829388</v>
      </c>
      <c r="BH415">
        <v>50.750295854277013</v>
      </c>
      <c r="BI415">
        <v>49.56646107088585</v>
      </c>
      <c r="BJ415">
        <v>40.809694287443122</v>
      </c>
      <c r="BK415">
        <v>45.953682104417645</v>
      </c>
      <c r="BL415">
        <v>49.089716248380022</v>
      </c>
      <c r="BM415">
        <v>48.476630152179744</v>
      </c>
      <c r="BN415">
        <v>43.456177740564634</v>
      </c>
      <c r="BO415">
        <v>35.456417958109441</v>
      </c>
      <c r="BP415">
        <v>40.71409936248169</v>
      </c>
    </row>
    <row r="416" spans="1:70" x14ac:dyDescent="0.2">
      <c r="A416" t="s">
        <v>194</v>
      </c>
      <c r="B416" t="s">
        <v>195</v>
      </c>
      <c r="C416" t="s">
        <v>1815</v>
      </c>
      <c r="D416" t="s">
        <v>1816</v>
      </c>
      <c r="AU416">
        <v>61680853970</v>
      </c>
      <c r="AV416">
        <v>67243940290</v>
      </c>
      <c r="AW416">
        <v>72840053410</v>
      </c>
      <c r="AX416">
        <v>79692212330</v>
      </c>
      <c r="AY416">
        <v>85737288060</v>
      </c>
      <c r="AZ416">
        <v>98150925410</v>
      </c>
      <c r="BA416">
        <v>103469343800</v>
      </c>
      <c r="BB416">
        <v>106686379800</v>
      </c>
      <c r="BC416">
        <v>133580999999.99998</v>
      </c>
      <c r="BD416">
        <v>201024000000</v>
      </c>
      <c r="BE416">
        <v>256029000000</v>
      </c>
      <c r="BF416">
        <v>277195000000</v>
      </c>
      <c r="BG416">
        <v>262613984599.99997</v>
      </c>
      <c r="BH416">
        <v>234438093800</v>
      </c>
      <c r="BI416">
        <v>285800000000</v>
      </c>
      <c r="BJ416">
        <v>317967999100</v>
      </c>
      <c r="BK416">
        <v>370127503700</v>
      </c>
      <c r="BL416">
        <v>442962025000</v>
      </c>
      <c r="BM416">
        <v>449496481900</v>
      </c>
      <c r="BN416">
        <v>565225296500</v>
      </c>
      <c r="BO416">
        <v>712415072800</v>
      </c>
      <c r="BP416">
        <v>713953011000</v>
      </c>
    </row>
    <row r="417" spans="1:69" x14ac:dyDescent="0.2">
      <c r="A417" t="s">
        <v>194</v>
      </c>
      <c r="B417" t="s">
        <v>195</v>
      </c>
      <c r="C417" t="s">
        <v>1817</v>
      </c>
      <c r="D417" t="s">
        <v>1818</v>
      </c>
      <c r="AU417">
        <v>6628231968</v>
      </c>
      <c r="AV417">
        <v>11817798049</v>
      </c>
      <c r="AW417">
        <v>11100932954</v>
      </c>
      <c r="AX417">
        <v>10503377837</v>
      </c>
      <c r="AY417">
        <v>10954878649</v>
      </c>
      <c r="AZ417">
        <v>11645601442</v>
      </c>
      <c r="BA417">
        <v>15565034584</v>
      </c>
      <c r="BB417">
        <v>15220592547</v>
      </c>
      <c r="BC417">
        <v>16972457642</v>
      </c>
      <c r="BD417">
        <v>15870053206</v>
      </c>
      <c r="BE417">
        <v>18674678539</v>
      </c>
      <c r="BF417">
        <v>23343703991</v>
      </c>
      <c r="BG417">
        <v>24715838230</v>
      </c>
      <c r="BH417">
        <v>22862237669</v>
      </c>
      <c r="BI417">
        <v>28800000000</v>
      </c>
      <c r="BJ417">
        <v>65616136070</v>
      </c>
      <c r="BK417">
        <v>26127620462</v>
      </c>
      <c r="BL417">
        <v>28277946980</v>
      </c>
      <c r="BM417">
        <v>42184128321</v>
      </c>
      <c r="BN417">
        <v>44883955668</v>
      </c>
      <c r="BO417">
        <v>46487150143</v>
      </c>
      <c r="BP417">
        <v>47144426621</v>
      </c>
    </row>
    <row r="418" spans="1:69" x14ac:dyDescent="0.2">
      <c r="A418" t="s">
        <v>194</v>
      </c>
      <c r="B418" t="s">
        <v>195</v>
      </c>
      <c r="C418" t="s">
        <v>1819</v>
      </c>
      <c r="D418" t="s">
        <v>1820</v>
      </c>
      <c r="AU418">
        <v>38290474690</v>
      </c>
      <c r="AV418">
        <v>42488666140</v>
      </c>
      <c r="AW418">
        <v>51032739830</v>
      </c>
      <c r="AX418">
        <v>58541050850</v>
      </c>
      <c r="AY418">
        <v>64602141489.999992</v>
      </c>
      <c r="AZ418">
        <v>71303104260</v>
      </c>
      <c r="BA418">
        <v>81433070200</v>
      </c>
      <c r="BB418">
        <v>89024965640</v>
      </c>
      <c r="BC418">
        <v>96286161410</v>
      </c>
      <c r="BD418">
        <v>111429000000</v>
      </c>
      <c r="BE418">
        <v>147642000000</v>
      </c>
      <c r="BF418">
        <v>167768000000</v>
      </c>
      <c r="BG418">
        <v>142950799500</v>
      </c>
      <c r="BH418">
        <v>141979735100</v>
      </c>
      <c r="BI418">
        <v>158100000000</v>
      </c>
      <c r="BJ418">
        <v>195804560300</v>
      </c>
      <c r="BK418">
        <v>196528986200</v>
      </c>
      <c r="BL418">
        <v>191258170300</v>
      </c>
      <c r="BM418">
        <v>181596056500</v>
      </c>
      <c r="BN418">
        <v>210014919300</v>
      </c>
      <c r="BO418">
        <v>286390846800</v>
      </c>
      <c r="BP418">
        <v>291408160900</v>
      </c>
    </row>
    <row r="419" spans="1:69" x14ac:dyDescent="0.2">
      <c r="A419" t="s">
        <v>194</v>
      </c>
      <c r="B419" t="s">
        <v>195</v>
      </c>
      <c r="C419" t="s">
        <v>1821</v>
      </c>
      <c r="D419" t="s">
        <v>1822</v>
      </c>
      <c r="BJ419">
        <v>3.6378953742222601E-2</v>
      </c>
      <c r="BK419">
        <v>3.3671937293733849E-2</v>
      </c>
      <c r="BL419">
        <v>5.8034503730600956E-2</v>
      </c>
      <c r="BM419">
        <v>2.4577697392787212E-2</v>
      </c>
      <c r="BN419">
        <v>1.7993495983103628E-2</v>
      </c>
      <c r="BO419">
        <v>1.7475735549116578E-2</v>
      </c>
      <c r="BP419">
        <v>2.0892797203304614E-2</v>
      </c>
    </row>
    <row r="420" spans="1:69" x14ac:dyDescent="0.2">
      <c r="A420" t="s">
        <v>194</v>
      </c>
      <c r="B420" t="s">
        <v>195</v>
      </c>
      <c r="C420" t="s">
        <v>1823</v>
      </c>
      <c r="D420" t="s">
        <v>1824</v>
      </c>
    </row>
    <row r="421" spans="1:69" x14ac:dyDescent="0.2">
      <c r="A421" t="s">
        <v>194</v>
      </c>
      <c r="B421" t="s">
        <v>195</v>
      </c>
      <c r="C421" t="s">
        <v>1825</v>
      </c>
      <c r="D421" t="s">
        <v>1826</v>
      </c>
      <c r="AU421">
        <v>-4.0719644267982567</v>
      </c>
      <c r="AV421">
        <v>-1.8043601683931729</v>
      </c>
      <c r="AW421">
        <v>-3.9438298899126445</v>
      </c>
      <c r="AX421">
        <v>-4.7983093766039246</v>
      </c>
      <c r="AY421">
        <v>-5.2328234507392102</v>
      </c>
      <c r="AZ421">
        <v>-4.818947369471859</v>
      </c>
      <c r="BA421">
        <v>-3.5099433823900044</v>
      </c>
      <c r="BB421">
        <v>-4.1605315522932269</v>
      </c>
      <c r="BC421">
        <v>-4.0401370145416742</v>
      </c>
      <c r="BD421">
        <v>-2.0393573175346544</v>
      </c>
      <c r="BE421">
        <v>-2.7667249343686451</v>
      </c>
      <c r="BF421">
        <v>-3.5508916852059804</v>
      </c>
      <c r="BG421">
        <v>-1.7375720806812576</v>
      </c>
      <c r="BH421">
        <v>-2.0938457961340102</v>
      </c>
      <c r="BI421">
        <v>-3.084762731648127</v>
      </c>
      <c r="BJ421">
        <v>-6.4957555962735576</v>
      </c>
      <c r="BK421">
        <v>-4.2663027746969462</v>
      </c>
      <c r="BL421">
        <v>-2.9245131882783446</v>
      </c>
      <c r="BM421">
        <v>-5.2057182564498676</v>
      </c>
      <c r="BN421">
        <v>-7.5679824969586322</v>
      </c>
      <c r="BO421">
        <v>-11.042440302508865</v>
      </c>
      <c r="BP421">
        <v>-6.8203950542885545</v>
      </c>
    </row>
    <row r="422" spans="1:69" x14ac:dyDescent="0.2">
      <c r="A422" t="s">
        <v>194</v>
      </c>
      <c r="B422" t="s">
        <v>195</v>
      </c>
      <c r="C422" t="s">
        <v>1827</v>
      </c>
      <c r="D422" t="s">
        <v>1828</v>
      </c>
      <c r="AU422">
        <v>4.2793344554282227</v>
      </c>
      <c r="AV422">
        <v>2.0554566589684122</v>
      </c>
      <c r="AW422">
        <v>4.0150366385147942</v>
      </c>
      <c r="AX422">
        <v>4.5307659201965729</v>
      </c>
      <c r="AY422">
        <v>4.7291560694202337</v>
      </c>
      <c r="AZ422">
        <v>8.7960555306436454</v>
      </c>
      <c r="BA422">
        <v>1.8690601888512002</v>
      </c>
      <c r="BB422">
        <v>6.0394799336747589</v>
      </c>
      <c r="BC422">
        <v>4.3884450241626922</v>
      </c>
      <c r="BD422">
        <v>2.0582583095815403</v>
      </c>
      <c r="BE422">
        <v>4.0577218599190408</v>
      </c>
      <c r="BF422">
        <v>2.5312889141803789</v>
      </c>
      <c r="BG422">
        <v>2.7297322588067789</v>
      </c>
      <c r="BH422">
        <v>1.0480642583296154</v>
      </c>
      <c r="BI422">
        <v>4.502228300581069</v>
      </c>
      <c r="BJ422">
        <v>5.7865553509888974</v>
      </c>
      <c r="BK422">
        <v>3.7405438574606329</v>
      </c>
      <c r="BL422">
        <v>2.6188083501633512</v>
      </c>
      <c r="BM422">
        <v>5.1580474424747473</v>
      </c>
      <c r="BN422">
        <v>9.6257520148193798</v>
      </c>
      <c r="BO422">
        <v>9.2830521063269522</v>
      </c>
      <c r="BP422">
        <v>5.9733323322725029</v>
      </c>
    </row>
    <row r="423" spans="1:69" x14ac:dyDescent="0.2">
      <c r="A423" t="s">
        <v>194</v>
      </c>
      <c r="B423" t="s">
        <v>195</v>
      </c>
      <c r="C423" t="s">
        <v>1829</v>
      </c>
      <c r="D423" t="s">
        <v>1830</v>
      </c>
      <c r="AU423">
        <v>-1.8550360495727753</v>
      </c>
      <c r="AV423">
        <v>1.0984953637988661</v>
      </c>
      <c r="AW423">
        <v>-0.8920366385681876</v>
      </c>
      <c r="AX423">
        <v>0.79915629447782566</v>
      </c>
      <c r="AY423">
        <v>-0.1171666913053015</v>
      </c>
      <c r="AZ423">
        <v>-5.4008621297232091</v>
      </c>
      <c r="BA423">
        <v>1.4924925228985932</v>
      </c>
      <c r="BB423">
        <v>1.6348576297130004</v>
      </c>
      <c r="BC423">
        <v>0.33010948906830268</v>
      </c>
      <c r="BD423">
        <v>1.8844902738177339E-2</v>
      </c>
      <c r="BE423">
        <v>1.292561740658182</v>
      </c>
      <c r="BF423">
        <v>-1.0178578218523249</v>
      </c>
      <c r="BG423">
        <v>0.99232824532701858</v>
      </c>
      <c r="BH423">
        <v>-1.0457803544402815</v>
      </c>
      <c r="BI423">
        <v>1.420095375183281</v>
      </c>
      <c r="BJ423">
        <v>-0.7597685475771303</v>
      </c>
      <c r="BK423">
        <v>-0.49046797089217742</v>
      </c>
      <c r="BL423">
        <v>-0.28960050272620175</v>
      </c>
      <c r="BM423">
        <v>-1.1642092041530168E-2</v>
      </c>
      <c r="BN423">
        <v>2.1285557328780178</v>
      </c>
      <c r="BO423">
        <v>-1.7336023950471402</v>
      </c>
      <c r="BP423">
        <v>-0.90544106202502617</v>
      </c>
    </row>
    <row r="424" spans="1:69" x14ac:dyDescent="0.2">
      <c r="A424" t="s">
        <v>194</v>
      </c>
      <c r="B424" t="s">
        <v>195</v>
      </c>
      <c r="C424" t="s">
        <v>1831</v>
      </c>
      <c r="D424" t="s">
        <v>1832</v>
      </c>
      <c r="BD424">
        <v>5.7270205606323898</v>
      </c>
      <c r="BG424">
        <v>8.3217026340731106</v>
      </c>
      <c r="BJ424">
        <v>38.717494668267598</v>
      </c>
      <c r="BN424">
        <v>35.227378183122099</v>
      </c>
      <c r="BQ424">
        <v>47.270887180665298</v>
      </c>
    </row>
    <row r="425" spans="1:69" x14ac:dyDescent="0.2">
      <c r="A425" t="s">
        <v>194</v>
      </c>
      <c r="B425" t="s">
        <v>195</v>
      </c>
      <c r="C425" t="s">
        <v>1833</v>
      </c>
      <c r="D425" t="s">
        <v>1834</v>
      </c>
      <c r="BD425">
        <v>15.695422803319101</v>
      </c>
      <c r="BG425">
        <v>16.080628469107499</v>
      </c>
      <c r="BJ425">
        <v>51.280953040209504</v>
      </c>
      <c r="BN425">
        <v>42.350143868753896</v>
      </c>
      <c r="BQ425">
        <v>59.785369864792102</v>
      </c>
    </row>
    <row r="426" spans="1:69" x14ac:dyDescent="0.2">
      <c r="A426" t="s">
        <v>194</v>
      </c>
      <c r="B426" t="s">
        <v>195</v>
      </c>
      <c r="C426" t="s">
        <v>1835</v>
      </c>
      <c r="D426" t="s">
        <v>1836</v>
      </c>
      <c r="G426">
        <v>2.4623868605953239</v>
      </c>
      <c r="H426">
        <v>3.4284031104030817</v>
      </c>
      <c r="I426">
        <v>3.9884640014547368</v>
      </c>
      <c r="J426">
        <v>3.9366894083328052</v>
      </c>
      <c r="K426">
        <v>3.3959565354937742</v>
      </c>
      <c r="L426">
        <v>3.3728367671096251</v>
      </c>
      <c r="M426">
        <v>3.5582270409139567</v>
      </c>
      <c r="N426">
        <v>4.5737938914355087</v>
      </c>
      <c r="O426">
        <v>4.443413947735424</v>
      </c>
      <c r="P426">
        <v>4.5959261329833625</v>
      </c>
      <c r="Q426">
        <v>5.0163879049507081</v>
      </c>
      <c r="R426">
        <v>6.0891066880687355</v>
      </c>
      <c r="S426">
        <v>8.5093403879572271</v>
      </c>
      <c r="T426">
        <v>10.754125292191629</v>
      </c>
      <c r="U426">
        <v>13.887077502487472</v>
      </c>
      <c r="V426">
        <v>16.582171176265209</v>
      </c>
      <c r="W426">
        <v>16.805811804884893</v>
      </c>
      <c r="X426">
        <v>15.507084703912122</v>
      </c>
      <c r="Y426">
        <v>14.781873874188383</v>
      </c>
      <c r="Z426">
        <v>13.827311856854433</v>
      </c>
      <c r="AA426">
        <v>13.160613570750407</v>
      </c>
      <c r="AB426">
        <v>12.795586581303036</v>
      </c>
      <c r="AC426">
        <v>11.948656466556656</v>
      </c>
      <c r="AD426">
        <v>13.344914236077274</v>
      </c>
      <c r="AE426">
        <v>13.904260074877028</v>
      </c>
      <c r="AF426">
        <v>14.470416950162814</v>
      </c>
      <c r="AG426">
        <v>14.901493021862301</v>
      </c>
      <c r="AH426">
        <v>16.451336910483263</v>
      </c>
      <c r="AI426">
        <v>16.906943025204374</v>
      </c>
      <c r="AJ426">
        <v>12.464128680603874</v>
      </c>
      <c r="AK426">
        <v>10.926078058660943</v>
      </c>
      <c r="AL426">
        <v>9.7738383449955037</v>
      </c>
      <c r="AM426">
        <v>7.0260294934401797</v>
      </c>
      <c r="AN426">
        <v>6.7851801383330166</v>
      </c>
      <c r="AO426">
        <v>6.9123356009796657</v>
      </c>
      <c r="AP426">
        <v>11.55207850828068</v>
      </c>
      <c r="AQ426">
        <v>11.019296830463658</v>
      </c>
      <c r="AR426">
        <v>8.9927658548168008</v>
      </c>
      <c r="AS426">
        <v>10.336397053519647</v>
      </c>
      <c r="AT426">
        <v>9.7086681082892508</v>
      </c>
      <c r="AU426">
        <v>8.8587138512077228</v>
      </c>
      <c r="AV426">
        <v>11.353478138291461</v>
      </c>
      <c r="AW426">
        <v>12.953429460370355</v>
      </c>
      <c r="AX426">
        <v>13.29620371277454</v>
      </c>
      <c r="AY426">
        <v>14.677884433703273</v>
      </c>
      <c r="AZ426">
        <v>12.78455817715281</v>
      </c>
      <c r="BA426">
        <v>15.09095690486204</v>
      </c>
      <c r="BB426">
        <v>16.083101798088808</v>
      </c>
      <c r="BC426">
        <v>15.634526298698326</v>
      </c>
      <c r="BD426">
        <v>15.370342137342123</v>
      </c>
      <c r="BE426">
        <v>16.642459171329488</v>
      </c>
      <c r="BF426">
        <v>20.82103798382018</v>
      </c>
      <c r="BG426">
        <v>23.405608156112866</v>
      </c>
      <c r="BH426">
        <v>25.037770562270357</v>
      </c>
      <c r="BI426">
        <v>25.809945602652579</v>
      </c>
      <c r="BJ426">
        <v>27.421601890354264</v>
      </c>
      <c r="BK426">
        <v>27.149713713934869</v>
      </c>
      <c r="BL426">
        <v>28.347857887695753</v>
      </c>
      <c r="BM426">
        <v>28.673890525550412</v>
      </c>
      <c r="BN426">
        <v>29.481969653848346</v>
      </c>
      <c r="BO426">
        <v>31.649305666212697</v>
      </c>
      <c r="BP426">
        <v>31.910243336278011</v>
      </c>
      <c r="BQ426">
        <v>27.1571923411989</v>
      </c>
    </row>
    <row r="427" spans="1:69" x14ac:dyDescent="0.2">
      <c r="A427" t="s">
        <v>194</v>
      </c>
      <c r="B427" t="s">
        <v>195</v>
      </c>
      <c r="C427" t="s">
        <v>1837</v>
      </c>
      <c r="D427" t="s">
        <v>1838</v>
      </c>
    </row>
    <row r="428" spans="1:69" x14ac:dyDescent="0.2">
      <c r="A428" t="s">
        <v>194</v>
      </c>
      <c r="B428" t="s">
        <v>195</v>
      </c>
      <c r="C428" t="s">
        <v>1839</v>
      </c>
      <c r="D428" t="s">
        <v>1840</v>
      </c>
      <c r="AX428">
        <v>7.6074999999999999</v>
      </c>
      <c r="AY428">
        <v>7.8216666666666699</v>
      </c>
      <c r="AZ428">
        <v>7.8133333333333299</v>
      </c>
      <c r="BA428">
        <v>8.1241666666666692</v>
      </c>
      <c r="BB428">
        <v>8.5791666666666693</v>
      </c>
      <c r="BC428">
        <v>8.3866666666666703</v>
      </c>
      <c r="BD428">
        <v>8.5008333333333308</v>
      </c>
      <c r="BE428">
        <v>7.9924999999999997</v>
      </c>
      <c r="BF428">
        <v>7.6541666666666703</v>
      </c>
      <c r="BG428">
        <v>7.2583333333333302</v>
      </c>
      <c r="BH428">
        <v>6.9983333333333304</v>
      </c>
      <c r="BI428">
        <v>6.9249999999999998</v>
      </c>
      <c r="BJ428">
        <v>5.5816666666666697</v>
      </c>
      <c r="BK428">
        <v>5.39333333333333</v>
      </c>
      <c r="BL428">
        <v>5.3116666666666701</v>
      </c>
      <c r="BM428">
        <v>5.0949999999999998</v>
      </c>
      <c r="BN428">
        <v>5.3</v>
      </c>
    </row>
    <row r="429" spans="1:69" x14ac:dyDescent="0.2">
      <c r="A429" t="s">
        <v>194</v>
      </c>
      <c r="B429" t="s">
        <v>195</v>
      </c>
      <c r="C429" t="s">
        <v>1841</v>
      </c>
      <c r="D429" t="s">
        <v>1842</v>
      </c>
      <c r="H429">
        <v>10.688405797101449</v>
      </c>
      <c r="I429">
        <v>2.6186579378068742</v>
      </c>
      <c r="J429">
        <v>2.2328548644338118</v>
      </c>
      <c r="K429">
        <v>3.2761310452418098</v>
      </c>
      <c r="L429">
        <v>0.45317220543806652</v>
      </c>
      <c r="M429">
        <v>14.210526315789473</v>
      </c>
      <c r="N429">
        <v>14.654377880184333</v>
      </c>
      <c r="O429">
        <v>7.5333027101515846</v>
      </c>
      <c r="P429">
        <v>6.0230670653566856</v>
      </c>
      <c r="Q429">
        <v>6.6982272360999202</v>
      </c>
      <c r="R429">
        <v>36.75068441423582</v>
      </c>
      <c r="S429">
        <v>21.034101891481431</v>
      </c>
      <c r="T429">
        <v>38.721268465179946</v>
      </c>
      <c r="U429">
        <v>29.726173834388618</v>
      </c>
      <c r="V429">
        <v>12.7440415821501</v>
      </c>
      <c r="W429">
        <v>19.514800550979675</v>
      </c>
      <c r="X429">
        <v>8.7663177701987536</v>
      </c>
      <c r="Y429">
        <v>15.08585268792266</v>
      </c>
      <c r="Z429">
        <v>19.726408357608747</v>
      </c>
      <c r="AA429">
        <v>12.026806453665507</v>
      </c>
      <c r="AB429">
        <v>12.160439344977803</v>
      </c>
      <c r="AC429">
        <v>15.873293446541464</v>
      </c>
      <c r="AD429">
        <v>0.60161479836579823</v>
      </c>
      <c r="AE429">
        <v>22.361294014150534</v>
      </c>
      <c r="AF429">
        <v>11.662279388197959</v>
      </c>
      <c r="AG429">
        <v>16.611926463045656</v>
      </c>
      <c r="AH429">
        <v>3.7443465921509684</v>
      </c>
      <c r="AI429">
        <v>-0.49733860318641576</v>
      </c>
      <c r="AJ429">
        <v>4.4666921617080551</v>
      </c>
      <c r="AK429">
        <v>3.9564702213907079</v>
      </c>
      <c r="AL429">
        <v>7.9695034380320369</v>
      </c>
      <c r="AM429">
        <v>29.38922284778938</v>
      </c>
      <c r="AN429">
        <v>22.256566124154205</v>
      </c>
      <c r="AO429">
        <v>5.174868257400961</v>
      </c>
      <c r="AP429">
        <v>17.729236875070757</v>
      </c>
      <c r="AQ429">
        <v>1.0446109139927087</v>
      </c>
      <c r="AR429">
        <v>2.5561325311385739</v>
      </c>
      <c r="AS429">
        <v>7.5051353476159504</v>
      </c>
      <c r="AT429">
        <v>-3.1149270373436293</v>
      </c>
      <c r="AU429">
        <v>-3.0185934063277031</v>
      </c>
      <c r="AV429">
        <v>69.077923468094994</v>
      </c>
      <c r="AW429">
        <v>-4.3414667721764628</v>
      </c>
      <c r="AX429">
        <v>-2.4561972341463623</v>
      </c>
      <c r="AY429">
        <v>10.311816297040799</v>
      </c>
      <c r="AZ429">
        <v>7.9593994732749733</v>
      </c>
      <c r="BA429">
        <v>26.966204293432405</v>
      </c>
      <c r="BB429">
        <v>23.453506600972791</v>
      </c>
      <c r="BC429">
        <v>17.956650719213442</v>
      </c>
      <c r="BD429">
        <v>14.385082974499314</v>
      </c>
      <c r="BE429">
        <v>15.559898319977988</v>
      </c>
      <c r="BF429">
        <v>10.853154429694042</v>
      </c>
      <c r="BG429">
        <v>11.017740310259065</v>
      </c>
      <c r="BH429">
        <v>19.415403959833395</v>
      </c>
      <c r="BI429">
        <v>11.666094571973423</v>
      </c>
      <c r="BJ429">
        <v>21.077562908753631</v>
      </c>
      <c r="BK429">
        <v>10.441875303670793</v>
      </c>
      <c r="BL429">
        <v>9.0941248271392414</v>
      </c>
      <c r="BM429">
        <v>17.818802982336138</v>
      </c>
      <c r="BN429">
        <v>16.862321657474762</v>
      </c>
      <c r="BO429">
        <v>2.3593817290421772</v>
      </c>
      <c r="BP429">
        <v>-2.8838314435940799</v>
      </c>
      <c r="BQ429">
        <v>6.8476670355750366</v>
      </c>
    </row>
    <row r="430" spans="1:69" x14ac:dyDescent="0.2">
      <c r="A430" t="s">
        <v>194</v>
      </c>
      <c r="B430" t="s">
        <v>195</v>
      </c>
      <c r="C430" t="s">
        <v>1843</v>
      </c>
      <c r="D430" t="s">
        <v>1844</v>
      </c>
      <c r="H430">
        <v>18.478260869565219</v>
      </c>
      <c r="I430">
        <v>11.456628477905074</v>
      </c>
      <c r="J430">
        <v>1.1164274322169059</v>
      </c>
      <c r="K430">
        <v>-7.1762870514820589</v>
      </c>
      <c r="L430">
        <v>1.8126888217522659</v>
      </c>
      <c r="M430">
        <v>4.7518796992481205</v>
      </c>
      <c r="N430">
        <v>21.474654377880185</v>
      </c>
      <c r="O430">
        <v>-0.65457050987597609</v>
      </c>
      <c r="P430">
        <v>5.0726185390858607</v>
      </c>
      <c r="Q430">
        <v>12.187751813053989</v>
      </c>
      <c r="R430">
        <v>17.398281884263191</v>
      </c>
      <c r="S430">
        <v>42.98633163053983</v>
      </c>
      <c r="T430">
        <v>35.812467917641023</v>
      </c>
      <c r="U430">
        <v>44.161664336814404</v>
      </c>
      <c r="V430">
        <v>43.356997971602432</v>
      </c>
      <c r="W430">
        <v>27.757006718578698</v>
      </c>
      <c r="X430">
        <v>4.0409267317417381</v>
      </c>
      <c r="Y430">
        <v>5.5339301927520417</v>
      </c>
      <c r="Z430">
        <v>12.19136382425606</v>
      </c>
      <c r="AA430">
        <v>14.360600163244744</v>
      </c>
      <c r="AB430">
        <v>3.0190952521599081</v>
      </c>
      <c r="AC430">
        <v>-2.2583344779774386</v>
      </c>
      <c r="AD430">
        <v>18.171116884236852</v>
      </c>
      <c r="AE430">
        <v>5.3284700471791622</v>
      </c>
      <c r="AF430">
        <v>4.3880666025651127</v>
      </c>
      <c r="AG430">
        <v>10.233124253988271</v>
      </c>
      <c r="AH430">
        <v>14.23001005423909</v>
      </c>
      <c r="AI430">
        <v>3.5582528583032276</v>
      </c>
      <c r="AJ430">
        <v>-21.188464166979927</v>
      </c>
      <c r="AK430">
        <v>-8.2057998129092606</v>
      </c>
      <c r="AL430">
        <v>-5.1154149334529935</v>
      </c>
      <c r="AM430">
        <v>-8.1213964525841646</v>
      </c>
      <c r="AN430">
        <v>2.8585071796552031</v>
      </c>
      <c r="AO430">
        <v>3.8184366931281697</v>
      </c>
      <c r="AP430">
        <v>24.571335634771916</v>
      </c>
      <c r="AQ430">
        <v>4.9092316088908659</v>
      </c>
      <c r="AR430">
        <v>1.4776276992449033</v>
      </c>
      <c r="AS430">
        <v>8.2947908522925111</v>
      </c>
      <c r="AT430">
        <v>2.2781453436818779</v>
      </c>
      <c r="AU430">
        <v>-1.1160638157229896</v>
      </c>
      <c r="AV430">
        <v>24.258735971691522</v>
      </c>
      <c r="AW430">
        <v>9.6601051062621561</v>
      </c>
      <c r="AX430">
        <v>9.8012241827149982</v>
      </c>
      <c r="AY430">
        <v>12.22512307236501</v>
      </c>
      <c r="AZ430">
        <v>-5.5178679602003973</v>
      </c>
      <c r="BA430">
        <v>24.448938030681035</v>
      </c>
      <c r="BB430">
        <v>8.9397494331302347</v>
      </c>
      <c r="BC430">
        <v>6.1871632256350546</v>
      </c>
      <c r="BD430">
        <v>7.2502548028951264</v>
      </c>
      <c r="BE430">
        <v>13.114383435295126</v>
      </c>
      <c r="BF430">
        <v>18.604986969833469</v>
      </c>
      <c r="BG430">
        <v>12.181446265084089</v>
      </c>
      <c r="BH430">
        <v>6.7194657346273861</v>
      </c>
      <c r="BI430">
        <v>8.4898521864862087</v>
      </c>
      <c r="BJ430">
        <v>10.188605450195979</v>
      </c>
      <c r="BK430">
        <v>4.4574669926051369</v>
      </c>
      <c r="BL430">
        <v>7.1723195771782162</v>
      </c>
      <c r="BM430">
        <v>6.4698966498064943</v>
      </c>
      <c r="BN430">
        <v>6.1703067472726456</v>
      </c>
      <c r="BO430">
        <v>8.1659684291231631</v>
      </c>
      <c r="BP430">
        <v>3.7887547631867204</v>
      </c>
      <c r="BQ430">
        <v>-1.5325987841586035</v>
      </c>
    </row>
    <row r="431" spans="1:69" x14ac:dyDescent="0.2">
      <c r="A431" t="s">
        <v>194</v>
      </c>
      <c r="B431" t="s">
        <v>195</v>
      </c>
      <c r="C431" t="s">
        <v>1845</v>
      </c>
      <c r="D431" t="s">
        <v>1846</v>
      </c>
      <c r="AU431">
        <v>-1.6379878912130448</v>
      </c>
      <c r="AV431">
        <v>28.722114144899507</v>
      </c>
      <c r="AW431">
        <v>6.4425617742778867</v>
      </c>
      <c r="AX431">
        <v>16.646316008028027</v>
      </c>
      <c r="AY431">
        <v>11.956416631018074</v>
      </c>
      <c r="AZ431">
        <v>-8.1653357378479683</v>
      </c>
      <c r="BA431">
        <v>28.636519718087726</v>
      </c>
      <c r="BB431">
        <v>0.68992604261415669</v>
      </c>
      <c r="BC431">
        <v>12.079452720160187</v>
      </c>
      <c r="BD431">
        <v>12.784045824626942</v>
      </c>
      <c r="BE431">
        <v>15.824914777571308</v>
      </c>
      <c r="BF431">
        <v>17.736457395965953</v>
      </c>
      <c r="BG431">
        <v>14.183870107772387</v>
      </c>
      <c r="BH431">
        <v>9.0633906207274535</v>
      </c>
      <c r="BI431">
        <v>5.0624854685987399</v>
      </c>
      <c r="BJ431">
        <v>8.1250819950271538</v>
      </c>
      <c r="BK431">
        <v>8.7452804045998924</v>
      </c>
      <c r="BL431">
        <v>6.7638496038758378</v>
      </c>
      <c r="BM431">
        <v>6.7127222195279064</v>
      </c>
      <c r="BN431">
        <v>7.6463655573624969</v>
      </c>
      <c r="BO431">
        <v>10.037286858404666</v>
      </c>
      <c r="BP431">
        <v>3.6161429333054853</v>
      </c>
      <c r="BQ431">
        <v>-0.20509722062176516</v>
      </c>
    </row>
    <row r="432" spans="1:69" x14ac:dyDescent="0.2">
      <c r="A432" t="s">
        <v>194</v>
      </c>
      <c r="B432" t="s">
        <v>195</v>
      </c>
      <c r="C432" t="s">
        <v>1847</v>
      </c>
      <c r="D432" t="s">
        <v>1848</v>
      </c>
    </row>
    <row r="433" spans="1:70" x14ac:dyDescent="0.2">
      <c r="A433" t="s">
        <v>194</v>
      </c>
      <c r="B433" t="s">
        <v>195</v>
      </c>
      <c r="C433" t="s">
        <v>1849</v>
      </c>
      <c r="D433" t="s">
        <v>1850</v>
      </c>
      <c r="AW433">
        <v>51.7792943278005</v>
      </c>
      <c r="AX433">
        <v>102.940643861317</v>
      </c>
      <c r="AY433">
        <v>54.633478458501301</v>
      </c>
      <c r="AZ433">
        <v>58.216626853615502</v>
      </c>
      <c r="BA433">
        <v>65.546981991493496</v>
      </c>
      <c r="BB433">
        <v>67.700365314561196</v>
      </c>
      <c r="BC433">
        <v>75.297282112732304</v>
      </c>
      <c r="BD433">
        <v>86.844773805220001</v>
      </c>
      <c r="BE433">
        <v>101.335826376778</v>
      </c>
      <c r="BF433">
        <v>108.127411696801</v>
      </c>
      <c r="BG433">
        <v>122.162578752431</v>
      </c>
      <c r="BH433">
        <v>136.535387269838</v>
      </c>
      <c r="BI433">
        <v>156.05032770561201</v>
      </c>
      <c r="BJ433">
        <v>168.62080845833901</v>
      </c>
      <c r="BK433">
        <v>172.873811305846</v>
      </c>
      <c r="BL433">
        <v>176.512893939995</v>
      </c>
      <c r="BM433">
        <v>184.16459115621799</v>
      </c>
      <c r="BN433">
        <v>203.009400887646</v>
      </c>
      <c r="BO433">
        <v>216.72420532854099</v>
      </c>
    </row>
    <row r="434" spans="1:70" x14ac:dyDescent="0.2">
      <c r="A434" t="s">
        <v>194</v>
      </c>
      <c r="B434" t="s">
        <v>195</v>
      </c>
      <c r="C434" t="s">
        <v>1851</v>
      </c>
      <c r="D434" t="s">
        <v>1852</v>
      </c>
      <c r="BH434">
        <v>4.3174113743380103</v>
      </c>
      <c r="BI434">
        <v>4.6566641520680196</v>
      </c>
      <c r="BJ434">
        <v>5.1992251038096597</v>
      </c>
      <c r="BK434">
        <v>4.0560638957539803</v>
      </c>
      <c r="BL434">
        <v>5.00078121012168</v>
      </c>
      <c r="BM434">
        <v>4.3818189967574499</v>
      </c>
      <c r="BN434">
        <v>4.3783404066596097</v>
      </c>
      <c r="BO434">
        <v>4.4200225139019098</v>
      </c>
      <c r="BP434">
        <v>4.3786578298218304</v>
      </c>
    </row>
    <row r="435" spans="1:70" x14ac:dyDescent="0.2">
      <c r="A435" t="s">
        <v>194</v>
      </c>
      <c r="B435" t="s">
        <v>195</v>
      </c>
      <c r="C435" t="s">
        <v>1853</v>
      </c>
      <c r="D435" t="s">
        <v>1854</v>
      </c>
      <c r="BF435">
        <v>15.8</v>
      </c>
      <c r="BG435">
        <v>15.8</v>
      </c>
      <c r="BH435">
        <v>15.8</v>
      </c>
      <c r="BI435">
        <v>15.1</v>
      </c>
      <c r="BJ435">
        <v>14.9</v>
      </c>
      <c r="BK435">
        <v>14.9</v>
      </c>
      <c r="BL435">
        <v>14.9</v>
      </c>
      <c r="BM435">
        <v>16.399999999999999</v>
      </c>
      <c r="BN435">
        <v>16.399999999999999</v>
      </c>
      <c r="BO435">
        <v>16.399999999999999</v>
      </c>
      <c r="BP435">
        <v>16.399999999999999</v>
      </c>
      <c r="BQ435">
        <v>16.5</v>
      </c>
    </row>
    <row r="436" spans="1:70" x14ac:dyDescent="0.2">
      <c r="A436" t="s">
        <v>194</v>
      </c>
      <c r="B436" t="s">
        <v>195</v>
      </c>
      <c r="C436" t="s">
        <v>1855</v>
      </c>
      <c r="D436" t="s">
        <v>1856</v>
      </c>
      <c r="AD436">
        <v>0.28999999999999998</v>
      </c>
      <c r="AE436">
        <v>0.30227999999999999</v>
      </c>
      <c r="AF436">
        <v>0.31456000000000001</v>
      </c>
      <c r="AG436">
        <v>0.32684000000000002</v>
      </c>
      <c r="AH436">
        <v>0.33911999999999998</v>
      </c>
      <c r="AI436">
        <v>0.35139999999999999</v>
      </c>
      <c r="AJ436">
        <v>0.36370000000000002</v>
      </c>
      <c r="AK436">
        <v>0.376</v>
      </c>
      <c r="AL436">
        <v>0.39524444399999997</v>
      </c>
      <c r="AM436">
        <v>0.41448888900000003</v>
      </c>
      <c r="AN436">
        <v>0.433733333</v>
      </c>
      <c r="AO436">
        <v>0.452977778</v>
      </c>
      <c r="AP436">
        <v>0.47222222200000002</v>
      </c>
      <c r="AQ436">
        <v>0.57999999999999996</v>
      </c>
      <c r="AR436">
        <v>0.61399999999999999</v>
      </c>
      <c r="AS436">
        <v>0.64800000000000002</v>
      </c>
      <c r="AT436">
        <v>0.68200000000000005</v>
      </c>
      <c r="AU436">
        <v>0.71599999999999997</v>
      </c>
      <c r="AV436">
        <v>0.75</v>
      </c>
      <c r="AW436">
        <v>0.78400000000000003</v>
      </c>
      <c r="AX436">
        <v>0.81799999999999995</v>
      </c>
      <c r="AY436">
        <v>0.81799999999999995</v>
      </c>
      <c r="AZ436">
        <v>0.81799999999999995</v>
      </c>
      <c r="BA436">
        <v>0.81799999999999995</v>
      </c>
      <c r="BB436">
        <v>0.81799999999999995</v>
      </c>
      <c r="BC436">
        <v>0.81799999999999995</v>
      </c>
      <c r="BD436">
        <v>0.81799999999999995</v>
      </c>
      <c r="BE436">
        <v>0.81799999999999995</v>
      </c>
      <c r="BF436">
        <v>0.81799999999999995</v>
      </c>
      <c r="BG436">
        <v>0.81799999999999995</v>
      </c>
      <c r="BH436">
        <v>0.81799999999999995</v>
      </c>
      <c r="BI436">
        <v>0.81799999999999995</v>
      </c>
      <c r="BJ436">
        <v>0.81799999999999995</v>
      </c>
      <c r="BK436">
        <v>0.81799999999999995</v>
      </c>
      <c r="BL436">
        <v>0.81799999999999995</v>
      </c>
      <c r="BM436">
        <v>0.81799999999999995</v>
      </c>
      <c r="BN436">
        <v>0.81799999999999995</v>
      </c>
      <c r="BO436">
        <v>0.81799999999999995</v>
      </c>
    </row>
    <row r="437" spans="1:70" x14ac:dyDescent="0.2">
      <c r="A437" t="s">
        <v>194</v>
      </c>
      <c r="B437" t="s">
        <v>195</v>
      </c>
      <c r="C437" t="s">
        <v>1857</v>
      </c>
      <c r="D437" t="s">
        <v>1858</v>
      </c>
      <c r="AD437">
        <v>79.310344830000005</v>
      </c>
      <c r="AE437">
        <v>79.535529969999999</v>
      </c>
      <c r="AF437">
        <v>79.743133270000001</v>
      </c>
      <c r="AG437">
        <v>79.935136459999995</v>
      </c>
      <c r="AH437">
        <v>80.113234250000005</v>
      </c>
      <c r="AI437">
        <v>80.27888446</v>
      </c>
      <c r="AJ437">
        <v>80.437173490000006</v>
      </c>
      <c r="AK437">
        <v>80.585106379999999</v>
      </c>
      <c r="AL437">
        <v>79.970201279999998</v>
      </c>
      <c r="AM437">
        <v>79.412395450000005</v>
      </c>
      <c r="AN437">
        <v>78.904088529999996</v>
      </c>
      <c r="AO437">
        <v>78.438971739999999</v>
      </c>
      <c r="AP437">
        <v>78.011764709999994</v>
      </c>
      <c r="AQ437">
        <v>77.618014110000004</v>
      </c>
      <c r="AR437">
        <v>66.082927010000006</v>
      </c>
      <c r="AS437">
        <v>58.014422160000002</v>
      </c>
      <c r="AT437">
        <v>57.147902629999997</v>
      </c>
      <c r="AU437">
        <v>55.602548169999999</v>
      </c>
      <c r="AV437">
        <v>54.138570029999997</v>
      </c>
      <c r="AW437">
        <v>52.749705339999998</v>
      </c>
      <c r="AX437">
        <v>51.430317850000002</v>
      </c>
      <c r="AY437">
        <v>51.430317850000002</v>
      </c>
      <c r="AZ437">
        <v>51.430317850000002</v>
      </c>
      <c r="BA437">
        <v>51.430317850000002</v>
      </c>
      <c r="BB437">
        <v>51.430317850000002</v>
      </c>
      <c r="BC437">
        <v>51.430317850000002</v>
      </c>
      <c r="BD437">
        <v>51.430317850000002</v>
      </c>
      <c r="BE437">
        <v>51.430317850000002</v>
      </c>
      <c r="BF437">
        <v>51.430317850000002</v>
      </c>
      <c r="BG437">
        <v>51.430317850000002</v>
      </c>
      <c r="BH437">
        <v>51.430317850000002</v>
      </c>
      <c r="BI437">
        <v>51.430317850000002</v>
      </c>
      <c r="BJ437">
        <v>51.430317850000002</v>
      </c>
      <c r="BK437">
        <v>51.430317850000002</v>
      </c>
      <c r="BL437">
        <v>51.430317850000002</v>
      </c>
      <c r="BM437">
        <v>51.430317850000002</v>
      </c>
      <c r="BN437">
        <v>51.430317850000002</v>
      </c>
      <c r="BO437">
        <v>51.430317850000002</v>
      </c>
    </row>
    <row r="438" spans="1:70" x14ac:dyDescent="0.2">
      <c r="A438" t="s">
        <v>194</v>
      </c>
      <c r="B438" t="s">
        <v>195</v>
      </c>
      <c r="C438" t="s">
        <v>1859</v>
      </c>
      <c r="D438" t="s">
        <v>1860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114</v>
      </c>
      <c r="AC438">
        <v>74</v>
      </c>
      <c r="AD438">
        <v>33</v>
      </c>
      <c r="AE438">
        <v>30</v>
      </c>
      <c r="AF438">
        <v>26</v>
      </c>
      <c r="AG438">
        <v>7</v>
      </c>
      <c r="AH438">
        <v>6</v>
      </c>
      <c r="AI438">
        <v>6</v>
      </c>
      <c r="AJ438">
        <v>5</v>
      </c>
      <c r="AK438">
        <v>5</v>
      </c>
      <c r="AL438">
        <v>0</v>
      </c>
      <c r="AM438">
        <v>0</v>
      </c>
      <c r="AN438">
        <v>0</v>
      </c>
      <c r="AO438">
        <v>30</v>
      </c>
      <c r="AP438">
        <v>45</v>
      </c>
      <c r="AQ438">
        <v>40</v>
      </c>
      <c r="AR438">
        <v>25</v>
      </c>
      <c r="AS438">
        <v>5</v>
      </c>
      <c r="AT438">
        <v>5</v>
      </c>
      <c r="AU438">
        <v>5</v>
      </c>
      <c r="AV438">
        <v>5</v>
      </c>
      <c r="AW438">
        <v>5</v>
      </c>
      <c r="AX438">
        <v>65</v>
      </c>
      <c r="AY438">
        <v>250</v>
      </c>
      <c r="AZ438">
        <v>348</v>
      </c>
      <c r="BA438">
        <v>475</v>
      </c>
      <c r="BB438">
        <v>275</v>
      </c>
      <c r="BC438">
        <v>280</v>
      </c>
      <c r="BD438">
        <v>300</v>
      </c>
      <c r="BE438">
        <v>302</v>
      </c>
      <c r="BF438">
        <v>240</v>
      </c>
      <c r="BG438">
        <v>236</v>
      </c>
      <c r="BH438">
        <v>236</v>
      </c>
      <c r="BI438">
        <v>336</v>
      </c>
      <c r="BJ438">
        <v>417</v>
      </c>
      <c r="BK438">
        <v>453</v>
      </c>
      <c r="BL438">
        <v>600</v>
      </c>
      <c r="BM438">
        <v>701</v>
      </c>
      <c r="BN438">
        <v>878</v>
      </c>
      <c r="BO438">
        <v>894</v>
      </c>
      <c r="BP438">
        <v>1187</v>
      </c>
    </row>
    <row r="439" spans="1:70" x14ac:dyDescent="0.2">
      <c r="A439" t="s">
        <v>194</v>
      </c>
      <c r="B439" t="s">
        <v>195</v>
      </c>
      <c r="C439" t="s">
        <v>1861</v>
      </c>
      <c r="D439" t="s">
        <v>1862</v>
      </c>
      <c r="E439">
        <v>59126</v>
      </c>
      <c r="F439">
        <v>63090</v>
      </c>
      <c r="G439">
        <v>67325</v>
      </c>
      <c r="H439">
        <v>71845</v>
      </c>
      <c r="I439">
        <v>76676</v>
      </c>
      <c r="J439">
        <v>81816</v>
      </c>
      <c r="K439">
        <v>87309</v>
      </c>
      <c r="L439">
        <v>93170</v>
      </c>
      <c r="M439">
        <v>99434</v>
      </c>
      <c r="N439">
        <v>107102</v>
      </c>
      <c r="O439">
        <v>115374</v>
      </c>
      <c r="P439">
        <v>124284</v>
      </c>
      <c r="Q439">
        <v>133897</v>
      </c>
      <c r="R439">
        <v>144223</v>
      </c>
      <c r="S439">
        <v>155361</v>
      </c>
      <c r="T439">
        <v>167360</v>
      </c>
      <c r="U439">
        <v>182337</v>
      </c>
      <c r="V439">
        <v>200214</v>
      </c>
      <c r="W439">
        <v>219871</v>
      </c>
      <c r="X439">
        <v>241459</v>
      </c>
      <c r="Y439">
        <v>265200</v>
      </c>
      <c r="Z439">
        <v>291201</v>
      </c>
      <c r="AA439">
        <v>319792</v>
      </c>
      <c r="AB439">
        <v>351190</v>
      </c>
      <c r="AC439">
        <v>385721</v>
      </c>
      <c r="AD439">
        <v>423537</v>
      </c>
      <c r="AE439">
        <v>452238</v>
      </c>
      <c r="AF439">
        <v>472181</v>
      </c>
      <c r="AG439">
        <v>493032</v>
      </c>
      <c r="AH439">
        <v>514742</v>
      </c>
      <c r="AI439">
        <v>537441</v>
      </c>
      <c r="AJ439">
        <v>561141</v>
      </c>
      <c r="AK439">
        <v>585920</v>
      </c>
      <c r="AL439">
        <v>611721</v>
      </c>
      <c r="AM439">
        <v>638696</v>
      </c>
      <c r="AN439">
        <v>666861</v>
      </c>
      <c r="AO439">
        <v>696309</v>
      </c>
      <c r="AP439">
        <v>739213</v>
      </c>
      <c r="AQ439">
        <v>795344</v>
      </c>
      <c r="AR439">
        <v>855737</v>
      </c>
      <c r="AS439">
        <v>920808</v>
      </c>
      <c r="AT439">
        <v>990628</v>
      </c>
      <c r="AU439">
        <v>1065850</v>
      </c>
      <c r="AV439">
        <v>1146783</v>
      </c>
      <c r="AW439">
        <v>1233987</v>
      </c>
      <c r="AX439">
        <v>1327553</v>
      </c>
      <c r="AY439">
        <v>1428359</v>
      </c>
      <c r="AZ439">
        <v>1514246</v>
      </c>
      <c r="BA439">
        <v>1586762</v>
      </c>
      <c r="BB439">
        <v>1662536</v>
      </c>
      <c r="BC439">
        <v>1742041</v>
      </c>
      <c r="BD439">
        <v>1825349</v>
      </c>
      <c r="BE439">
        <v>1912763</v>
      </c>
      <c r="BF439">
        <v>2004106</v>
      </c>
      <c r="BG439">
        <v>2099945</v>
      </c>
      <c r="BH439">
        <v>2200368</v>
      </c>
      <c r="BI439">
        <v>2305593</v>
      </c>
      <c r="BJ439">
        <v>2415851</v>
      </c>
      <c r="BK439">
        <v>2531381</v>
      </c>
      <c r="BL439">
        <v>2652720</v>
      </c>
      <c r="BM439">
        <v>2780331</v>
      </c>
      <c r="BN439">
        <v>2914619</v>
      </c>
      <c r="BO439">
        <v>3055788</v>
      </c>
      <c r="BP439">
        <v>3203923</v>
      </c>
      <c r="BQ439">
        <v>3358934</v>
      </c>
      <c r="BR439">
        <v>3520821</v>
      </c>
    </row>
    <row r="440" spans="1:70" x14ac:dyDescent="0.2">
      <c r="A440" t="s">
        <v>194</v>
      </c>
      <c r="B440" t="s">
        <v>195</v>
      </c>
      <c r="C440" t="s">
        <v>1863</v>
      </c>
      <c r="D440" t="s">
        <v>1864</v>
      </c>
      <c r="AI440">
        <v>0</v>
      </c>
      <c r="AS440">
        <v>0</v>
      </c>
      <c r="BH440">
        <v>0</v>
      </c>
    </row>
    <row r="441" spans="1:70" x14ac:dyDescent="0.2">
      <c r="A441" t="s">
        <v>194</v>
      </c>
      <c r="B441" t="s">
        <v>195</v>
      </c>
      <c r="C441" t="s">
        <v>1865</v>
      </c>
      <c r="D441" t="s">
        <v>1866</v>
      </c>
      <c r="AJ441">
        <v>5.2269893072249385</v>
      </c>
      <c r="AK441">
        <v>6.3263374813163908</v>
      </c>
      <c r="AL441">
        <v>8.9124147629281669</v>
      </c>
      <c r="AM441">
        <v>12.376732379916344</v>
      </c>
      <c r="AN441">
        <v>16.110801560136913</v>
      </c>
      <c r="AO441">
        <v>19.781191682807542</v>
      </c>
      <c r="AP441">
        <v>24.140553830914424</v>
      </c>
      <c r="AQ441">
        <v>27.861356540812075</v>
      </c>
      <c r="AR441">
        <v>22.422988139775548</v>
      </c>
      <c r="AS441">
        <v>25.421210432752272</v>
      </c>
      <c r="AT441">
        <v>40.20801825466318</v>
      </c>
      <c r="AU441">
        <v>43.638727480166636</v>
      </c>
      <c r="AV441">
        <v>72.893947836238709</v>
      </c>
      <c r="AW441">
        <v>75.199660378359738</v>
      </c>
      <c r="AX441">
        <v>81.102355240698017</v>
      </c>
      <c r="AY441">
        <v>85.316670646607776</v>
      </c>
      <c r="AZ441">
        <v>93.010339002538316</v>
      </c>
      <c r="BA441">
        <v>103.15565107414186</v>
      </c>
      <c r="BB441">
        <v>107.62468271025148</v>
      </c>
      <c r="BC441">
        <v>115.12554503082244</v>
      </c>
      <c r="BD441">
        <v>121.02381773638639</v>
      </c>
      <c r="BE441">
        <v>129.54973599724059</v>
      </c>
      <c r="BF441">
        <v>138.53555856262219</v>
      </c>
      <c r="BG441">
        <v>141.38165866256293</v>
      </c>
      <c r="BH441">
        <v>156.57353604499988</v>
      </c>
      <c r="BI441">
        <v>164.20529420609023</v>
      </c>
      <c r="BJ441">
        <v>174.17372000672171</v>
      </c>
      <c r="BK441">
        <v>188.34761689971438</v>
      </c>
      <c r="BL441">
        <v>198.71403681003304</v>
      </c>
      <c r="BM441">
        <v>167.05581646280527</v>
      </c>
      <c r="BN441">
        <v>213.41505479052248</v>
      </c>
      <c r="BO441">
        <v>216.11876144233068</v>
      </c>
      <c r="BP441">
        <v>205.94337870466188</v>
      </c>
      <c r="BQ441">
        <v>208.8230871960873</v>
      </c>
    </row>
    <row r="442" spans="1:70" x14ac:dyDescent="0.2">
      <c r="A442" t="s">
        <v>194</v>
      </c>
      <c r="B442" t="s">
        <v>195</v>
      </c>
      <c r="C442" t="s">
        <v>1867</v>
      </c>
      <c r="D442" t="s">
        <v>1868</v>
      </c>
      <c r="O442">
        <v>0</v>
      </c>
      <c r="P442">
        <v>0</v>
      </c>
      <c r="Q442">
        <v>0</v>
      </c>
      <c r="R442">
        <v>0</v>
      </c>
      <c r="S442">
        <v>0</v>
      </c>
      <c r="T442">
        <v>0</v>
      </c>
      <c r="U442">
        <v>1E-4</v>
      </c>
      <c r="V442">
        <v>1E-4</v>
      </c>
      <c r="W442">
        <v>1E-4</v>
      </c>
      <c r="X442">
        <v>1E-4</v>
      </c>
      <c r="Y442">
        <v>1E-4</v>
      </c>
      <c r="Z442">
        <v>1E-4</v>
      </c>
      <c r="AA442">
        <v>1E-4</v>
      </c>
      <c r="AB442">
        <v>1E-4</v>
      </c>
      <c r="AC442">
        <v>1E-4</v>
      </c>
      <c r="AD442">
        <v>1E-4</v>
      </c>
      <c r="AE442">
        <v>2.0000000000000001E-4</v>
      </c>
      <c r="AF442">
        <v>2.0000000000000001E-4</v>
      </c>
      <c r="AG442">
        <v>2.0000000000000001E-4</v>
      </c>
      <c r="AH442">
        <v>1E-4</v>
      </c>
      <c r="AI442">
        <v>2.9999999999999997E-4</v>
      </c>
      <c r="AJ442">
        <v>4.0000000000000002E-4</v>
      </c>
      <c r="AK442">
        <v>6.9999999999999999E-4</v>
      </c>
      <c r="AL442">
        <v>8.9999999999999998E-4</v>
      </c>
      <c r="AM442">
        <v>8.9999999999999998E-4</v>
      </c>
      <c r="AN442">
        <v>8.9999999999999998E-4</v>
      </c>
      <c r="AO442">
        <v>1E-3</v>
      </c>
      <c r="AP442">
        <v>1.1000000000000001E-3</v>
      </c>
      <c r="AQ442">
        <v>1.1999999999999999E-3</v>
      </c>
      <c r="AR442">
        <v>1.4E-3</v>
      </c>
      <c r="AS442">
        <v>1.4E-3</v>
      </c>
      <c r="AT442">
        <v>1.5E-3</v>
      </c>
      <c r="AU442">
        <v>1.5E-3</v>
      </c>
      <c r="AV442">
        <v>1.5E-3</v>
      </c>
      <c r="AW442">
        <v>1.5E-3</v>
      </c>
      <c r="AX442">
        <v>1.4E-3</v>
      </c>
      <c r="AY442">
        <v>1.4E-3</v>
      </c>
      <c r="AZ442">
        <v>1.6000000000000001E-3</v>
      </c>
      <c r="BA442">
        <v>1.6999999999999999E-3</v>
      </c>
      <c r="BB442">
        <v>1.6999999999999999E-3</v>
      </c>
      <c r="BC442">
        <v>1.8E-3</v>
      </c>
      <c r="BD442">
        <v>1.1999999999999999E-3</v>
      </c>
      <c r="BE442">
        <v>1.4E-3</v>
      </c>
      <c r="BF442">
        <v>1.6999999999999999E-3</v>
      </c>
      <c r="BG442">
        <v>1.6999999999999999E-3</v>
      </c>
      <c r="BH442">
        <v>2.0999999999999999E-3</v>
      </c>
      <c r="BI442">
        <v>1.9E-3</v>
      </c>
      <c r="BJ442">
        <v>2.2000000000000001E-3</v>
      </c>
      <c r="BK442">
        <v>2.5999999999999999E-3</v>
      </c>
      <c r="BL442">
        <v>2.3999999999999998E-3</v>
      </c>
      <c r="BM442">
        <v>2.3E-3</v>
      </c>
      <c r="BN442">
        <v>2.3999999999999998E-3</v>
      </c>
      <c r="BO442">
        <v>2.3999999999999998E-3</v>
      </c>
      <c r="BP442">
        <v>2.3E-3</v>
      </c>
      <c r="BQ442">
        <v>2.3999999999999998E-3</v>
      </c>
    </row>
    <row r="443" spans="1:70" x14ac:dyDescent="0.2">
      <c r="A443" t="s">
        <v>194</v>
      </c>
      <c r="B443" t="s">
        <v>195</v>
      </c>
      <c r="C443" t="s">
        <v>1869</v>
      </c>
      <c r="D443" t="s">
        <v>1870</v>
      </c>
      <c r="O443">
        <v>6.9999999999999999E-4</v>
      </c>
      <c r="P443">
        <v>6.9999999999999999E-4</v>
      </c>
      <c r="Q443">
        <v>6.9999999999999999E-4</v>
      </c>
      <c r="R443">
        <v>8.0000000000000004E-4</v>
      </c>
      <c r="S443">
        <v>6.9999999999999999E-4</v>
      </c>
      <c r="T443">
        <v>8.0000000000000004E-4</v>
      </c>
      <c r="U443">
        <v>8.0000000000000004E-4</v>
      </c>
      <c r="V443">
        <v>8.0000000000000004E-4</v>
      </c>
      <c r="W443">
        <v>8.0000000000000004E-4</v>
      </c>
      <c r="X443">
        <v>8.0000000000000004E-4</v>
      </c>
      <c r="Y443">
        <v>8.9999999999999998E-4</v>
      </c>
      <c r="Z443">
        <v>8.9999999999999998E-4</v>
      </c>
      <c r="AA443">
        <v>8.9999999999999998E-4</v>
      </c>
      <c r="AB443">
        <v>8.9999999999999998E-4</v>
      </c>
      <c r="AC443">
        <v>1E-3</v>
      </c>
      <c r="AD443">
        <v>1E-3</v>
      </c>
      <c r="AE443">
        <v>1E-3</v>
      </c>
      <c r="AF443">
        <v>1.1000000000000001E-3</v>
      </c>
      <c r="AG443">
        <v>1.1000000000000001E-3</v>
      </c>
      <c r="AH443">
        <v>1.1000000000000001E-3</v>
      </c>
      <c r="AI443">
        <v>1.03E-2</v>
      </c>
      <c r="AJ443">
        <v>1.0800000000000001E-2</v>
      </c>
      <c r="AK443">
        <v>1.12E-2</v>
      </c>
      <c r="AL443">
        <v>1.18E-2</v>
      </c>
      <c r="AM443">
        <v>1.2500000000000001E-2</v>
      </c>
      <c r="AN443">
        <v>1.29E-2</v>
      </c>
      <c r="AO443">
        <v>1.35E-2</v>
      </c>
      <c r="AP443">
        <v>1.3899999999999999E-2</v>
      </c>
      <c r="AQ443">
        <v>1.43E-2</v>
      </c>
      <c r="AR443">
        <v>4.1999999999999997E-3</v>
      </c>
      <c r="AS443">
        <v>4.3E-3</v>
      </c>
      <c r="AT443">
        <v>1.5599999999999999E-2</v>
      </c>
      <c r="AU443">
        <v>1.6E-2</v>
      </c>
      <c r="AV443">
        <v>1.6500000000000001E-2</v>
      </c>
      <c r="AW443">
        <v>1.7000000000000001E-2</v>
      </c>
      <c r="AX443">
        <v>1.78E-2</v>
      </c>
      <c r="AY443">
        <v>1.84E-2</v>
      </c>
      <c r="AZ443">
        <v>1.8200000000000001E-2</v>
      </c>
      <c r="BA443">
        <v>1.8700000000000001E-2</v>
      </c>
      <c r="BB443">
        <v>1.95E-2</v>
      </c>
      <c r="BC443">
        <v>0.02</v>
      </c>
      <c r="BD443">
        <v>2.07E-2</v>
      </c>
      <c r="BE443">
        <v>2.1600000000000001E-2</v>
      </c>
      <c r="BF443">
        <v>2.24E-2</v>
      </c>
      <c r="BG443">
        <v>2.3199999999999998E-2</v>
      </c>
      <c r="BH443">
        <v>2.3400000000000001E-2</v>
      </c>
      <c r="BI443">
        <v>2.4299999999999999E-2</v>
      </c>
      <c r="BJ443">
        <v>2.4899999999999999E-2</v>
      </c>
      <c r="BK443">
        <v>2.58E-2</v>
      </c>
      <c r="BL443">
        <v>2.7300000000000001E-2</v>
      </c>
      <c r="BM443">
        <v>2.7799999999999998E-2</v>
      </c>
      <c r="BN443">
        <v>2.6499999999999999E-2</v>
      </c>
      <c r="BO443">
        <v>2.69E-2</v>
      </c>
      <c r="BP443">
        <v>2.75E-2</v>
      </c>
      <c r="BQ443">
        <v>2.75E-2</v>
      </c>
    </row>
    <row r="444" spans="1:70" x14ac:dyDescent="0.2">
      <c r="A444" t="s">
        <v>194</v>
      </c>
      <c r="B444" t="s">
        <v>195</v>
      </c>
      <c r="C444" t="s">
        <v>1871</v>
      </c>
      <c r="D444" t="s">
        <v>1872</v>
      </c>
      <c r="AJ444">
        <v>41.307668805377354</v>
      </c>
      <c r="AK444">
        <v>20.68438741216012</v>
      </c>
      <c r="AL444">
        <v>26.48945921173236</v>
      </c>
      <c r="AM444">
        <v>37.855178735105419</v>
      </c>
      <c r="AN444">
        <v>41.67430491903454</v>
      </c>
      <c r="AO444">
        <v>56.767491597922401</v>
      </c>
      <c r="AP444">
        <v>148.76260311640701</v>
      </c>
      <c r="AQ444">
        <v>135.86923311946228</v>
      </c>
      <c r="AR444">
        <v>146.89886953864959</v>
      </c>
      <c r="AS444">
        <v>166.60556064772382</v>
      </c>
      <c r="AT444">
        <v>211.73235563703025</v>
      </c>
      <c r="AU444">
        <v>230.82798655667585</v>
      </c>
      <c r="AV444">
        <v>268.53040024442407</v>
      </c>
      <c r="AW444">
        <v>226.64222425908952</v>
      </c>
      <c r="AX444">
        <v>247.78490681332116</v>
      </c>
      <c r="AY444">
        <v>251.26794989306447</v>
      </c>
      <c r="AZ444">
        <v>399.35838680109993</v>
      </c>
      <c r="BA444">
        <v>480.59883898564016</v>
      </c>
      <c r="BB444">
        <v>462.81698747326618</v>
      </c>
      <c r="BC444">
        <v>499.54170485792855</v>
      </c>
      <c r="BD444">
        <v>577.39077299113967</v>
      </c>
      <c r="BE444">
        <v>688.72593950504131</v>
      </c>
      <c r="BF444">
        <v>828.96425297891858</v>
      </c>
      <c r="BG444">
        <v>741.33822181484879</v>
      </c>
      <c r="BH444">
        <v>1102.5970058050718</v>
      </c>
      <c r="BI444">
        <v>1101.1610143599146</v>
      </c>
      <c r="BJ444">
        <v>1287.3510540788268</v>
      </c>
      <c r="BK444">
        <v>1553.5288725939506</v>
      </c>
      <c r="BL444">
        <v>1641.3076688053775</v>
      </c>
      <c r="BM444">
        <v>1641.8576229758633</v>
      </c>
      <c r="BN444">
        <v>1866.7277726856096</v>
      </c>
      <c r="BO444">
        <v>1882.4320195539262</v>
      </c>
      <c r="BP444">
        <v>1813.7488542621452</v>
      </c>
      <c r="BQ444">
        <v>1878.5212343415828</v>
      </c>
    </row>
    <row r="445" spans="1:70" x14ac:dyDescent="0.2">
      <c r="A445" t="s">
        <v>194</v>
      </c>
      <c r="B445" t="s">
        <v>195</v>
      </c>
      <c r="C445" t="s">
        <v>1873</v>
      </c>
      <c r="D445" t="s">
        <v>1874</v>
      </c>
      <c r="O445">
        <v>0.14577961604358614</v>
      </c>
      <c r="P445">
        <v>0.14387478646670421</v>
      </c>
      <c r="Q445">
        <v>0.14012844798194349</v>
      </c>
      <c r="R445">
        <v>0.14412906023376201</v>
      </c>
      <c r="S445">
        <v>0.143241865327076</v>
      </c>
      <c r="T445">
        <v>0.14443789819443159</v>
      </c>
      <c r="U445">
        <v>0.13787075931627696</v>
      </c>
      <c r="V445">
        <v>0.14203386671177778</v>
      </c>
      <c r="W445">
        <v>0.13805904462043311</v>
      </c>
      <c r="X445">
        <v>0.15298675740661405</v>
      </c>
      <c r="Y445">
        <v>0.14917564565544528</v>
      </c>
      <c r="Z445">
        <v>0.13733843637710788</v>
      </c>
      <c r="AA445">
        <v>0.11693286278347742</v>
      </c>
      <c r="AB445">
        <v>0.12723015309485594</v>
      </c>
      <c r="AC445">
        <v>0.12544883286132905</v>
      </c>
      <c r="AD445">
        <v>0.11183785432918981</v>
      </c>
      <c r="AE445">
        <v>0.1261050873997091</v>
      </c>
      <c r="AF445">
        <v>0.17940163146271051</v>
      </c>
      <c r="AG445">
        <v>0.16636990891901454</v>
      </c>
      <c r="AH445">
        <v>0.13496628810006139</v>
      </c>
      <c r="AI445">
        <v>0.10758272116728003</v>
      </c>
      <c r="AJ445">
        <v>0.13938081688856691</v>
      </c>
      <c r="AK445">
        <v>0.11876237888435816</v>
      </c>
      <c r="AL445">
        <v>0.12031058709842243</v>
      </c>
      <c r="AM445">
        <v>0.12941923131699187</v>
      </c>
      <c r="AN445">
        <v>0.12581272322488757</v>
      </c>
      <c r="AO445">
        <v>0.12540325816749295</v>
      </c>
      <c r="AP445">
        <v>0.18716983838469944</v>
      </c>
      <c r="AQ445">
        <v>0.16538308990869768</v>
      </c>
      <c r="AR445">
        <v>0.16119586021469626</v>
      </c>
      <c r="AS445">
        <v>0.1708358169156062</v>
      </c>
      <c r="AT445">
        <v>0.18736125627649522</v>
      </c>
      <c r="AU445">
        <v>0.19054403679371787</v>
      </c>
      <c r="AV445">
        <v>0.19689633437296766</v>
      </c>
      <c r="AW445">
        <v>0.16703593272243919</v>
      </c>
      <c r="AX445">
        <v>0.16367076986061779</v>
      </c>
      <c r="AY445">
        <v>0.15558117482327305</v>
      </c>
      <c r="AZ445">
        <v>0.2124382278334824</v>
      </c>
      <c r="BA445">
        <v>0.23345912356526508</v>
      </c>
      <c r="BB445">
        <v>0.2197987014284839</v>
      </c>
      <c r="BC445">
        <v>0.21590497919119339</v>
      </c>
      <c r="BD445">
        <v>0.22878809380254794</v>
      </c>
      <c r="BE445">
        <v>0.25024401472059582</v>
      </c>
      <c r="BF445">
        <v>0.27860015187993864</v>
      </c>
      <c r="BG445">
        <v>0.24185601300301421</v>
      </c>
      <c r="BH445">
        <v>0.33266117324845168</v>
      </c>
      <c r="BI445">
        <v>0.31358087523454248</v>
      </c>
      <c r="BJ445">
        <v>0.34103262057396816</v>
      </c>
      <c r="BK445">
        <v>0.3812813102948443</v>
      </c>
      <c r="BL445">
        <v>0.37919059752914958</v>
      </c>
      <c r="BM445">
        <v>0.37183362783996465</v>
      </c>
      <c r="BN445">
        <v>0.39258149756318883</v>
      </c>
      <c r="BO445">
        <v>0.38938204143389177</v>
      </c>
      <c r="BP445">
        <v>0.36494227667354417</v>
      </c>
      <c r="BQ445">
        <v>0.3600140547632702</v>
      </c>
    </row>
    <row r="446" spans="1:70" x14ac:dyDescent="0.2">
      <c r="A446" t="s">
        <v>194</v>
      </c>
      <c r="B446" t="s">
        <v>195</v>
      </c>
      <c r="C446" t="s">
        <v>1875</v>
      </c>
      <c r="D446" t="s">
        <v>1876</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row>
    <row r="447" spans="1:70" x14ac:dyDescent="0.2">
      <c r="A447" t="s">
        <v>194</v>
      </c>
      <c r="B447" t="s">
        <v>195</v>
      </c>
      <c r="C447" t="s">
        <v>1877</v>
      </c>
      <c r="D447" t="s">
        <v>1878</v>
      </c>
      <c r="AS447">
        <v>9.6440000000000001</v>
      </c>
      <c r="AT447">
        <v>9.7052999999999994</v>
      </c>
      <c r="AU447">
        <v>9.7665000000000006</v>
      </c>
      <c r="AV447">
        <v>9.8277999999999999</v>
      </c>
      <c r="AW447">
        <v>9.8889999999999993</v>
      </c>
      <c r="AX447">
        <v>9.9503000000000004</v>
      </c>
      <c r="AY447">
        <v>10.0115</v>
      </c>
      <c r="AZ447">
        <v>10.072800000000001</v>
      </c>
      <c r="BA447">
        <v>10.134</v>
      </c>
      <c r="BB447">
        <v>10.3841</v>
      </c>
      <c r="BC447">
        <v>10.8428</v>
      </c>
      <c r="BD447">
        <v>11.153700000000001</v>
      </c>
      <c r="BE447">
        <v>10.937799999999999</v>
      </c>
      <c r="BF447">
        <v>11.6698</v>
      </c>
      <c r="BG447">
        <v>11.435700000000001</v>
      </c>
      <c r="BH447">
        <v>12.0502</v>
      </c>
      <c r="BI447">
        <v>12.0502</v>
      </c>
      <c r="BJ447">
        <v>12.0502</v>
      </c>
      <c r="BK447">
        <v>12.0502</v>
      </c>
      <c r="BL447">
        <v>12.0502</v>
      </c>
      <c r="BM447">
        <v>12.0502</v>
      </c>
      <c r="BN447">
        <v>12.0502</v>
      </c>
      <c r="BO447">
        <v>12.0502</v>
      </c>
      <c r="BP447">
        <v>12.0502</v>
      </c>
    </row>
    <row r="448" spans="1:70" x14ac:dyDescent="0.2">
      <c r="A448" t="s">
        <v>194</v>
      </c>
      <c r="B448" t="s">
        <v>195</v>
      </c>
      <c r="C448" t="s">
        <v>1879</v>
      </c>
      <c r="D448" t="s">
        <v>1880</v>
      </c>
      <c r="O448">
        <v>8.6999999999999994E-2</v>
      </c>
      <c r="P448">
        <v>8.6999999999999994E-2</v>
      </c>
      <c r="Q448">
        <v>8.2299999999999998E-2</v>
      </c>
      <c r="R448">
        <v>8.7800000000000003E-2</v>
      </c>
      <c r="S448">
        <v>9.4600000000000004E-2</v>
      </c>
      <c r="T448">
        <v>9.7900000000000001E-2</v>
      </c>
      <c r="U448">
        <v>8.9700000000000002E-2</v>
      </c>
      <c r="V448">
        <v>9.64E-2</v>
      </c>
      <c r="W448">
        <v>9.0999999999999998E-2</v>
      </c>
      <c r="X448">
        <v>0.10440000000000001</v>
      </c>
      <c r="Y448">
        <v>9.0499999999999997E-2</v>
      </c>
      <c r="Z448">
        <v>7.4700000000000003E-2</v>
      </c>
      <c r="AA448">
        <v>8.2299999999999998E-2</v>
      </c>
      <c r="AB448">
        <v>8.8599999999999998E-2</v>
      </c>
      <c r="AC448">
        <v>8.0699999999999994E-2</v>
      </c>
      <c r="AD448">
        <v>7.9500000000000001E-2</v>
      </c>
      <c r="AE448">
        <v>7.6700000000000004E-2</v>
      </c>
      <c r="AF448">
        <v>0.1207</v>
      </c>
      <c r="AG448">
        <v>0.1101</v>
      </c>
      <c r="AH448">
        <v>0.1084</v>
      </c>
      <c r="AI448">
        <v>5.2499999999999998E-2</v>
      </c>
      <c r="AJ448">
        <v>7.4300000000000005E-2</v>
      </c>
      <c r="AK448">
        <v>6.3399999999999998E-2</v>
      </c>
      <c r="AL448">
        <v>6.5199999999999994E-2</v>
      </c>
      <c r="AM448">
        <v>7.4399999999999994E-2</v>
      </c>
      <c r="AN448">
        <v>7.4499999999999997E-2</v>
      </c>
      <c r="AO448">
        <v>7.7200000000000005E-2</v>
      </c>
      <c r="AP448">
        <v>0.1263</v>
      </c>
      <c r="AQ448">
        <v>0.1036</v>
      </c>
      <c r="AR448">
        <v>0.1103</v>
      </c>
      <c r="AS448">
        <v>0.1202</v>
      </c>
      <c r="AT448">
        <v>0.1391</v>
      </c>
      <c r="AU448">
        <v>0.152</v>
      </c>
      <c r="AV448">
        <v>0.16639999999999999</v>
      </c>
      <c r="AW448">
        <v>0.1404</v>
      </c>
      <c r="AX448">
        <v>0.13400000000000001</v>
      </c>
      <c r="AY448">
        <v>0.13089999999999999</v>
      </c>
      <c r="AZ448">
        <v>0.1706</v>
      </c>
      <c r="BA448">
        <v>0.16450000000000001</v>
      </c>
      <c r="BB448">
        <v>0.14949999999999999</v>
      </c>
      <c r="BC448">
        <v>0.15</v>
      </c>
      <c r="BD448">
        <v>0.2079</v>
      </c>
      <c r="BE448">
        <v>0.23730000000000001</v>
      </c>
      <c r="BF448">
        <v>0.2767</v>
      </c>
      <c r="BG448">
        <v>0.25990000000000002</v>
      </c>
      <c r="BH448">
        <v>0.3206</v>
      </c>
      <c r="BI448">
        <v>0.30620000000000003</v>
      </c>
      <c r="BJ448">
        <v>0.36409999999999998</v>
      </c>
      <c r="BK448">
        <v>0.49309999999999998</v>
      </c>
      <c r="BL448">
        <v>0.47770000000000001</v>
      </c>
      <c r="BM448">
        <v>0.45490000000000003</v>
      </c>
      <c r="BN448">
        <v>0.47649999999999998</v>
      </c>
      <c r="BO448">
        <v>0.53879999999999995</v>
      </c>
      <c r="BP448">
        <v>0.51529999999999998</v>
      </c>
      <c r="BQ448">
        <v>0.53539999999999999</v>
      </c>
    </row>
    <row r="449" spans="1:69" x14ac:dyDescent="0.2">
      <c r="A449" t="s">
        <v>194</v>
      </c>
      <c r="B449" t="s">
        <v>195</v>
      </c>
      <c r="C449" t="s">
        <v>1881</v>
      </c>
      <c r="D449" t="s">
        <v>1882</v>
      </c>
      <c r="AA449">
        <v>129999.995231628</v>
      </c>
      <c r="AB449">
        <v>189999.99761581398</v>
      </c>
      <c r="AC449">
        <v>239999.994635582</v>
      </c>
      <c r="AD449">
        <v>239999.994635582</v>
      </c>
      <c r="AE449">
        <v>250000</v>
      </c>
      <c r="AG449">
        <v>280000.00119209301</v>
      </c>
      <c r="AH449">
        <v>250000</v>
      </c>
      <c r="AI449">
        <v>250000</v>
      </c>
      <c r="AJ449">
        <v>100000.00149011599</v>
      </c>
      <c r="AK449">
        <v>439999.99761581398</v>
      </c>
      <c r="AL449">
        <v>259999.99046325701</v>
      </c>
      <c r="AM449">
        <v>569999.99284744298</v>
      </c>
      <c r="AN449">
        <v>2230000.0190734901</v>
      </c>
      <c r="AO449">
        <v>899999.97615814197</v>
      </c>
      <c r="AP449">
        <v>509999.99046325695</v>
      </c>
      <c r="AQ449">
        <v>379999.99523162795</v>
      </c>
      <c r="AR449">
        <v>259999.99046325701</v>
      </c>
      <c r="AS449">
        <v>200000.00298023198</v>
      </c>
      <c r="AT449">
        <v>289999.99165535002</v>
      </c>
      <c r="BH449">
        <v>1967.0000765472698</v>
      </c>
      <c r="BK449">
        <v>153301.00059509301</v>
      </c>
      <c r="BM449">
        <v>2071196.0792541499</v>
      </c>
      <c r="BN449">
        <v>6196249.9618530301</v>
      </c>
      <c r="BO449">
        <v>3535900.1159668001</v>
      </c>
    </row>
    <row r="450" spans="1:69" x14ac:dyDescent="0.2">
      <c r="A450" t="s">
        <v>194</v>
      </c>
      <c r="B450" t="s">
        <v>195</v>
      </c>
      <c r="C450" t="s">
        <v>1883</v>
      </c>
      <c r="D450" t="s">
        <v>1884</v>
      </c>
      <c r="BN450">
        <v>623499.98950958299</v>
      </c>
      <c r="BO450">
        <v>158941.00069999701</v>
      </c>
    </row>
    <row r="451" spans="1:69" x14ac:dyDescent="0.2">
      <c r="A451" t="s">
        <v>194</v>
      </c>
      <c r="B451" t="s">
        <v>195</v>
      </c>
      <c r="C451" t="s">
        <v>1885</v>
      </c>
      <c r="D451" t="s">
        <v>1886</v>
      </c>
      <c r="O451">
        <v>-240000</v>
      </c>
      <c r="P451">
        <v>1051000</v>
      </c>
      <c r="Q451">
        <v>-109000</v>
      </c>
      <c r="R451">
        <v>-239000</v>
      </c>
      <c r="S451">
        <v>-330000</v>
      </c>
      <c r="T451">
        <v>1155000</v>
      </c>
      <c r="U451">
        <v>1594000</v>
      </c>
      <c r="V451">
        <v>678000</v>
      </c>
      <c r="W451">
        <v>-414000</v>
      </c>
      <c r="X451">
        <v>13400000</v>
      </c>
      <c r="Y451">
        <v>3897000</v>
      </c>
      <c r="Z451">
        <v>774000</v>
      </c>
      <c r="AA451">
        <v>20640000</v>
      </c>
      <c r="AB451">
        <v>14543000</v>
      </c>
      <c r="AC451">
        <v>347000</v>
      </c>
      <c r="AD451">
        <v>-9065000</v>
      </c>
      <c r="AE451">
        <v>-7294000</v>
      </c>
      <c r="AF451">
        <v>-3831000</v>
      </c>
      <c r="AG451">
        <v>-1845000</v>
      </c>
      <c r="AH451">
        <v>2607000</v>
      </c>
      <c r="AI451">
        <v>-450000</v>
      </c>
      <c r="AJ451">
        <v>-600000</v>
      </c>
      <c r="AM451">
        <v>-4000</v>
      </c>
      <c r="AN451">
        <v>-4000</v>
      </c>
      <c r="AO451">
        <v>-4000</v>
      </c>
      <c r="AP451">
        <v>-4000</v>
      </c>
      <c r="AQ451">
        <v>-4000</v>
      </c>
      <c r="AR451">
        <v>-4000</v>
      </c>
      <c r="AS451">
        <v>-3000</v>
      </c>
      <c r="AT451">
        <v>-3000</v>
      </c>
      <c r="AU451">
        <v>-3000</v>
      </c>
      <c r="AV451">
        <v>-4000</v>
      </c>
      <c r="AW451">
        <v>-4000</v>
      </c>
      <c r="AX451">
        <v>-4000</v>
      </c>
      <c r="AY451">
        <v>11615000</v>
      </c>
      <c r="AZ451">
        <v>11068000</v>
      </c>
      <c r="BA451">
        <v>-2762000</v>
      </c>
      <c r="BB451">
        <v>5171000</v>
      </c>
      <c r="BC451">
        <v>15320000</v>
      </c>
      <c r="BD451">
        <v>-2524000</v>
      </c>
      <c r="BE451">
        <v>-2350000</v>
      </c>
      <c r="BF451">
        <v>-4484000</v>
      </c>
      <c r="BG451">
        <v>-4164000</v>
      </c>
      <c r="BH451">
        <v>-4221000</v>
      </c>
      <c r="BI451">
        <v>-3757000</v>
      </c>
      <c r="BJ451">
        <v>-2656000</v>
      </c>
      <c r="BK451">
        <v>-1733000</v>
      </c>
      <c r="BL451">
        <v>-1733000</v>
      </c>
      <c r="BM451">
        <v>-1733000</v>
      </c>
      <c r="BN451">
        <v>525000</v>
      </c>
      <c r="BO451">
        <v>-1733000</v>
      </c>
      <c r="BP451">
        <v>30023000</v>
      </c>
      <c r="BQ451">
        <v>62989000</v>
      </c>
    </row>
    <row r="452" spans="1:69" x14ac:dyDescent="0.2">
      <c r="A452" t="s">
        <v>194</v>
      </c>
      <c r="B452" t="s">
        <v>195</v>
      </c>
      <c r="C452" t="s">
        <v>1887</v>
      </c>
      <c r="D452" t="s">
        <v>1888</v>
      </c>
      <c r="W452">
        <v>-412000</v>
      </c>
      <c r="X452">
        <v>13402000</v>
      </c>
      <c r="Y452">
        <v>3899000</v>
      </c>
      <c r="Z452">
        <v>776000</v>
      </c>
      <c r="AA452">
        <v>20641000</v>
      </c>
      <c r="AB452">
        <v>14543000</v>
      </c>
      <c r="AC452">
        <v>348000</v>
      </c>
      <c r="AD452">
        <v>-9065000</v>
      </c>
      <c r="AE452">
        <v>-7294000</v>
      </c>
      <c r="AF452">
        <v>-3831000</v>
      </c>
      <c r="AG452">
        <v>-1845000</v>
      </c>
      <c r="AH452">
        <v>2607000</v>
      </c>
      <c r="AJ452">
        <v>-600000</v>
      </c>
      <c r="BB452">
        <v>708171000</v>
      </c>
      <c r="BC452">
        <v>859320000</v>
      </c>
      <c r="BF452">
        <v>1454516000</v>
      </c>
      <c r="BG452">
        <v>3017836000</v>
      </c>
      <c r="BH452">
        <v>2283779000</v>
      </c>
      <c r="BI452">
        <v>1543243000</v>
      </c>
      <c r="BJ452">
        <v>301344000</v>
      </c>
      <c r="BK452">
        <v>-2301733000</v>
      </c>
      <c r="BL452">
        <v>-1837374000</v>
      </c>
      <c r="BM452">
        <v>-205910000</v>
      </c>
      <c r="BN452">
        <v>111431000</v>
      </c>
      <c r="BO452">
        <v>-451569000</v>
      </c>
      <c r="BP452">
        <v>97330000</v>
      </c>
      <c r="BQ452">
        <v>131214000</v>
      </c>
    </row>
    <row r="453" spans="1:69" x14ac:dyDescent="0.2">
      <c r="A453" t="s">
        <v>194</v>
      </c>
      <c r="B453" t="s">
        <v>195</v>
      </c>
      <c r="C453" t="s">
        <v>1889</v>
      </c>
      <c r="D453" t="s">
        <v>1890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1213150</v>
      </c>
      <c r="AY453">
        <v>1276500</v>
      </c>
      <c r="AZ453">
        <v>-111773.47</v>
      </c>
      <c r="BA453">
        <v>11359426.33</v>
      </c>
      <c r="BB453">
        <v>-6236624.7699999996</v>
      </c>
      <c r="BC453">
        <v>-2647627.27</v>
      </c>
      <c r="BD453">
        <v>-4066878.8</v>
      </c>
      <c r="BE453">
        <v>-2604493.5299999998</v>
      </c>
      <c r="BF453">
        <v>-2679286</v>
      </c>
      <c r="BG453">
        <v>0</v>
      </c>
      <c r="BH453">
        <v>1121637</v>
      </c>
      <c r="BI453">
        <v>-1281937</v>
      </c>
      <c r="BJ453">
        <v>-1780974</v>
      </c>
      <c r="BK453">
        <v>443210</v>
      </c>
      <c r="BL453">
        <v>2043783</v>
      </c>
      <c r="BM453">
        <v>781652</v>
      </c>
      <c r="BN453">
        <v>-579883</v>
      </c>
      <c r="BO453">
        <v>6629855</v>
      </c>
      <c r="BP453">
        <v>11463745.76</v>
      </c>
      <c r="BQ453">
        <v>33877049.549999997</v>
      </c>
    </row>
    <row r="454" spans="1:69" x14ac:dyDescent="0.2">
      <c r="A454" t="s">
        <v>194</v>
      </c>
      <c r="B454" t="s">
        <v>195</v>
      </c>
      <c r="C454" t="s">
        <v>1891</v>
      </c>
      <c r="D454" t="s">
        <v>1892</v>
      </c>
    </row>
    <row r="455" spans="1:69" x14ac:dyDescent="0.2">
      <c r="A455" t="s">
        <v>194</v>
      </c>
      <c r="B455" t="s">
        <v>195</v>
      </c>
      <c r="C455" t="s">
        <v>1893</v>
      </c>
      <c r="D455" t="s">
        <v>1894</v>
      </c>
      <c r="AA455">
        <v>219999.99880790699</v>
      </c>
      <c r="AB455">
        <v>1039999.96185303</v>
      </c>
      <c r="AC455">
        <v>810000.00238418602</v>
      </c>
      <c r="AD455">
        <v>949999.98807907104</v>
      </c>
      <c r="AE455">
        <v>1750000</v>
      </c>
      <c r="AF455">
        <v>5829999.92370605</v>
      </c>
      <c r="AG455">
        <v>1409999.9666214001</v>
      </c>
      <c r="AH455">
        <v>860000.01430511498</v>
      </c>
      <c r="AI455">
        <v>1690000.0572204601</v>
      </c>
      <c r="AJ455">
        <v>209999.99344348899</v>
      </c>
      <c r="AK455">
        <v>1169999.95708466</v>
      </c>
      <c r="AL455">
        <v>-270000.010728836</v>
      </c>
      <c r="AM455">
        <v>-959999.978542328</v>
      </c>
      <c r="AN455">
        <v>1409999.9666214001</v>
      </c>
      <c r="AO455">
        <v>1370000.00476837</v>
      </c>
      <c r="AP455">
        <v>1269999.9809265099</v>
      </c>
      <c r="AQ455">
        <v>1070000.05245209</v>
      </c>
      <c r="AR455">
        <v>2329999.92370605</v>
      </c>
      <c r="AS455">
        <v>2500000</v>
      </c>
      <c r="AT455">
        <v>3170000.07629395</v>
      </c>
      <c r="AU455">
        <v>3009999.9904632601</v>
      </c>
      <c r="AV455">
        <v>3859999.8950958299</v>
      </c>
      <c r="AW455">
        <v>4940000.0572204599</v>
      </c>
      <c r="AX455">
        <v>5699999.8092651404</v>
      </c>
      <c r="AY455">
        <v>9159999.8474121094</v>
      </c>
      <c r="AZ455">
        <v>5500000</v>
      </c>
      <c r="BA455">
        <v>6210000.0381469699</v>
      </c>
      <c r="BB455">
        <v>3170000.07629395</v>
      </c>
      <c r="BC455">
        <v>2619999.8855590797</v>
      </c>
      <c r="BD455">
        <v>2240000.0095367399</v>
      </c>
      <c r="BE455">
        <v>3490000.0095367399</v>
      </c>
      <c r="BF455">
        <v>1559999.9427795399</v>
      </c>
      <c r="BG455">
        <v>4300000.1907348596</v>
      </c>
      <c r="BH455">
        <v>3651211.9770050002</v>
      </c>
      <c r="BI455">
        <v>3751127.0046234098</v>
      </c>
      <c r="BJ455">
        <v>7661964.8933410598</v>
      </c>
      <c r="BK455">
        <v>8822879.7912597694</v>
      </c>
      <c r="BL455">
        <v>16943433.761596702</v>
      </c>
      <c r="BM455">
        <v>22659660.339355502</v>
      </c>
      <c r="BN455">
        <v>20361000.061035197</v>
      </c>
      <c r="BO455">
        <v>25058769.2260742</v>
      </c>
      <c r="BP455">
        <v>21177949.9053955</v>
      </c>
    </row>
    <row r="456" spans="1:69" x14ac:dyDescent="0.2">
      <c r="A456" t="s">
        <v>194</v>
      </c>
      <c r="B456" t="s">
        <v>195</v>
      </c>
      <c r="C456" t="s">
        <v>1895</v>
      </c>
      <c r="D456" t="s">
        <v>1896</v>
      </c>
      <c r="BK456">
        <v>9015029.9072265606</v>
      </c>
      <c r="BL456">
        <v>10010530.471801801</v>
      </c>
      <c r="BM456">
        <v>22006000.518798798</v>
      </c>
      <c r="BN456">
        <v>16009000.778198199</v>
      </c>
      <c r="BO456">
        <v>16121000.289917</v>
      </c>
      <c r="BP456">
        <v>18652717.590331998</v>
      </c>
    </row>
    <row r="457" spans="1:69" x14ac:dyDescent="0.2">
      <c r="A457" t="s">
        <v>194</v>
      </c>
      <c r="B457" t="s">
        <v>195</v>
      </c>
      <c r="C457" t="s">
        <v>1897</v>
      </c>
      <c r="D457" t="s">
        <v>1898</v>
      </c>
      <c r="BQ457">
        <v>54.66776043258379</v>
      </c>
    </row>
    <row r="458" spans="1:69" x14ac:dyDescent="0.2">
      <c r="A458" t="s">
        <v>194</v>
      </c>
      <c r="B458" t="s">
        <v>195</v>
      </c>
      <c r="C458" t="s">
        <v>1899</v>
      </c>
      <c r="D458" t="s">
        <v>1900</v>
      </c>
    </row>
    <row r="459" spans="1:69" x14ac:dyDescent="0.2">
      <c r="A459" t="s">
        <v>194</v>
      </c>
      <c r="B459" t="s">
        <v>195</v>
      </c>
      <c r="C459" t="s">
        <v>1901</v>
      </c>
      <c r="D459" t="s">
        <v>1902</v>
      </c>
      <c r="V459">
        <v>30002375.300000001</v>
      </c>
      <c r="W459">
        <v>78007111.599999994</v>
      </c>
      <c r="X459">
        <v>38000000</v>
      </c>
      <c r="Y459">
        <v>35000000</v>
      </c>
      <c r="Z459">
        <v>35000000</v>
      </c>
      <c r="AA459">
        <v>32029784</v>
      </c>
      <c r="AB459">
        <v>27512056.699999999</v>
      </c>
      <c r="AC459">
        <v>29971422</v>
      </c>
      <c r="AD459">
        <v>44757237.5</v>
      </c>
      <c r="AE459">
        <v>54742058.100000001</v>
      </c>
      <c r="AF459">
        <v>77422266.299999997</v>
      </c>
      <c r="AG459">
        <v>75324581.200000003</v>
      </c>
      <c r="AH459">
        <v>68524036.599999994</v>
      </c>
      <c r="AI459">
        <v>84036902.099999994</v>
      </c>
      <c r="AJ459">
        <v>75763586.200000003</v>
      </c>
      <c r="AK459">
        <v>52251790.399999999</v>
      </c>
      <c r="AL459">
        <v>29874600.699999999</v>
      </c>
      <c r="AM459">
        <v>40782778.899999999</v>
      </c>
      <c r="AN459">
        <v>55835323.700000003</v>
      </c>
      <c r="AO459">
        <v>53362211.899999999</v>
      </c>
      <c r="AP459">
        <v>65848938.899999999</v>
      </c>
      <c r="AQ459">
        <v>59422815.299999997</v>
      </c>
      <c r="AR459">
        <v>103403390.90000001</v>
      </c>
      <c r="AS459">
        <v>84311602</v>
      </c>
      <c r="AT459">
        <v>63471333.799999997</v>
      </c>
      <c r="AU459">
        <v>11234550.9</v>
      </c>
      <c r="AV459">
        <v>14139000</v>
      </c>
      <c r="AW459">
        <v>24096000</v>
      </c>
      <c r="AX459">
        <v>22221536.899999999</v>
      </c>
      <c r="AY459">
        <v>89063000</v>
      </c>
      <c r="AZ459">
        <v>155015802.5</v>
      </c>
      <c r="BA459">
        <v>8530127.5999999996</v>
      </c>
      <c r="BB459">
        <v>0</v>
      </c>
      <c r="BC459">
        <v>0</v>
      </c>
      <c r="BD459">
        <v>0</v>
      </c>
      <c r="BE459">
        <v>0</v>
      </c>
      <c r="BF459">
        <v>0</v>
      </c>
      <c r="BG459">
        <v>0</v>
      </c>
      <c r="BH459">
        <v>0</v>
      </c>
      <c r="BI459">
        <v>0</v>
      </c>
      <c r="BJ459">
        <v>0</v>
      </c>
      <c r="BK459">
        <v>0</v>
      </c>
      <c r="BL459">
        <v>0</v>
      </c>
      <c r="BM459">
        <v>0</v>
      </c>
      <c r="BN459">
        <v>0</v>
      </c>
      <c r="BO459">
        <v>0</v>
      </c>
      <c r="BP459">
        <v>0</v>
      </c>
      <c r="BQ459">
        <v>0</v>
      </c>
    </row>
    <row r="460" spans="1:69" x14ac:dyDescent="0.2">
      <c r="A460" t="s">
        <v>194</v>
      </c>
      <c r="B460" t="s">
        <v>195</v>
      </c>
      <c r="C460" t="s">
        <v>1903</v>
      </c>
      <c r="D460" t="s">
        <v>1904</v>
      </c>
      <c r="O460">
        <v>0</v>
      </c>
      <c r="P460">
        <v>0</v>
      </c>
      <c r="Q460">
        <v>0</v>
      </c>
      <c r="R460">
        <v>0</v>
      </c>
      <c r="S460">
        <v>0</v>
      </c>
      <c r="T460">
        <v>0</v>
      </c>
      <c r="U460">
        <v>0</v>
      </c>
      <c r="V460">
        <v>0</v>
      </c>
      <c r="W460">
        <v>5553793.7999999998</v>
      </c>
      <c r="X460">
        <v>10804740.699999999</v>
      </c>
      <c r="Y460">
        <v>14705477.300000001</v>
      </c>
      <c r="Z460">
        <v>13477492.800000001</v>
      </c>
      <c r="AA460">
        <v>12772910.699999999</v>
      </c>
      <c r="AB460">
        <v>12122634.1</v>
      </c>
      <c r="AC460">
        <v>10734279.699999999</v>
      </c>
      <c r="AD460">
        <v>10176861.300000001</v>
      </c>
      <c r="AE460">
        <v>8238252</v>
      </c>
      <c r="AF460">
        <v>5965465.2999999998</v>
      </c>
      <c r="AG460">
        <v>2555484.2999999998</v>
      </c>
      <c r="AH460">
        <v>584801.19999999995</v>
      </c>
      <c r="AI460">
        <v>69710.3</v>
      </c>
      <c r="AJ460">
        <v>9040317.9000000004</v>
      </c>
      <c r="AK460">
        <v>8690000</v>
      </c>
      <c r="AL460">
        <v>20823168.899999999</v>
      </c>
      <c r="AM460">
        <v>47941472.5</v>
      </c>
      <c r="AN460">
        <v>75097475.400000006</v>
      </c>
      <c r="AO460">
        <v>81270624.900000006</v>
      </c>
      <c r="AP460">
        <v>92442511.700000003</v>
      </c>
      <c r="AQ460">
        <v>112115799.40000001</v>
      </c>
      <c r="AR460">
        <v>133598747.09999999</v>
      </c>
      <c r="AS460">
        <v>124397938.09999999</v>
      </c>
      <c r="AT460">
        <v>128327213.8</v>
      </c>
      <c r="AU460">
        <v>139286902.59999999</v>
      </c>
      <c r="AV460">
        <v>138635057.09999999</v>
      </c>
      <c r="AW460">
        <v>129295847.59999999</v>
      </c>
      <c r="AX460">
        <v>116984320.2</v>
      </c>
      <c r="AY460">
        <v>49087067.600000001</v>
      </c>
      <c r="AZ460">
        <v>52352102.299999997</v>
      </c>
      <c r="BA460">
        <v>68799240.099999994</v>
      </c>
      <c r="BB460">
        <v>200602284.90000001</v>
      </c>
      <c r="BC460">
        <v>217415936</v>
      </c>
      <c r="BD460">
        <v>232851989</v>
      </c>
      <c r="BE460">
        <v>301227736.19999999</v>
      </c>
      <c r="BF460">
        <v>303917956.60000002</v>
      </c>
      <c r="BG460">
        <v>282947275.10000002</v>
      </c>
      <c r="BH460">
        <v>282957869.60000002</v>
      </c>
      <c r="BI460">
        <v>286054977.69999999</v>
      </c>
      <c r="BJ460">
        <v>284059238.30000001</v>
      </c>
      <c r="BK460">
        <v>268945710.39999998</v>
      </c>
      <c r="BL460">
        <v>309646453</v>
      </c>
      <c r="BM460">
        <v>466379093</v>
      </c>
      <c r="BN460">
        <v>586009940</v>
      </c>
      <c r="BO460">
        <v>534010377.89999998</v>
      </c>
      <c r="BP460">
        <v>632346311.79999995</v>
      </c>
      <c r="BQ460">
        <v>656217070.60000002</v>
      </c>
    </row>
    <row r="461" spans="1:69" x14ac:dyDescent="0.2">
      <c r="A461" t="s">
        <v>194</v>
      </c>
      <c r="B461" t="s">
        <v>195</v>
      </c>
      <c r="C461" t="s">
        <v>1905</v>
      </c>
      <c r="D461" t="s">
        <v>1906</v>
      </c>
    </row>
    <row r="462" spans="1:69" x14ac:dyDescent="0.2">
      <c r="A462" t="s">
        <v>194</v>
      </c>
      <c r="B462" t="s">
        <v>195</v>
      </c>
      <c r="C462" t="s">
        <v>1907</v>
      </c>
      <c r="D462" t="s">
        <v>1908</v>
      </c>
      <c r="G462">
        <v>1000000</v>
      </c>
      <c r="H462">
        <v>1000000</v>
      </c>
      <c r="I462">
        <v>1000000</v>
      </c>
      <c r="J462">
        <v>759999.99046325695</v>
      </c>
      <c r="K462">
        <v>959999.978542328</v>
      </c>
      <c r="L462">
        <v>2859999.8950958299</v>
      </c>
      <c r="M462">
        <v>1629999.99523163</v>
      </c>
      <c r="N462">
        <v>2000000</v>
      </c>
      <c r="O462">
        <v>1000000</v>
      </c>
      <c r="P462">
        <v>4000000</v>
      </c>
      <c r="Q462">
        <v>5000000</v>
      </c>
      <c r="R462">
        <v>6000000</v>
      </c>
      <c r="S462">
        <v>7000000</v>
      </c>
      <c r="T462">
        <v>5000000</v>
      </c>
      <c r="U462">
        <v>8000000</v>
      </c>
      <c r="V462">
        <v>14000000</v>
      </c>
      <c r="W462">
        <v>20000000</v>
      </c>
      <c r="X462">
        <v>23000000</v>
      </c>
      <c r="Y462">
        <v>28000000</v>
      </c>
      <c r="Z462">
        <v>39000000</v>
      </c>
      <c r="AA462">
        <v>26000000</v>
      </c>
      <c r="AB462">
        <v>27000000</v>
      </c>
      <c r="AC462">
        <v>37000000</v>
      </c>
      <c r="AD462">
        <v>44000000</v>
      </c>
      <c r="AE462">
        <v>26000000</v>
      </c>
      <c r="AF462">
        <v>19000000</v>
      </c>
      <c r="AG462">
        <v>17000000</v>
      </c>
      <c r="AH462">
        <v>14000000</v>
      </c>
      <c r="AI462">
        <v>11000000</v>
      </c>
      <c r="AJ462">
        <v>22000000</v>
      </c>
      <c r="AK462">
        <v>13000000</v>
      </c>
      <c r="AL462">
        <v>18000000</v>
      </c>
      <c r="AM462">
        <v>13000000</v>
      </c>
      <c r="AN462">
        <v>14000000</v>
      </c>
      <c r="AO462">
        <v>9000000</v>
      </c>
      <c r="AP462">
        <v>14000000</v>
      </c>
      <c r="AQ462">
        <v>11449999.809265099</v>
      </c>
      <c r="AR462">
        <v>11199999.809265099</v>
      </c>
      <c r="AS462">
        <v>9329999.9237060491</v>
      </c>
      <c r="AT462">
        <v>13079999.923706101</v>
      </c>
      <c r="AU462">
        <v>16219999.3133545</v>
      </c>
      <c r="AV462">
        <v>14130000.114440899</v>
      </c>
      <c r="AW462">
        <v>17629999.160766602</v>
      </c>
      <c r="AX462">
        <v>20110000.6103516</v>
      </c>
      <c r="AY462">
        <v>21899999.6185303</v>
      </c>
      <c r="AZ462">
        <v>21809999.465942401</v>
      </c>
      <c r="BA462">
        <v>19409999.847412098</v>
      </c>
      <c r="BB462">
        <v>51119998.931884803</v>
      </c>
      <c r="BC462">
        <v>44049999.237060495</v>
      </c>
      <c r="BD462">
        <v>50779998.779296905</v>
      </c>
      <c r="BE462">
        <v>119449996.94824201</v>
      </c>
      <c r="BF462">
        <v>153399993.89648402</v>
      </c>
      <c r="BG462">
        <v>213490005.493164</v>
      </c>
      <c r="BH462">
        <v>58600883.483886696</v>
      </c>
      <c r="BI462">
        <v>62513156.890869096</v>
      </c>
      <c r="BJ462">
        <v>70530792.236328095</v>
      </c>
      <c r="BK462">
        <v>61965938.568115197</v>
      </c>
      <c r="BL462">
        <v>100841308.59375</v>
      </c>
      <c r="BM462">
        <v>121353553.771973</v>
      </c>
      <c r="BN462">
        <v>180884231.56738302</v>
      </c>
      <c r="BO462">
        <v>180892791.74804699</v>
      </c>
      <c r="BP462">
        <v>175223800.65917999</v>
      </c>
    </row>
    <row r="463" spans="1:69" x14ac:dyDescent="0.2">
      <c r="A463" t="s">
        <v>194</v>
      </c>
      <c r="B463" t="s">
        <v>195</v>
      </c>
      <c r="C463" t="s">
        <v>1909</v>
      </c>
      <c r="D463" t="s">
        <v>1910</v>
      </c>
    </row>
    <row r="464" spans="1:69" x14ac:dyDescent="0.2">
      <c r="A464" t="s">
        <v>194</v>
      </c>
      <c r="B464" t="s">
        <v>195</v>
      </c>
      <c r="C464" t="s">
        <v>1911</v>
      </c>
      <c r="D464" t="s">
        <v>1912</v>
      </c>
      <c r="O464">
        <v>400000</v>
      </c>
      <c r="P464">
        <v>1000000</v>
      </c>
      <c r="Q464">
        <v>-700000</v>
      </c>
      <c r="R464">
        <v>4400000</v>
      </c>
      <c r="S464">
        <v>2669999.9</v>
      </c>
      <c r="T464">
        <v>300000</v>
      </c>
      <c r="U464">
        <v>2049999.9</v>
      </c>
      <c r="V464">
        <v>4969999.9000000004</v>
      </c>
      <c r="W464">
        <v>1159999.8999999999</v>
      </c>
      <c r="X464">
        <v>1490000</v>
      </c>
      <c r="Y464">
        <v>20000</v>
      </c>
      <c r="Z464">
        <v>2430000</v>
      </c>
      <c r="AA464">
        <v>1950000</v>
      </c>
      <c r="AB464">
        <v>1980000</v>
      </c>
      <c r="AC464">
        <v>1669999.9</v>
      </c>
      <c r="AD464">
        <v>-1429999.9</v>
      </c>
      <c r="AE464">
        <v>3140000</v>
      </c>
      <c r="AF464">
        <v>1330000</v>
      </c>
      <c r="AG464">
        <v>3710000</v>
      </c>
      <c r="AH464">
        <v>5669999.9000000004</v>
      </c>
      <c r="AI464">
        <v>460000</v>
      </c>
      <c r="AJ464">
        <v>570000</v>
      </c>
      <c r="AK464">
        <v>3113050</v>
      </c>
      <c r="AL464">
        <v>3178380</v>
      </c>
      <c r="AM464">
        <v>18371590</v>
      </c>
      <c r="AN464">
        <v>9816730</v>
      </c>
      <c r="AO464">
        <v>16225130</v>
      </c>
      <c r="AP464">
        <v>9765810</v>
      </c>
      <c r="AQ464">
        <v>4407140</v>
      </c>
      <c r="AR464">
        <v>7925950</v>
      </c>
      <c r="AS464">
        <v>23107520</v>
      </c>
      <c r="AT464">
        <v>6267060</v>
      </c>
      <c r="AU464">
        <v>15026080</v>
      </c>
      <c r="AV464">
        <v>29122510</v>
      </c>
      <c r="AW464">
        <v>14348320</v>
      </c>
      <c r="AX464">
        <v>52130040.881428301</v>
      </c>
      <c r="AY464">
        <v>83849256.071214706</v>
      </c>
      <c r="AZ464">
        <v>21711800.900866099</v>
      </c>
      <c r="BA464">
        <v>33190579.876281898</v>
      </c>
      <c r="BB464">
        <v>56653992.332481399</v>
      </c>
      <c r="BC464">
        <v>38870701.3569488</v>
      </c>
      <c r="BD464">
        <v>143845512.32713699</v>
      </c>
      <c r="BE464">
        <v>329281976.02832103</v>
      </c>
      <c r="BF464">
        <v>490403410.53684098</v>
      </c>
      <c r="BG464">
        <v>357296974.29413402</v>
      </c>
      <c r="BH464">
        <v>231901703.68386799</v>
      </c>
      <c r="BI464">
        <v>390622353.41017097</v>
      </c>
      <c r="BJ464">
        <v>2572690.3218817702</v>
      </c>
      <c r="BK464">
        <v>268414907.94619501</v>
      </c>
      <c r="BL464">
        <v>162970140.263612</v>
      </c>
      <c r="BM464">
        <v>-98777856.014441803</v>
      </c>
      <c r="BN464">
        <v>-79957355.3390048</v>
      </c>
      <c r="BO464">
        <v>669738240.85016406</v>
      </c>
      <c r="BP464">
        <v>109438755.39596599</v>
      </c>
      <c r="BQ464">
        <v>82944120</v>
      </c>
    </row>
    <row r="465" spans="1:68" x14ac:dyDescent="0.2">
      <c r="A465" t="s">
        <v>194</v>
      </c>
      <c r="B465" t="s">
        <v>195</v>
      </c>
      <c r="C465" t="s">
        <v>1913</v>
      </c>
      <c r="D465" t="s">
        <v>1914</v>
      </c>
      <c r="AY465">
        <v>78480.070743517892</v>
      </c>
      <c r="AZ465">
        <v>102374.73480970299</v>
      </c>
      <c r="BA465">
        <v>38116.588387272299</v>
      </c>
      <c r="BB465">
        <v>8505.3283789943489</v>
      </c>
      <c r="BC465">
        <v>448671.33059026796</v>
      </c>
      <c r="BD465">
        <v>772416.04565887304</v>
      </c>
      <c r="BE465">
        <v>746244.77516723599</v>
      </c>
      <c r="BF465">
        <v>797732.94202361105</v>
      </c>
      <c r="BG465">
        <v>840493.85171618499</v>
      </c>
      <c r="BH465">
        <v>712096.87060756201</v>
      </c>
      <c r="BI465">
        <v>701984.573594969</v>
      </c>
      <c r="BJ465">
        <v>726642.72016036999</v>
      </c>
      <c r="BK465">
        <v>842565.45869353309</v>
      </c>
      <c r="BL465">
        <v>817530.28911327594</v>
      </c>
      <c r="BM465">
        <v>806892.44762755197</v>
      </c>
      <c r="BN465">
        <v>812403.96660312102</v>
      </c>
      <c r="BO465">
        <v>700570.79955895199</v>
      </c>
      <c r="BP465">
        <v>698811.96237045294</v>
      </c>
    </row>
    <row r="466" spans="1:68" x14ac:dyDescent="0.2">
      <c r="A466" t="s">
        <v>194</v>
      </c>
      <c r="B466" t="s">
        <v>195</v>
      </c>
      <c r="C466" t="s">
        <v>1915</v>
      </c>
      <c r="D466" t="s">
        <v>1916</v>
      </c>
      <c r="AX466">
        <v>545408134.55261695</v>
      </c>
      <c r="AY466">
        <v>668278858.0097909</v>
      </c>
      <c r="AZ466">
        <v>741550346.95393705</v>
      </c>
      <c r="BA466">
        <v>987840715.40584004</v>
      </c>
      <c r="BB466">
        <v>1057256970.48298</v>
      </c>
      <c r="BC466">
        <v>1890937449.0248599</v>
      </c>
      <c r="BD466">
        <v>2818257555.6031604</v>
      </c>
      <c r="BE466">
        <v>3288869167.8645401</v>
      </c>
      <c r="BF466">
        <v>3159847658.5738497</v>
      </c>
      <c r="BG466">
        <v>3212235857.64393</v>
      </c>
      <c r="BH466">
        <v>2754925191.0233803</v>
      </c>
      <c r="BI466">
        <v>3272397275.1992302</v>
      </c>
      <c r="BJ466">
        <v>3731165463.1376801</v>
      </c>
      <c r="BK466">
        <v>4511341340.1287098</v>
      </c>
      <c r="BL466">
        <v>4467669903.9861994</v>
      </c>
      <c r="BM466">
        <v>5355646932.9928799</v>
      </c>
      <c r="BN466">
        <v>6233837193.8366098</v>
      </c>
      <c r="BO466">
        <v>5813660115.4830494</v>
      </c>
      <c r="BP466">
        <v>5911810703.1556501</v>
      </c>
    </row>
    <row r="467" spans="1:68" x14ac:dyDescent="0.2">
      <c r="A467" t="s">
        <v>194</v>
      </c>
      <c r="B467" t="s">
        <v>195</v>
      </c>
      <c r="C467" t="s">
        <v>1917</v>
      </c>
      <c r="D467" t="s">
        <v>1918</v>
      </c>
      <c r="AX467">
        <v>385010.48893727502</v>
      </c>
      <c r="AY467">
        <v>388572.05758375901</v>
      </c>
      <c r="AZ467">
        <v>2181208.6355373501</v>
      </c>
      <c r="BA467">
        <v>13979819.3290966</v>
      </c>
      <c r="BB467">
        <v>27376525.719888002</v>
      </c>
      <c r="BC467">
        <v>52868438.454553299</v>
      </c>
      <c r="BD467">
        <v>174120401.67717898</v>
      </c>
      <c r="BE467">
        <v>81450364.764644399</v>
      </c>
      <c r="BF467">
        <v>73508539.481823608</v>
      </c>
      <c r="BG467">
        <v>49605339.542372301</v>
      </c>
      <c r="BH467">
        <v>42850978.907296799</v>
      </c>
      <c r="BI467">
        <v>47763637.874051899</v>
      </c>
      <c r="BJ467">
        <v>50687932.278218806</v>
      </c>
      <c r="BK467">
        <v>58721069.343133204</v>
      </c>
      <c r="BL467">
        <v>56948920.995496199</v>
      </c>
      <c r="BM467">
        <v>56231101.080194004</v>
      </c>
      <c r="BN467">
        <v>61459582.993069604</v>
      </c>
      <c r="BO467">
        <v>52999235.562631004</v>
      </c>
      <c r="BP467">
        <v>94173835.712009907</v>
      </c>
    </row>
    <row r="468" spans="1:68" x14ac:dyDescent="0.2">
      <c r="A468" t="s">
        <v>194</v>
      </c>
      <c r="B468" t="s">
        <v>195</v>
      </c>
      <c r="C468" t="s">
        <v>1919</v>
      </c>
      <c r="D468" t="s">
        <v>1920</v>
      </c>
      <c r="AX468">
        <v>234826052.59743702</v>
      </c>
      <c r="AY468">
        <v>239999712.92594501</v>
      </c>
      <c r="AZ468">
        <v>403786846.89249295</v>
      </c>
      <c r="BA468">
        <v>410937181.55544096</v>
      </c>
      <c r="BB468">
        <v>516315959.24685198</v>
      </c>
      <c r="BC468">
        <v>493130213.15929902</v>
      </c>
      <c r="BD468">
        <v>545436073.38454401</v>
      </c>
      <c r="BE468">
        <v>499999668.543679</v>
      </c>
      <c r="BF468">
        <v>439203432.28464901</v>
      </c>
      <c r="BG468">
        <v>478143787.87980402</v>
      </c>
      <c r="BH468">
        <v>459348150.46232003</v>
      </c>
      <c r="BI468">
        <v>406911432.95082599</v>
      </c>
      <c r="BJ468">
        <v>398762780.53143603</v>
      </c>
      <c r="BK468">
        <v>471412169.50972301</v>
      </c>
      <c r="BL468">
        <v>542747947.80501103</v>
      </c>
      <c r="BM468">
        <v>722113938.67477608</v>
      </c>
      <c r="BN468">
        <v>601808819.07391989</v>
      </c>
      <c r="BO468">
        <v>581609369.84570503</v>
      </c>
      <c r="BP468">
        <v>802654624.71981907</v>
      </c>
    </row>
    <row r="469" spans="1:68" x14ac:dyDescent="0.2">
      <c r="A469" t="s">
        <v>194</v>
      </c>
      <c r="B469" t="s">
        <v>195</v>
      </c>
      <c r="C469" t="s">
        <v>1921</v>
      </c>
      <c r="D469" t="s">
        <v>1922</v>
      </c>
      <c r="AX469">
        <v>-2325235.7607738897</v>
      </c>
      <c r="AY469">
        <v>-9052006.2084413692</v>
      </c>
      <c r="AZ469">
        <v>3347027.0441866303</v>
      </c>
      <c r="BA469">
        <v>5544842.5342190899</v>
      </c>
      <c r="BB469">
        <v>33055958.7449615</v>
      </c>
      <c r="BC469">
        <v>22334535.470058799</v>
      </c>
      <c r="BD469">
        <v>-9069946.8746022917</v>
      </c>
      <c r="BE469">
        <v>6675071.3747242503</v>
      </c>
      <c r="BF469">
        <v>-7693992.4966148296</v>
      </c>
      <c r="BG469">
        <v>-7690012.4216056699</v>
      </c>
      <c r="BH469">
        <v>7203849.33947175</v>
      </c>
      <c r="BI469">
        <v>-5555127.9237371096</v>
      </c>
      <c r="BJ469">
        <v>-7749018.6813361701</v>
      </c>
      <c r="BK469">
        <v>-6309735.0734877307</v>
      </c>
      <c r="BL469">
        <v>-7164910.5505167702</v>
      </c>
      <c r="BM469">
        <v>-7433084.3541760603</v>
      </c>
      <c r="BN469">
        <v>-42220271.246857896</v>
      </c>
      <c r="BO469">
        <v>-39485167.330014296</v>
      </c>
      <c r="BP469">
        <v>-7249358.6199306902</v>
      </c>
    </row>
    <row r="470" spans="1:68" x14ac:dyDescent="0.2">
      <c r="A470" t="s">
        <v>194</v>
      </c>
      <c r="B470" t="s">
        <v>195</v>
      </c>
      <c r="C470" t="s">
        <v>1923</v>
      </c>
      <c r="D470" t="s">
        <v>1924</v>
      </c>
      <c r="AX470">
        <v>-427799758.104339</v>
      </c>
      <c r="AY470">
        <v>1014190297.6262101</v>
      </c>
      <c r="AZ470">
        <v>-264530046.90736702</v>
      </c>
      <c r="BA470">
        <v>-769847462.11451399</v>
      </c>
      <c r="BB470">
        <v>-80573102.06630829</v>
      </c>
      <c r="BC470">
        <v>21301782.9928893</v>
      </c>
      <c r="BD470">
        <v>23789777.599662203</v>
      </c>
      <c r="BE470">
        <v>114242044.62251799</v>
      </c>
      <c r="BF470">
        <v>-870525323.84319293</v>
      </c>
      <c r="BG470">
        <v>-601204239.48939192</v>
      </c>
      <c r="BH470">
        <v>-628028845.27992105</v>
      </c>
      <c r="BI470">
        <v>-532416487.42468601</v>
      </c>
      <c r="BJ470">
        <v>-606369942.74140501</v>
      </c>
      <c r="BK470">
        <v>-354537682.29594803</v>
      </c>
      <c r="BL470">
        <v>-316070181.02421397</v>
      </c>
      <c r="BM470">
        <v>1103456302.4453301</v>
      </c>
      <c r="BN470">
        <v>460116185.16990095</v>
      </c>
      <c r="BO470">
        <v>-1025096835.68073</v>
      </c>
      <c r="BP470">
        <v>-591540884.24639392</v>
      </c>
    </row>
    <row r="471" spans="1:68" x14ac:dyDescent="0.2">
      <c r="A471" t="s">
        <v>194</v>
      </c>
      <c r="B471" t="s">
        <v>195</v>
      </c>
      <c r="C471" t="s">
        <v>1925</v>
      </c>
      <c r="D471" t="s">
        <v>1926</v>
      </c>
      <c r="AX471">
        <v>71352116.277385399</v>
      </c>
      <c r="AY471">
        <v>75402120.651918501</v>
      </c>
      <c r="AZ471">
        <v>82016787.544688195</v>
      </c>
      <c r="BA471">
        <v>89147973.781055793</v>
      </c>
      <c r="BB471">
        <v>87732462.2293268</v>
      </c>
      <c r="BC471">
        <v>106035991.1295</v>
      </c>
      <c r="BD471">
        <v>107546202.22537701</v>
      </c>
      <c r="BE471">
        <v>89662974.586891711</v>
      </c>
      <c r="BF471">
        <v>160710610.34812</v>
      </c>
      <c r="BG471">
        <v>171888081.178323</v>
      </c>
      <c r="BH471">
        <v>196643605.66055501</v>
      </c>
      <c r="BI471">
        <v>202708170.40305102</v>
      </c>
      <c r="BJ471">
        <v>212841941.625101</v>
      </c>
      <c r="BK471">
        <v>226547272.194114</v>
      </c>
      <c r="BL471">
        <v>219944662.41638699</v>
      </c>
      <c r="BM471">
        <v>232630308.851531</v>
      </c>
      <c r="BN471">
        <v>235245777.86830699</v>
      </c>
      <c r="BO471">
        <v>214563396.45618901</v>
      </c>
      <c r="BP471">
        <v>223769615.881558</v>
      </c>
    </row>
    <row r="472" spans="1:68" x14ac:dyDescent="0.2">
      <c r="A472" t="s">
        <v>194</v>
      </c>
      <c r="B472" t="s">
        <v>195</v>
      </c>
      <c r="C472" t="s">
        <v>1927</v>
      </c>
      <c r="D472" t="s">
        <v>1928</v>
      </c>
      <c r="AX472">
        <v>58.193784007726322</v>
      </c>
      <c r="AY472">
        <v>61.680355031468203</v>
      </c>
      <c r="AZ472">
        <v>57.53012891722593</v>
      </c>
      <c r="BA472">
        <v>54.866735385068409</v>
      </c>
      <c r="BB472">
        <v>54.145833018625581</v>
      </c>
      <c r="BC472">
        <v>43.048899269733383</v>
      </c>
      <c r="BD472">
        <v>42.150506125810097</v>
      </c>
      <c r="BE472">
        <v>43.198568102688093</v>
      </c>
      <c r="BF472">
        <v>46.793690961638127</v>
      </c>
      <c r="BG472">
        <v>45.470536771457262</v>
      </c>
      <c r="BH472">
        <v>46.057495759579005</v>
      </c>
      <c r="BI472">
        <v>46.912853870271121</v>
      </c>
      <c r="BJ472">
        <v>46.530214809592117</v>
      </c>
      <c r="BK472">
        <v>46.86799229410223</v>
      </c>
      <c r="BL472">
        <v>47.066931272244496</v>
      </c>
      <c r="BM472">
        <v>41.113845297903566</v>
      </c>
      <c r="BN472">
        <v>42.796299284256762</v>
      </c>
      <c r="BO472">
        <v>49.550800581874768</v>
      </c>
      <c r="BP472">
        <v>49.575786523726293</v>
      </c>
    </row>
    <row r="473" spans="1:68" x14ac:dyDescent="0.2">
      <c r="A473" t="s">
        <v>194</v>
      </c>
      <c r="B473" t="s">
        <v>195</v>
      </c>
      <c r="C473" t="s">
        <v>1929</v>
      </c>
      <c r="D473" t="s">
        <v>1930</v>
      </c>
      <c r="AX473">
        <v>1034856985.9717599</v>
      </c>
      <c r="AY473">
        <v>1090802159.85642</v>
      </c>
      <c r="AZ473">
        <v>1256104567.6302199</v>
      </c>
      <c r="BA473">
        <v>1753073828.1732299</v>
      </c>
      <c r="BB473">
        <v>1386585411.64974</v>
      </c>
      <c r="BC473">
        <v>1725076592.7746298</v>
      </c>
      <c r="BD473">
        <v>2372015405.4447799</v>
      </c>
      <c r="BE473">
        <v>2655620737.3801699</v>
      </c>
      <c r="BF473">
        <v>3328936894.4566998</v>
      </c>
      <c r="BG473">
        <v>3019566312.8211198</v>
      </c>
      <c r="BH473">
        <v>2605530312.1646104</v>
      </c>
      <c r="BI473">
        <v>2829434884.4832997</v>
      </c>
      <c r="BJ473">
        <v>3255628788.1640601</v>
      </c>
      <c r="BK473">
        <v>3664161917.3685198</v>
      </c>
      <c r="BL473">
        <v>3561979469.6665397</v>
      </c>
      <c r="BM473">
        <v>3517024015.7413902</v>
      </c>
      <c r="BN473">
        <v>4419268834.0598297</v>
      </c>
      <c r="BO473">
        <v>5316334922.8831005</v>
      </c>
      <c r="BP473">
        <v>5384015493.6454</v>
      </c>
    </row>
    <row r="474" spans="1:68" x14ac:dyDescent="0.2">
      <c r="A474" t="s">
        <v>194</v>
      </c>
      <c r="B474" t="s">
        <v>195</v>
      </c>
      <c r="C474" t="s">
        <v>1931</v>
      </c>
      <c r="D474" t="s">
        <v>1932</v>
      </c>
      <c r="AX474">
        <v>-0.23538228510812456</v>
      </c>
      <c r="AY474">
        <v>6.8371128773137047</v>
      </c>
      <c r="AZ474">
        <v>-2.1540658868777092</v>
      </c>
      <c r="BA474">
        <v>16.305772345751731</v>
      </c>
      <c r="BB474">
        <v>17.520657411743393</v>
      </c>
      <c r="BC474">
        <v>18.46939616113351</v>
      </c>
      <c r="BD474">
        <v>26.442245277210034</v>
      </c>
      <c r="BE474">
        <v>18.692429678449777</v>
      </c>
      <c r="BF474">
        <v>14.393597211318276</v>
      </c>
      <c r="BG474">
        <v>14.661437965072604</v>
      </c>
      <c r="BH474">
        <v>16.49052610214699</v>
      </c>
      <c r="BI474">
        <v>16.098867124828814</v>
      </c>
      <c r="BJ474">
        <v>19.446879334647438</v>
      </c>
      <c r="BK474">
        <v>19.734025671214621</v>
      </c>
      <c r="BL474">
        <v>18.6952250685362</v>
      </c>
      <c r="BM474">
        <v>22.572211927749152</v>
      </c>
      <c r="BN474">
        <v>21.906195117536228</v>
      </c>
      <c r="BO474">
        <v>20.003776226462048</v>
      </c>
      <c r="BP474">
        <v>16.669245694469019</v>
      </c>
    </row>
    <row r="475" spans="1:68" x14ac:dyDescent="0.2">
      <c r="A475" t="s">
        <v>194</v>
      </c>
      <c r="B475" t="s">
        <v>195</v>
      </c>
      <c r="C475" t="s">
        <v>1933</v>
      </c>
      <c r="D475" t="s">
        <v>1934</v>
      </c>
      <c r="F475">
        <v>9.17</v>
      </c>
      <c r="G475">
        <v>9.41</v>
      </c>
      <c r="H475">
        <v>9.98</v>
      </c>
      <c r="I475">
        <v>10.62</v>
      </c>
      <c r="J475">
        <v>11.5</v>
      </c>
      <c r="K475">
        <v>12.17</v>
      </c>
      <c r="L475">
        <v>12.35</v>
      </c>
      <c r="M475">
        <v>12.08</v>
      </c>
      <c r="N475">
        <v>13.62</v>
      </c>
      <c r="O475">
        <v>14.38</v>
      </c>
      <c r="P475">
        <v>14.64</v>
      </c>
      <c r="Q475">
        <v>13.27</v>
      </c>
      <c r="R475">
        <v>10.15</v>
      </c>
      <c r="S475">
        <v>9.98</v>
      </c>
      <c r="T475">
        <v>10.92</v>
      </c>
      <c r="U475">
        <v>11.21</v>
      </c>
      <c r="V475">
        <v>11.56</v>
      </c>
      <c r="W475">
        <v>12.12</v>
      </c>
      <c r="X475">
        <v>12.91</v>
      </c>
      <c r="Y475">
        <v>12.91</v>
      </c>
      <c r="Z475">
        <v>13.33</v>
      </c>
      <c r="AA475">
        <v>15.11</v>
      </c>
      <c r="AB475">
        <v>16.66</v>
      </c>
      <c r="AC475">
        <v>16.739999999999998</v>
      </c>
      <c r="AD475">
        <v>18.690000000000001</v>
      </c>
      <c r="AE475">
        <v>19.760000000000002</v>
      </c>
      <c r="AF475">
        <v>20.73</v>
      </c>
      <c r="AG475">
        <v>21.41</v>
      </c>
      <c r="AH475">
        <v>22.37</v>
      </c>
      <c r="AI475">
        <v>29.93</v>
      </c>
      <c r="AJ475">
        <v>44.97</v>
      </c>
      <c r="AK475">
        <v>46.25</v>
      </c>
      <c r="AL475">
        <v>47.46</v>
      </c>
      <c r="AM475">
        <v>49.3</v>
      </c>
      <c r="AN475">
        <v>51.38</v>
      </c>
      <c r="AO475">
        <v>52.9</v>
      </c>
      <c r="AP475">
        <v>55.65</v>
      </c>
      <c r="AQ475">
        <v>57.93</v>
      </c>
      <c r="AR475">
        <v>60.64</v>
      </c>
      <c r="AS475">
        <v>63.65</v>
      </c>
      <c r="AT475">
        <v>67.680000000000007</v>
      </c>
      <c r="AU475">
        <v>69.84</v>
      </c>
      <c r="AV475">
        <v>81.08</v>
      </c>
      <c r="AW475">
        <v>82.78</v>
      </c>
      <c r="AX475">
        <v>86.88</v>
      </c>
      <c r="AY475">
        <v>89.1</v>
      </c>
      <c r="AZ475">
        <v>91.74</v>
      </c>
      <c r="BA475">
        <v>95.49</v>
      </c>
      <c r="BB475">
        <v>98.18</v>
      </c>
      <c r="BC475">
        <v>101.07</v>
      </c>
      <c r="BD475">
        <v>103.47</v>
      </c>
      <c r="BE475">
        <v>101.06</v>
      </c>
      <c r="BF475">
        <v>104.3</v>
      </c>
      <c r="BG475">
        <v>101.32</v>
      </c>
      <c r="BH475">
        <v>101.28</v>
      </c>
      <c r="BI475">
        <v>97.39</v>
      </c>
      <c r="BJ475">
        <v>99.46</v>
      </c>
      <c r="BK475">
        <v>101.23</v>
      </c>
      <c r="BL475">
        <v>113.56</v>
      </c>
      <c r="BM475">
        <v>92.97</v>
      </c>
      <c r="BN475">
        <v>95.11</v>
      </c>
      <c r="BO475">
        <v>96.49</v>
      </c>
    </row>
    <row r="476" spans="1:68" x14ac:dyDescent="0.2">
      <c r="A476" t="s">
        <v>194</v>
      </c>
      <c r="B476" t="s">
        <v>195</v>
      </c>
      <c r="C476" t="s">
        <v>1935</v>
      </c>
      <c r="D476" t="s">
        <v>1936</v>
      </c>
      <c r="AI476">
        <v>940.20908115199995</v>
      </c>
      <c r="AS476">
        <v>1212.414139403</v>
      </c>
      <c r="BH476">
        <v>1599.2951417029999</v>
      </c>
    </row>
    <row r="477" spans="1:68" x14ac:dyDescent="0.2">
      <c r="A477" t="s">
        <v>194</v>
      </c>
      <c r="B477" t="s">
        <v>195</v>
      </c>
      <c r="C477" t="s">
        <v>1937</v>
      </c>
      <c r="D477" t="s">
        <v>1938</v>
      </c>
    </row>
    <row r="478" spans="1:68" x14ac:dyDescent="0.2">
      <c r="A478" t="s">
        <v>194</v>
      </c>
      <c r="B478" t="s">
        <v>195</v>
      </c>
      <c r="C478" t="s">
        <v>1939</v>
      </c>
      <c r="D478" t="s">
        <v>1940</v>
      </c>
      <c r="AI478">
        <v>0</v>
      </c>
      <c r="AS478">
        <v>0</v>
      </c>
      <c r="BH478">
        <v>0</v>
      </c>
    </row>
    <row r="479" spans="1:68" x14ac:dyDescent="0.2">
      <c r="A479" t="s">
        <v>194</v>
      </c>
      <c r="B479" t="s">
        <v>195</v>
      </c>
      <c r="C479" t="s">
        <v>1941</v>
      </c>
      <c r="D479" t="s">
        <v>1942</v>
      </c>
      <c r="F479">
        <v>5.4824561403508769E-2</v>
      </c>
      <c r="G479">
        <v>5.4824561403508769E-2</v>
      </c>
      <c r="H479">
        <v>5.4824561403508769E-2</v>
      </c>
      <c r="I479">
        <v>7.3099415204678359E-2</v>
      </c>
      <c r="J479">
        <v>7.3099415204678359E-2</v>
      </c>
      <c r="K479">
        <v>7.3099415204678359E-2</v>
      </c>
      <c r="L479">
        <v>7.3099415204678359E-2</v>
      </c>
      <c r="M479">
        <v>7.3099415204678359E-2</v>
      </c>
      <c r="N479">
        <v>7.3099415204678359E-2</v>
      </c>
      <c r="O479">
        <v>7.3099415204678359E-2</v>
      </c>
      <c r="P479">
        <v>7.3099415204678359E-2</v>
      </c>
      <c r="Q479">
        <v>7.3099415204678359E-2</v>
      </c>
      <c r="R479">
        <v>7.3099415204678359E-2</v>
      </c>
      <c r="S479">
        <v>7.3099415204678359E-2</v>
      </c>
      <c r="T479">
        <v>0.10964912280701754</v>
      </c>
      <c r="U479">
        <v>0.12792397660818713</v>
      </c>
      <c r="V479">
        <v>0.12792397660818713</v>
      </c>
      <c r="W479">
        <v>0.12792397660818713</v>
      </c>
      <c r="X479">
        <v>0.12792397660818713</v>
      </c>
      <c r="Y479">
        <v>0.14619883040935672</v>
      </c>
      <c r="Z479">
        <v>0.1644736842105263</v>
      </c>
      <c r="AA479">
        <v>0.1644736842105263</v>
      </c>
      <c r="AB479">
        <v>0.18274853801169588</v>
      </c>
      <c r="AC479">
        <v>0.20102339181286549</v>
      </c>
      <c r="AD479">
        <v>0.20102339181286549</v>
      </c>
      <c r="AE479">
        <v>0.21929824561403508</v>
      </c>
      <c r="AF479">
        <v>0.23757309941520466</v>
      </c>
      <c r="AG479">
        <v>0.25584795321637427</v>
      </c>
      <c r="AH479">
        <v>0.25584795321637427</v>
      </c>
      <c r="AI479">
        <v>0.25584795321637427</v>
      </c>
      <c r="AJ479">
        <v>0.25584795321637427</v>
      </c>
      <c r="AK479">
        <v>0.25584795321637427</v>
      </c>
      <c r="AL479">
        <v>0.25584795321637427</v>
      </c>
      <c r="AM479">
        <v>0.25584795321637427</v>
      </c>
      <c r="AN479">
        <v>0.25584795321637427</v>
      </c>
      <c r="AO479">
        <v>0.25584795321637427</v>
      </c>
      <c r="AP479">
        <v>0.25584795321637427</v>
      </c>
      <c r="AQ479">
        <v>0.25584795321637427</v>
      </c>
      <c r="AR479">
        <v>0.25584795321637427</v>
      </c>
      <c r="AS479">
        <v>0.26315789473684209</v>
      </c>
      <c r="AT479">
        <v>0.27777777777777779</v>
      </c>
      <c r="AU479">
        <v>0.28508771929824561</v>
      </c>
      <c r="AV479">
        <v>0.29239766081871343</v>
      </c>
      <c r="AW479">
        <v>0.35453216374269003</v>
      </c>
      <c r="AX479">
        <v>0.41301169590643277</v>
      </c>
      <c r="AY479">
        <v>0.45687134502923976</v>
      </c>
      <c r="AZ479">
        <v>0.47514619883040932</v>
      </c>
      <c r="BA479">
        <v>0.52083333333333326</v>
      </c>
      <c r="BB479">
        <v>0.58479532163742687</v>
      </c>
      <c r="BC479">
        <v>0.70906432748538006</v>
      </c>
      <c r="BD479">
        <v>0.98684210526315785</v>
      </c>
      <c r="BE479">
        <v>1.0964912280701753</v>
      </c>
      <c r="BF479">
        <v>1.4254385964912279</v>
      </c>
      <c r="BG479">
        <v>1.5350877192982455</v>
      </c>
      <c r="BH479">
        <v>1.6812865497076022</v>
      </c>
      <c r="BI479">
        <v>1.7543859649122806</v>
      </c>
      <c r="BJ479">
        <v>1.827485380116959</v>
      </c>
      <c r="BK479">
        <v>2.2046783625730995</v>
      </c>
      <c r="BL479">
        <v>2.2255116959064325</v>
      </c>
      <c r="BM479">
        <v>2.248172514619883</v>
      </c>
      <c r="BN479">
        <v>2.2997076023391814</v>
      </c>
      <c r="BO479">
        <v>2.5186403508771931</v>
      </c>
      <c r="BP479">
        <v>2.5709064327485378</v>
      </c>
    </row>
    <row r="480" spans="1:68" x14ac:dyDescent="0.2">
      <c r="A480" t="s">
        <v>194</v>
      </c>
      <c r="B480" t="s">
        <v>195</v>
      </c>
      <c r="C480" t="s">
        <v>1943</v>
      </c>
      <c r="D480" t="s">
        <v>1944</v>
      </c>
      <c r="F480">
        <v>3000000</v>
      </c>
      <c r="G480">
        <v>3000000</v>
      </c>
      <c r="H480">
        <v>3000000</v>
      </c>
      <c r="I480">
        <v>3000000</v>
      </c>
      <c r="J480">
        <v>3000000</v>
      </c>
      <c r="K480">
        <v>3000000</v>
      </c>
      <c r="L480">
        <v>3000000</v>
      </c>
      <c r="M480">
        <v>3000000</v>
      </c>
      <c r="N480">
        <v>3000000</v>
      </c>
      <c r="O480">
        <v>3000000</v>
      </c>
      <c r="P480">
        <v>3000000</v>
      </c>
      <c r="Q480">
        <v>3000000</v>
      </c>
      <c r="R480">
        <v>3000000</v>
      </c>
      <c r="S480">
        <v>3000000</v>
      </c>
      <c r="T480">
        <v>3000000</v>
      </c>
      <c r="U480">
        <v>3000000</v>
      </c>
      <c r="V480">
        <v>3000000</v>
      </c>
      <c r="W480">
        <v>3000000</v>
      </c>
      <c r="X480">
        <v>3000000</v>
      </c>
      <c r="Y480">
        <v>3000000</v>
      </c>
      <c r="Z480">
        <v>3000000</v>
      </c>
      <c r="AA480">
        <v>3000000</v>
      </c>
      <c r="AB480">
        <v>3000000</v>
      </c>
      <c r="AC480">
        <v>3125830.5</v>
      </c>
      <c r="AD480">
        <v>3251661</v>
      </c>
      <c r="AE480">
        <v>3377491.4</v>
      </c>
      <c r="AF480">
        <v>3503321.9</v>
      </c>
      <c r="AG480">
        <v>3629152.4</v>
      </c>
      <c r="AH480">
        <v>3754982.9</v>
      </c>
      <c r="AI480">
        <v>3880813.3</v>
      </c>
      <c r="AJ480">
        <v>4006643.8</v>
      </c>
      <c r="AK480">
        <v>4132474.3</v>
      </c>
      <c r="AL480">
        <v>4258304.8</v>
      </c>
      <c r="AM480">
        <v>4384135.3</v>
      </c>
      <c r="AN480">
        <v>4509965.7</v>
      </c>
      <c r="AO480">
        <v>4635796.2</v>
      </c>
      <c r="AP480">
        <v>4761626.7</v>
      </c>
      <c r="AQ480">
        <v>4887457.2</v>
      </c>
      <c r="AR480">
        <v>5013287.7</v>
      </c>
      <c r="AS480">
        <v>5139118.0999999996</v>
      </c>
      <c r="AT480">
        <v>5264948.5999999996</v>
      </c>
      <c r="AU480">
        <v>5390779.0999999996</v>
      </c>
      <c r="AV480">
        <v>5516609.5999999996</v>
      </c>
      <c r="AW480">
        <v>5642440</v>
      </c>
      <c r="AX480">
        <v>5768270.5</v>
      </c>
      <c r="AY480">
        <v>5894101</v>
      </c>
      <c r="AZ480">
        <v>6019931.5</v>
      </c>
      <c r="BA480">
        <v>6145762</v>
      </c>
      <c r="BB480">
        <v>6271592.4000000004</v>
      </c>
      <c r="BC480">
        <v>6397422.9000000004</v>
      </c>
      <c r="BD480">
        <v>6523253.4000000004</v>
      </c>
      <c r="BE480">
        <v>6649083.9000000004</v>
      </c>
      <c r="BF480">
        <v>6774914.4000000004</v>
      </c>
      <c r="BG480">
        <v>6900744.7999999998</v>
      </c>
      <c r="BH480">
        <v>7026575.2999999998</v>
      </c>
      <c r="BI480">
        <v>7152405.7999999998</v>
      </c>
      <c r="BJ480">
        <v>7278236.2999999998</v>
      </c>
      <c r="BK480">
        <v>7404066.7000000002</v>
      </c>
      <c r="BL480">
        <v>7529897.2000000002</v>
      </c>
      <c r="BM480">
        <v>7655727.7000000002</v>
      </c>
      <c r="BN480">
        <v>7781558.2000000002</v>
      </c>
      <c r="BO480">
        <v>7907388.7000000002</v>
      </c>
      <c r="BP480">
        <v>7907388.7000000002</v>
      </c>
    </row>
    <row r="481" spans="1:69" x14ac:dyDescent="0.2">
      <c r="A481" t="s">
        <v>194</v>
      </c>
      <c r="B481" t="s">
        <v>195</v>
      </c>
      <c r="C481" t="s">
        <v>1945</v>
      </c>
      <c r="D481" t="s">
        <v>1946</v>
      </c>
      <c r="AI481">
        <v>18246.551724137931</v>
      </c>
      <c r="AJ481">
        <v>12769.135802469136</v>
      </c>
      <c r="AK481">
        <v>8334.375</v>
      </c>
      <c r="AL481">
        <v>7000</v>
      </c>
      <c r="AM481">
        <v>7550.333333333333</v>
      </c>
      <c r="AN481">
        <v>8102.666666666667</v>
      </c>
      <c r="AO481">
        <v>8031.6666666666661</v>
      </c>
      <c r="AP481">
        <v>14192.333333333334</v>
      </c>
      <c r="AQ481">
        <v>16744</v>
      </c>
      <c r="AR481">
        <v>4822.2222222222217</v>
      </c>
      <c r="AS481">
        <v>8857.1801566579634</v>
      </c>
    </row>
    <row r="482" spans="1:69" x14ac:dyDescent="0.2">
      <c r="A482" t="s">
        <v>194</v>
      </c>
      <c r="B482" t="s">
        <v>195</v>
      </c>
      <c r="C482" t="s">
        <v>1947</v>
      </c>
      <c r="D482" t="s">
        <v>1948</v>
      </c>
    </row>
    <row r="483" spans="1:69" x14ac:dyDescent="0.2">
      <c r="A483" t="s">
        <v>194</v>
      </c>
      <c r="B483" t="s">
        <v>195</v>
      </c>
      <c r="C483" t="s">
        <v>1949</v>
      </c>
      <c r="D483" t="s">
        <v>1950</v>
      </c>
      <c r="BK483">
        <v>79</v>
      </c>
      <c r="BL483">
        <v>349</v>
      </c>
      <c r="BM483">
        <v>512</v>
      </c>
      <c r="BN483">
        <v>991</v>
      </c>
      <c r="BO483">
        <v>2093</v>
      </c>
      <c r="BP483">
        <v>4608</v>
      </c>
      <c r="BQ483">
        <v>2199</v>
      </c>
    </row>
    <row r="484" spans="1:69" x14ac:dyDescent="0.2">
      <c r="A484" t="s">
        <v>194</v>
      </c>
      <c r="B484" t="s">
        <v>195</v>
      </c>
      <c r="C484" t="s">
        <v>1951</v>
      </c>
      <c r="D484" t="s">
        <v>1952</v>
      </c>
      <c r="AO484">
        <v>34</v>
      </c>
      <c r="AQ484">
        <v>37.810943603515597</v>
      </c>
      <c r="AS484">
        <v>44.278606414794901</v>
      </c>
      <c r="AU484">
        <v>39.303482055664098</v>
      </c>
      <c r="AV484">
        <v>40.298507690429702</v>
      </c>
      <c r="AW484">
        <v>35.096153259277301</v>
      </c>
      <c r="AX484">
        <v>34.134616851806598</v>
      </c>
      <c r="AY484">
        <v>34.615383148193402</v>
      </c>
      <c r="AZ484">
        <v>36.538459777832003</v>
      </c>
      <c r="BA484">
        <v>38.461540222167997</v>
      </c>
      <c r="BB484">
        <v>37.9146919250488</v>
      </c>
      <c r="BC484">
        <v>37.9146919250488</v>
      </c>
      <c r="BD484">
        <v>37.558685302734403</v>
      </c>
      <c r="BE484">
        <v>38.028167724609403</v>
      </c>
      <c r="BF484">
        <v>39.906105041503899</v>
      </c>
      <c r="BG484">
        <v>35.9605903625488</v>
      </c>
      <c r="BH484">
        <v>42.857143402099602</v>
      </c>
      <c r="BI484">
        <v>48.275863647460902</v>
      </c>
      <c r="BJ484">
        <v>48.275863647460902</v>
      </c>
      <c r="BK484">
        <v>42.7184448242188</v>
      </c>
      <c r="BL484">
        <v>38.647342681884801</v>
      </c>
      <c r="BM484">
        <v>39.130435943603501</v>
      </c>
      <c r="BN484">
        <v>41.545894622802699</v>
      </c>
      <c r="BO484">
        <v>29.9516906738281</v>
      </c>
      <c r="BP484">
        <v>25.490196228027301</v>
      </c>
    </row>
    <row r="485" spans="1:69" x14ac:dyDescent="0.2">
      <c r="A485" t="s">
        <v>194</v>
      </c>
      <c r="B485" t="s">
        <v>195</v>
      </c>
      <c r="C485" t="s">
        <v>1953</v>
      </c>
      <c r="D485" t="s">
        <v>1954</v>
      </c>
      <c r="AX485">
        <v>2.2094874243871372</v>
      </c>
      <c r="AY485">
        <v>3.7990873893805226</v>
      </c>
      <c r="AZ485">
        <v>6.220503932808958</v>
      </c>
      <c r="BA485">
        <v>18.303371878340339</v>
      </c>
      <c r="BB485">
        <v>25.87852753415677</v>
      </c>
      <c r="BC485">
        <v>16.467134360225717</v>
      </c>
      <c r="BD485">
        <v>13.505892482376359</v>
      </c>
      <c r="BE485">
        <v>13.62180333773563</v>
      </c>
      <c r="BF485">
        <v>13.284291255998024</v>
      </c>
      <c r="BG485">
        <v>15.107541919304449</v>
      </c>
      <c r="BH485">
        <v>15.499639820690362</v>
      </c>
      <c r="BI485">
        <v>15.222788860951056</v>
      </c>
      <c r="BJ485">
        <v>16.567775407587529</v>
      </c>
      <c r="BK485">
        <v>15.752500954527566</v>
      </c>
      <c r="BL485">
        <v>15.872767756345457</v>
      </c>
      <c r="BM485">
        <v>17.446658507463972</v>
      </c>
      <c r="BN485">
        <v>17.869479669482462</v>
      </c>
      <c r="BO485">
        <v>18.497682552571607</v>
      </c>
      <c r="BP485">
        <v>15.517499554098954</v>
      </c>
    </row>
    <row r="486" spans="1:69" x14ac:dyDescent="0.2">
      <c r="A486" t="s">
        <v>194</v>
      </c>
      <c r="B486" t="s">
        <v>195</v>
      </c>
      <c r="C486" t="s">
        <v>1955</v>
      </c>
      <c r="D486" t="s">
        <v>1956</v>
      </c>
      <c r="AX486">
        <v>4.1356255969437399</v>
      </c>
      <c r="AY486">
        <v>-0.91952433628313202</v>
      </c>
      <c r="AZ486">
        <v>7.3190241301160341</v>
      </c>
      <c r="BA486">
        <v>25.492177630939253</v>
      </c>
      <c r="BB486">
        <v>25.744287333691034</v>
      </c>
      <c r="BC486">
        <v>51.211682171724917</v>
      </c>
      <c r="BD486">
        <v>63.266426303610842</v>
      </c>
      <c r="BE486">
        <v>38.045383599471705</v>
      </c>
      <c r="BF486">
        <v>33.207387736140433</v>
      </c>
      <c r="BG486">
        <v>34.41104384638362</v>
      </c>
      <c r="BH486">
        <v>35.301242962738641</v>
      </c>
      <c r="BI486">
        <v>38.078648054292358</v>
      </c>
      <c r="BJ486">
        <v>39.189614098150031</v>
      </c>
      <c r="BK486">
        <v>40.95120122761849</v>
      </c>
      <c r="BL486">
        <v>40.983663502186744</v>
      </c>
      <c r="BM486">
        <v>44.141243607663071</v>
      </c>
      <c r="BN486">
        <v>44.157621229915804</v>
      </c>
      <c r="BO486">
        <v>42.73161530699528</v>
      </c>
      <c r="BP486">
        <v>40.532489278606917</v>
      </c>
    </row>
    <row r="487" spans="1:69" x14ac:dyDescent="0.2">
      <c r="A487" t="s">
        <v>194</v>
      </c>
      <c r="B487" t="s">
        <v>195</v>
      </c>
      <c r="C487" t="s">
        <v>1957</v>
      </c>
      <c r="D487" t="s">
        <v>1958</v>
      </c>
      <c r="F487">
        <v>0</v>
      </c>
      <c r="G487">
        <v>0</v>
      </c>
      <c r="H487">
        <v>0</v>
      </c>
      <c r="J487">
        <v>0</v>
      </c>
      <c r="K487">
        <v>0</v>
      </c>
      <c r="L487">
        <v>0</v>
      </c>
      <c r="M487">
        <v>0</v>
      </c>
      <c r="N487">
        <v>0</v>
      </c>
      <c r="O487">
        <v>0</v>
      </c>
      <c r="P487">
        <v>0</v>
      </c>
      <c r="Q487">
        <v>0</v>
      </c>
      <c r="R487">
        <v>0</v>
      </c>
      <c r="S487">
        <v>0</v>
      </c>
      <c r="T487">
        <v>0</v>
      </c>
      <c r="U487">
        <v>0</v>
      </c>
      <c r="V487">
        <v>0</v>
      </c>
      <c r="W487">
        <v>0</v>
      </c>
      <c r="X487">
        <v>0</v>
      </c>
      <c r="Y487">
        <v>0</v>
      </c>
      <c r="Z487">
        <v>0</v>
      </c>
      <c r="AA487">
        <v>-3.5840776394669171E-15</v>
      </c>
      <c r="AB487">
        <v>0</v>
      </c>
      <c r="AC487">
        <v>2.2046822571785433E-14</v>
      </c>
      <c r="AD487">
        <v>-4.4456714177437523E-14</v>
      </c>
      <c r="AE487">
        <v>-9.2211508137990849E-15</v>
      </c>
      <c r="AF487">
        <v>2.0321852739529697E-13</v>
      </c>
      <c r="AG487">
        <v>2.7064647684457843E-13</v>
      </c>
      <c r="AH487">
        <v>-4.4689906463684449E-15</v>
      </c>
      <c r="AI487">
        <v>7.7789628097495174E-14</v>
      </c>
      <c r="AJ487">
        <v>1.2641229954918773E-13</v>
      </c>
      <c r="AK487">
        <v>-4.9525726463366391E-15</v>
      </c>
      <c r="AL487">
        <v>0</v>
      </c>
      <c r="AM487">
        <v>2.8029244581811845E-13</v>
      </c>
      <c r="AN487">
        <v>1.4134862362840579E-3</v>
      </c>
      <c r="AO487">
        <v>-1.1253083581619629E-13</v>
      </c>
      <c r="AP487">
        <v>1.560363573050148E-13</v>
      </c>
      <c r="AQ487">
        <v>11.243799326227331</v>
      </c>
      <c r="AR487">
        <v>-4.6835821675546679E-14</v>
      </c>
      <c r="AS487">
        <v>0</v>
      </c>
      <c r="AT487">
        <v>0</v>
      </c>
      <c r="AU487">
        <v>0</v>
      </c>
      <c r="AV487">
        <v>0</v>
      </c>
      <c r="AW487">
        <v>0</v>
      </c>
      <c r="AX487">
        <v>2.7026736445944749E-15</v>
      </c>
      <c r="AY487">
        <v>8.4659578681132084E-15</v>
      </c>
      <c r="AZ487">
        <v>0</v>
      </c>
      <c r="BA487">
        <v>0</v>
      </c>
      <c r="BB487">
        <v>0</v>
      </c>
      <c r="BC487">
        <v>0</v>
      </c>
      <c r="BD487">
        <v>0</v>
      </c>
      <c r="BE487">
        <v>0</v>
      </c>
      <c r="BF487">
        <v>0</v>
      </c>
      <c r="BG487">
        <v>1.8034753654894444E-3</v>
      </c>
      <c r="BH487">
        <v>0</v>
      </c>
      <c r="BI487">
        <v>0</v>
      </c>
      <c r="BJ487">
        <v>0</v>
      </c>
      <c r="BK487">
        <v>0</v>
      </c>
      <c r="BL487">
        <v>0</v>
      </c>
      <c r="BM487">
        <v>0</v>
      </c>
      <c r="BN487">
        <v>-1.1825381722614181E-15</v>
      </c>
      <c r="BO487">
        <v>0</v>
      </c>
      <c r="BP487">
        <v>0</v>
      </c>
    </row>
    <row r="488" spans="1:69" x14ac:dyDescent="0.2">
      <c r="A488" t="s">
        <v>194</v>
      </c>
      <c r="B488" t="s">
        <v>195</v>
      </c>
      <c r="C488" t="s">
        <v>1959</v>
      </c>
      <c r="D488" t="s">
        <v>1960</v>
      </c>
      <c r="AK488">
        <v>0.13213008748802843</v>
      </c>
      <c r="AL488">
        <v>0.56798823793831044</v>
      </c>
      <c r="AM488">
        <v>1.0129705711697805</v>
      </c>
      <c r="AN488">
        <v>1.0085187611869129</v>
      </c>
      <c r="AO488">
        <v>1.9881329860962457E-2</v>
      </c>
      <c r="AP488">
        <v>1.1451891846002578</v>
      </c>
      <c r="AQ488">
        <v>11.597703569986779</v>
      </c>
      <c r="AR488">
        <v>8.2109933465636331</v>
      </c>
      <c r="BB488">
        <v>0.17501443496364613</v>
      </c>
      <c r="BC488">
        <v>1.4388510962226169E-2</v>
      </c>
      <c r="BD488">
        <v>7.6277376399053404E-3</v>
      </c>
      <c r="BE488">
        <v>1.4020420727810974E-3</v>
      </c>
      <c r="BF488">
        <v>6.3339976622904751E-3</v>
      </c>
      <c r="BG488">
        <v>2.4617069930062716E-2</v>
      </c>
      <c r="BH488">
        <v>9.1905752547986035E-3</v>
      </c>
      <c r="BI488">
        <v>3.232375595872822E-3</v>
      </c>
      <c r="BJ488">
        <v>1.0878236211728277E-2</v>
      </c>
      <c r="BK488">
        <v>3.6868198866484771E-2</v>
      </c>
      <c r="BL488">
        <v>0.53320588384736189</v>
      </c>
      <c r="BM488">
        <v>3.564866086061819E-3</v>
      </c>
      <c r="BN488">
        <v>2.7434731664430384E-3</v>
      </c>
      <c r="BO488">
        <v>1.2449338712795157E-3</v>
      </c>
      <c r="BP488">
        <v>3.4497460761574041E-2</v>
      </c>
    </row>
    <row r="489" spans="1:69" x14ac:dyDescent="0.2">
      <c r="A489" t="s">
        <v>194</v>
      </c>
      <c r="B489" t="s">
        <v>195</v>
      </c>
      <c r="C489" t="s">
        <v>1961</v>
      </c>
      <c r="D489" t="s">
        <v>1962</v>
      </c>
      <c r="F489">
        <v>19.444444444444446</v>
      </c>
      <c r="G489">
        <v>25</v>
      </c>
      <c r="H489">
        <v>31.521739130434785</v>
      </c>
      <c r="J489">
        <v>19.852941176470587</v>
      </c>
      <c r="K489">
        <v>26.415094339622641</v>
      </c>
      <c r="L489">
        <v>20.467836257309941</v>
      </c>
      <c r="M489">
        <v>26.5625</v>
      </c>
      <c r="N489">
        <v>35.892604804521902</v>
      </c>
      <c r="O489">
        <v>47.11636322514984</v>
      </c>
      <c r="P489">
        <v>45.382367886178862</v>
      </c>
      <c r="Q489">
        <v>39.538430256201707</v>
      </c>
      <c r="R489">
        <v>45.29433361889609</v>
      </c>
      <c r="S489">
        <v>52.345631175444908</v>
      </c>
      <c r="T489">
        <v>43.209128546904978</v>
      </c>
      <c r="U489">
        <v>76.198554947906274</v>
      </c>
      <c r="V489">
        <v>58.287713753597835</v>
      </c>
      <c r="W489">
        <v>46.006679389312978</v>
      </c>
      <c r="X489">
        <v>42.366833629557817</v>
      </c>
      <c r="Y489">
        <v>54.136945505199705</v>
      </c>
      <c r="Z489">
        <v>54.753378768626547</v>
      </c>
      <c r="AA489">
        <v>67.639022512988262</v>
      </c>
      <c r="AB489">
        <v>62.352962732236428</v>
      </c>
      <c r="AC489">
        <v>75.130458185085686</v>
      </c>
      <c r="AD489">
        <v>71.813261613042513</v>
      </c>
      <c r="AE489">
        <v>78.2102140738358</v>
      </c>
      <c r="AF489">
        <v>72.090121159867365</v>
      </c>
      <c r="AG489">
        <v>80.174516558955659</v>
      </c>
      <c r="AH489">
        <v>74.356949458483683</v>
      </c>
      <c r="AI489">
        <v>70.616975343710891</v>
      </c>
      <c r="AJ489">
        <v>60.877995737043925</v>
      </c>
      <c r="AK489">
        <v>50.95029493834339</v>
      </c>
      <c r="AL489">
        <v>47.054225165128067</v>
      </c>
      <c r="AM489">
        <v>57.941244986079319</v>
      </c>
      <c r="AN489">
        <v>51.380375076398174</v>
      </c>
      <c r="AO489">
        <v>43.296514982541126</v>
      </c>
      <c r="AP489">
        <v>69.09941954380362</v>
      </c>
      <c r="AQ489">
        <v>53.477338520778027</v>
      </c>
      <c r="AR489">
        <v>57.183609867492592</v>
      </c>
      <c r="AS489">
        <v>77.663851489561111</v>
      </c>
      <c r="AT489">
        <v>76.383633101177608</v>
      </c>
      <c r="AU489">
        <v>76.920456198724963</v>
      </c>
      <c r="AV489">
        <v>9.8589125359943957</v>
      </c>
      <c r="AW489">
        <v>19.834653849198993</v>
      </c>
      <c r="AX489">
        <v>75.827783471812978</v>
      </c>
      <c r="AY489">
        <v>74.843402494894931</v>
      </c>
      <c r="AZ489">
        <v>68.82043849060733</v>
      </c>
      <c r="BA489">
        <v>73.375073381080568</v>
      </c>
      <c r="BB489">
        <v>71.770411444676483</v>
      </c>
      <c r="BC489">
        <v>75.672998014803923</v>
      </c>
      <c r="BD489">
        <v>80.908852381128199</v>
      </c>
      <c r="BE489">
        <v>77.294643662193778</v>
      </c>
      <c r="BF489">
        <v>70.087898809633927</v>
      </c>
      <c r="BG489">
        <v>70.980070477338572</v>
      </c>
      <c r="BH489">
        <v>68.568021209452297</v>
      </c>
      <c r="BI489">
        <v>78.355292654086455</v>
      </c>
      <c r="BJ489">
        <v>74.934588498641318</v>
      </c>
      <c r="BK489">
        <v>69.545367390999246</v>
      </c>
      <c r="BL489">
        <v>68.813407443531418</v>
      </c>
      <c r="BM489">
        <v>84.077854146139188</v>
      </c>
      <c r="BN489">
        <v>81.046245131182033</v>
      </c>
      <c r="BO489">
        <v>84.114328573611814</v>
      </c>
      <c r="BP489">
        <v>82.370503714952832</v>
      </c>
    </row>
    <row r="490" spans="1:69" x14ac:dyDescent="0.2">
      <c r="A490" t="s">
        <v>194</v>
      </c>
      <c r="B490" t="s">
        <v>195</v>
      </c>
      <c r="C490" t="s">
        <v>1963</v>
      </c>
      <c r="D490" t="s">
        <v>1964</v>
      </c>
      <c r="G490">
        <v>6.9816500044317902</v>
      </c>
      <c r="H490">
        <v>9.9873991858218467</v>
      </c>
      <c r="I490">
        <v>8.078084682793623</v>
      </c>
      <c r="J490">
        <v>4.4941124140929194</v>
      </c>
      <c r="K490">
        <v>4.0310708179206012</v>
      </c>
      <c r="L490">
        <v>3.9926827878341924</v>
      </c>
      <c r="M490">
        <v>4.0415741755556738</v>
      </c>
      <c r="N490">
        <v>3.5535352882735314</v>
      </c>
      <c r="O490">
        <v>4.4024411485288431</v>
      </c>
      <c r="P490">
        <v>6.0065307653420241</v>
      </c>
      <c r="Q490">
        <v>8.5424911689168681</v>
      </c>
      <c r="R490">
        <v>5.2755227790725403</v>
      </c>
      <c r="S490">
        <v>8.1520222409161089</v>
      </c>
      <c r="T490">
        <v>6.5076327986591496</v>
      </c>
      <c r="U490">
        <v>5.861190038254156</v>
      </c>
      <c r="V490">
        <v>5.5942307433278433</v>
      </c>
      <c r="W490">
        <v>7.506345578508383</v>
      </c>
      <c r="X490">
        <v>12.396987492581662</v>
      </c>
      <c r="Y490">
        <v>10.771767536308264</v>
      </c>
      <c r="Z490">
        <v>14.538305764588575</v>
      </c>
      <c r="AA490">
        <v>13.832227382369833</v>
      </c>
      <c r="AB490">
        <v>10.492207452828652</v>
      </c>
      <c r="AN490">
        <v>5.5335989145509057</v>
      </c>
      <c r="AO490">
        <v>4.081106731327206</v>
      </c>
      <c r="AP490">
        <v>17.590292078090584</v>
      </c>
      <c r="AQ490">
        <v>13.664790967087537</v>
      </c>
      <c r="AR490">
        <v>14.6581029041697</v>
      </c>
      <c r="AS490">
        <v>18.091132015621788</v>
      </c>
      <c r="AT490">
        <v>19.361732242980349</v>
      </c>
      <c r="AU490">
        <v>18.334357867573068</v>
      </c>
      <c r="AV490">
        <v>8.1765422617888834</v>
      </c>
      <c r="AW490">
        <v>5.3817586045481303</v>
      </c>
      <c r="AX490">
        <v>7.6461173493750927</v>
      </c>
      <c r="AZ490">
        <v>12.571756484851281</v>
      </c>
      <c r="BA490">
        <v>11.707542225380138</v>
      </c>
      <c r="BB490">
        <v>10.933532456747679</v>
      </c>
      <c r="BC490">
        <v>5.0185093677364563</v>
      </c>
      <c r="BD490">
        <v>3.1546999694842706</v>
      </c>
      <c r="BE490">
        <v>5.6078102325064298</v>
      </c>
      <c r="BF490">
        <v>4.0523622513406492</v>
      </c>
      <c r="BG490">
        <v>4.8052450517932881</v>
      </c>
      <c r="BH490">
        <v>5.2431666329815547</v>
      </c>
      <c r="BI490">
        <v>4.589409672961688</v>
      </c>
      <c r="BJ490">
        <v>3.1938303561004675</v>
      </c>
      <c r="BK490">
        <v>3.3815388288257093</v>
      </c>
      <c r="BL490">
        <v>4.1433412652453807</v>
      </c>
      <c r="BM490">
        <v>2.7536781212271362</v>
      </c>
      <c r="BN490">
        <v>3.1488486287235551</v>
      </c>
      <c r="BO490">
        <v>4.0719737729623544</v>
      </c>
      <c r="BP490">
        <v>5.0167264721142617</v>
      </c>
      <c r="BQ490">
        <v>2.7104987997705008</v>
      </c>
    </row>
    <row r="491" spans="1:69" x14ac:dyDescent="0.2">
      <c r="A491" t="s">
        <v>194</v>
      </c>
      <c r="B491" t="s">
        <v>195</v>
      </c>
      <c r="C491" t="s">
        <v>1965</v>
      </c>
      <c r="D491" t="s">
        <v>1966</v>
      </c>
      <c r="G491">
        <v>84.401235409788313</v>
      </c>
      <c r="H491">
        <v>75.712264853784575</v>
      </c>
      <c r="I491">
        <v>76.101880109686988</v>
      </c>
      <c r="J491">
        <v>83.32047502332621</v>
      </c>
      <c r="K491">
        <v>81.487239919213778</v>
      </c>
      <c r="L491">
        <v>74.855871150509273</v>
      </c>
      <c r="M491">
        <v>76.596947549350773</v>
      </c>
      <c r="N491">
        <v>65.392292896867005</v>
      </c>
      <c r="O491">
        <v>67.885550420530521</v>
      </c>
      <c r="P491">
        <v>72.638190482924486</v>
      </c>
      <c r="Q491">
        <v>67.898657761853983</v>
      </c>
      <c r="R491">
        <v>67.879775589211505</v>
      </c>
      <c r="S491">
        <v>71.855210451029023</v>
      </c>
      <c r="T491">
        <v>74.824261392456236</v>
      </c>
      <c r="U491">
        <v>45.248850454671363</v>
      </c>
      <c r="V491">
        <v>51.098749043555358</v>
      </c>
      <c r="W491">
        <v>55.530475748669829</v>
      </c>
      <c r="X491">
        <v>49.089707024862037</v>
      </c>
      <c r="Y491">
        <v>41.327411142083115</v>
      </c>
      <c r="Z491">
        <v>39.882527882587681</v>
      </c>
      <c r="AA491">
        <v>40.853792767804528</v>
      </c>
      <c r="AB491">
        <v>33.497416058226065</v>
      </c>
      <c r="AN491">
        <v>22.537678280758598</v>
      </c>
      <c r="AO491">
        <v>18.802409037786529</v>
      </c>
      <c r="AP491">
        <v>15.452270438064058</v>
      </c>
      <c r="AQ491">
        <v>15.838844013056214</v>
      </c>
      <c r="AR491">
        <v>15.851375253924077</v>
      </c>
      <c r="AS491">
        <v>18.768563068495375</v>
      </c>
      <c r="AT491">
        <v>21.353969999384191</v>
      </c>
      <c r="AU491">
        <v>19.442891191473429</v>
      </c>
      <c r="AV491">
        <v>18.559816933857086</v>
      </c>
      <c r="AW491">
        <v>18.407859737236254</v>
      </c>
      <c r="AX491">
        <v>16.367496804774863</v>
      </c>
      <c r="AZ491">
        <v>19.673611019961353</v>
      </c>
      <c r="BA491">
        <v>20.095910272367153</v>
      </c>
      <c r="BB491">
        <v>12.145085788066352</v>
      </c>
      <c r="BC491">
        <v>10.100719401700218</v>
      </c>
      <c r="BD491">
        <v>8.4506797958003848</v>
      </c>
      <c r="BE491">
        <v>8.0297363341021519</v>
      </c>
      <c r="BF491">
        <v>12.431274380504858</v>
      </c>
      <c r="BG491">
        <v>11.919543239762245</v>
      </c>
      <c r="BH491">
        <v>16.464583358055364</v>
      </c>
      <c r="BI491">
        <v>12.876642114281585</v>
      </c>
      <c r="BJ491">
        <v>13.520817085672702</v>
      </c>
      <c r="BK491">
        <v>14.540492265953798</v>
      </c>
      <c r="BL491">
        <v>9.895288134508041</v>
      </c>
      <c r="BM491">
        <v>6.7928204824742222</v>
      </c>
      <c r="BN491">
        <v>6.7469948934327615</v>
      </c>
      <c r="BO491">
        <v>8.5241037437548606</v>
      </c>
      <c r="BP491">
        <v>8.5320024378989494</v>
      </c>
      <c r="BQ491">
        <v>7.088850529045132</v>
      </c>
    </row>
    <row r="492" spans="1:69" x14ac:dyDescent="0.2">
      <c r="A492" t="s">
        <v>194</v>
      </c>
      <c r="B492" t="s">
        <v>195</v>
      </c>
      <c r="C492" t="s">
        <v>1967</v>
      </c>
      <c r="D492" t="s">
        <v>1968</v>
      </c>
    </row>
    <row r="493" spans="1:69" x14ac:dyDescent="0.2">
      <c r="A493" t="s">
        <v>194</v>
      </c>
      <c r="B493" t="s">
        <v>195</v>
      </c>
      <c r="C493" t="s">
        <v>1969</v>
      </c>
      <c r="D493" t="s">
        <v>1970</v>
      </c>
      <c r="AX493">
        <v>346395643.83992082</v>
      </c>
      <c r="AY493">
        <v>346703896.91612601</v>
      </c>
      <c r="AZ493">
        <v>435103069.34275109</v>
      </c>
      <c r="BA493">
        <v>592623263.33176148</v>
      </c>
      <c r="BB493">
        <v>548610691.10189354</v>
      </c>
      <c r="BC493">
        <v>817741899.79932809</v>
      </c>
      <c r="BD493">
        <v>1131929030.4268007</v>
      </c>
      <c r="BE493">
        <v>1170121600.7007394</v>
      </c>
      <c r="BF493">
        <v>1407662177.5439882</v>
      </c>
      <c r="BG493">
        <v>1297983768.9940519</v>
      </c>
      <c r="BH493">
        <v>1155995394.4282448</v>
      </c>
      <c r="BI493">
        <v>1229163176.1243639</v>
      </c>
      <c r="BJ493">
        <v>1357250476.3948388</v>
      </c>
      <c r="BK493">
        <v>1496859359.5818939</v>
      </c>
      <c r="BL493">
        <v>1455442858.7562327</v>
      </c>
      <c r="BM493">
        <v>1241611690.2789052</v>
      </c>
      <c r="BN493">
        <v>1395010166.2814579</v>
      </c>
      <c r="BO493">
        <v>1405329925.2495704</v>
      </c>
      <c r="BP493">
        <v>1404795962.617842</v>
      </c>
    </row>
    <row r="494" spans="1:69" x14ac:dyDescent="0.2">
      <c r="A494" t="s">
        <v>194</v>
      </c>
      <c r="B494" t="s">
        <v>195</v>
      </c>
      <c r="C494" t="s">
        <v>1971</v>
      </c>
      <c r="D494" t="s">
        <v>1972</v>
      </c>
      <c r="F494">
        <v>300000</v>
      </c>
      <c r="G494">
        <v>32400000</v>
      </c>
      <c r="H494">
        <v>36100000</v>
      </c>
      <c r="I494">
        <v>900000</v>
      </c>
      <c r="J494">
        <v>800000</v>
      </c>
      <c r="K494">
        <v>35300000</v>
      </c>
      <c r="L494">
        <v>34700000</v>
      </c>
      <c r="M494">
        <v>32799999.999999996</v>
      </c>
      <c r="N494">
        <v>47392000</v>
      </c>
      <c r="O494">
        <v>43176000</v>
      </c>
      <c r="P494">
        <v>48112000</v>
      </c>
      <c r="Q494">
        <v>57292000</v>
      </c>
      <c r="R494">
        <v>74939000</v>
      </c>
      <c r="S494">
        <v>144832000</v>
      </c>
      <c r="T494">
        <v>139023000</v>
      </c>
      <c r="U494">
        <v>136642000</v>
      </c>
      <c r="V494">
        <v>195632000</v>
      </c>
      <c r="W494">
        <v>203558000</v>
      </c>
      <c r="X494">
        <v>277391000</v>
      </c>
      <c r="Y494">
        <v>339376000</v>
      </c>
      <c r="Z494">
        <v>311310000</v>
      </c>
      <c r="AA494">
        <v>324012000</v>
      </c>
      <c r="AB494">
        <v>268319000.00000003</v>
      </c>
      <c r="AC494">
        <v>227314427.36674899</v>
      </c>
      <c r="AD494">
        <v>302233945.17065203</v>
      </c>
      <c r="AE494">
        <v>380156678.06879997</v>
      </c>
      <c r="AF494">
        <v>400801347.594917</v>
      </c>
      <c r="AG494">
        <v>413064310.12558198</v>
      </c>
      <c r="AH494">
        <v>354957635.47570103</v>
      </c>
      <c r="AI494">
        <v>466499855.37920499</v>
      </c>
      <c r="AJ494">
        <v>405683209.90644801</v>
      </c>
      <c r="AK494">
        <v>467961566.24171901</v>
      </c>
      <c r="AL494">
        <v>402093367.43875903</v>
      </c>
      <c r="AM494">
        <v>328542097.55144304</v>
      </c>
      <c r="AN494">
        <v>444331677.01178902</v>
      </c>
      <c r="AO494">
        <v>554761629.90543699</v>
      </c>
      <c r="AP494">
        <v>507553253.66058999</v>
      </c>
      <c r="AQ494">
        <v>752747005.702999</v>
      </c>
      <c r="AR494">
        <v>575057648.77295494</v>
      </c>
      <c r="AS494">
        <v>472454785</v>
      </c>
      <c r="AT494">
        <v>526253524.99999994</v>
      </c>
      <c r="AU494">
        <v>529838670</v>
      </c>
      <c r="AV494">
        <v>709185106</v>
      </c>
      <c r="AW494">
        <v>913275546</v>
      </c>
      <c r="AX494">
        <v>1016444890</v>
      </c>
      <c r="AY494">
        <v>1180474425</v>
      </c>
      <c r="AZ494">
        <v>1456022874</v>
      </c>
      <c r="BA494">
        <v>1864385888</v>
      </c>
      <c r="BB494">
        <v>2224003276</v>
      </c>
      <c r="BC494">
        <v>2275501355</v>
      </c>
      <c r="BD494">
        <v>2775495360</v>
      </c>
      <c r="BE494">
        <v>3554138046</v>
      </c>
      <c r="BF494">
        <v>4355936764</v>
      </c>
      <c r="BG494">
        <v>3585882970</v>
      </c>
      <c r="BH494">
        <v>3067419553</v>
      </c>
      <c r="BI494">
        <v>3342652760</v>
      </c>
      <c r="BJ494">
        <v>3942974853</v>
      </c>
      <c r="BK494">
        <v>4313663184</v>
      </c>
      <c r="BL494">
        <v>4187444440</v>
      </c>
      <c r="BM494">
        <v>4129201092.0000005</v>
      </c>
      <c r="BN494">
        <v>4609142880</v>
      </c>
      <c r="BO494">
        <v>5532241120</v>
      </c>
      <c r="BP494">
        <v>5879933434</v>
      </c>
    </row>
    <row r="495" spans="1:69" x14ac:dyDescent="0.2">
      <c r="A495" t="s">
        <v>194</v>
      </c>
      <c r="B495" t="s">
        <v>195</v>
      </c>
      <c r="C495" t="s">
        <v>1973</v>
      </c>
      <c r="D495" t="s">
        <v>1974</v>
      </c>
      <c r="G495">
        <v>1.5432098765432098</v>
      </c>
      <c r="H495">
        <v>1.9390581717451523</v>
      </c>
      <c r="K495">
        <v>1.1331444759206799</v>
      </c>
      <c r="L495">
        <v>0.86455331412103753</v>
      </c>
      <c r="N495">
        <v>0.83136394328156649</v>
      </c>
      <c r="O495">
        <v>0.44932369835093566</v>
      </c>
      <c r="P495">
        <v>0.5133854339873628</v>
      </c>
      <c r="Q495">
        <v>0.47825176289883409</v>
      </c>
      <c r="R495">
        <v>0.8273395695165402</v>
      </c>
      <c r="S495">
        <v>0.35144167034909413</v>
      </c>
      <c r="T495">
        <v>4.747415895211584E-2</v>
      </c>
      <c r="U495">
        <v>8.2697852783185255E-2</v>
      </c>
      <c r="V495">
        <v>0.45340230637114576</v>
      </c>
      <c r="W495">
        <v>0.15032570569567397</v>
      </c>
      <c r="X495">
        <v>3.7131702182118385E-2</v>
      </c>
      <c r="Y495">
        <v>0.19801046626750271</v>
      </c>
      <c r="Z495">
        <v>4.3686357649930938E-2</v>
      </c>
      <c r="AA495">
        <v>0.21820179499524708</v>
      </c>
      <c r="AB495">
        <v>0.24001282056060136</v>
      </c>
      <c r="AC495">
        <v>1.3514450463396366</v>
      </c>
      <c r="AD495">
        <v>1.9892180112238713</v>
      </c>
      <c r="AE495">
        <v>1.2913026965438664E-2</v>
      </c>
      <c r="AF495">
        <v>1.9094267568801646E-2</v>
      </c>
      <c r="AG495">
        <v>2.1945866861741034E-2</v>
      </c>
      <c r="AH495">
        <v>4.4156348799830377E-3</v>
      </c>
      <c r="AI495">
        <v>3.9366669028666826E-3</v>
      </c>
      <c r="AJ495">
        <v>7.8639982664252539E-4</v>
      </c>
      <c r="AK495">
        <v>0.35535951216006456</v>
      </c>
      <c r="AL495">
        <v>0.34651043312772034</v>
      </c>
      <c r="AM495">
        <v>0.32693074495927776</v>
      </c>
      <c r="AN495">
        <v>0.46960156375715223</v>
      </c>
      <c r="AO495">
        <v>0.46593240923565854</v>
      </c>
      <c r="AP495">
        <v>0.50201744823323058</v>
      </c>
      <c r="AQ495">
        <v>2.2548887659269332</v>
      </c>
      <c r="AR495">
        <v>2.7669237238887612</v>
      </c>
      <c r="AS495">
        <v>3.2804303167339075</v>
      </c>
      <c r="AT495">
        <v>0.93300543687569615</v>
      </c>
      <c r="AU495">
        <v>0.98201590306724873</v>
      </c>
      <c r="AV495">
        <v>0.79169541950307121</v>
      </c>
      <c r="AW495">
        <v>0.61317857732281822</v>
      </c>
      <c r="AX495">
        <v>1.229804205125179</v>
      </c>
      <c r="AY495">
        <v>1.3393743790764463</v>
      </c>
      <c r="AZ495">
        <v>1.8919969934483323</v>
      </c>
      <c r="BA495">
        <v>0.92968843583094096</v>
      </c>
      <c r="BB495">
        <v>1.5766765893918584</v>
      </c>
      <c r="BC495">
        <v>2.0371817796610365</v>
      </c>
      <c r="BD495">
        <v>1.6242566516126333</v>
      </c>
      <c r="BE495">
        <v>1.580848978649942</v>
      </c>
      <c r="BF495">
        <v>1.5892999772666121</v>
      </c>
      <c r="BG495">
        <v>2.0501730428754068</v>
      </c>
      <c r="BH495">
        <v>3.1604401460239373</v>
      </c>
      <c r="BI495">
        <v>2.7091263885872485</v>
      </c>
      <c r="BJ495">
        <v>2.1458195183675954</v>
      </c>
      <c r="BK495">
        <v>3.2291964406648956</v>
      </c>
      <c r="BL495">
        <v>2.5594814578602505</v>
      </c>
      <c r="BM495">
        <v>2.5233781469706145</v>
      </c>
      <c r="BN495">
        <v>3.0880856963149728</v>
      </c>
      <c r="BO495">
        <v>2.6193021753180563</v>
      </c>
      <c r="BP495">
        <v>3.8478812819839141</v>
      </c>
    </row>
    <row r="496" spans="1:69" x14ac:dyDescent="0.2">
      <c r="A496" t="s">
        <v>194</v>
      </c>
      <c r="B496" t="s">
        <v>195</v>
      </c>
      <c r="C496" t="s">
        <v>1975</v>
      </c>
      <c r="D496" t="s">
        <v>1976</v>
      </c>
      <c r="G496">
        <v>2.1604938271604937</v>
      </c>
      <c r="H496">
        <v>1.9390581717451523</v>
      </c>
      <c r="K496">
        <v>1.6997167138810201</v>
      </c>
      <c r="L496">
        <v>2.0172910662824206</v>
      </c>
      <c r="N496">
        <v>1.0951215395003375</v>
      </c>
      <c r="O496">
        <v>0.88243468593663144</v>
      </c>
      <c r="P496">
        <v>1.2491686065846359</v>
      </c>
      <c r="Q496">
        <v>2.9672554632409409</v>
      </c>
      <c r="R496">
        <v>2.5994475506745487</v>
      </c>
      <c r="S496">
        <v>1.8870139195757845</v>
      </c>
      <c r="T496">
        <v>2.4362875207699446</v>
      </c>
      <c r="U496">
        <v>3.2339983314061564</v>
      </c>
      <c r="V496">
        <v>4.1818311932608152</v>
      </c>
      <c r="W496">
        <v>1.8289627526306997</v>
      </c>
      <c r="X496">
        <v>2.8638275935412469</v>
      </c>
      <c r="Y496">
        <v>3.9381099429541275</v>
      </c>
      <c r="Z496">
        <v>2.7332883620828112</v>
      </c>
      <c r="AA496">
        <v>6.4389590508993493</v>
      </c>
      <c r="AB496">
        <v>4.2166227512773968</v>
      </c>
      <c r="AC496">
        <v>5.4933542407029359</v>
      </c>
      <c r="AD496">
        <v>6.752736003299403</v>
      </c>
      <c r="AE496">
        <v>3.2069882263577631</v>
      </c>
      <c r="AF496">
        <v>5.9300153584326232</v>
      </c>
      <c r="AG496">
        <v>6.2724538730390984</v>
      </c>
      <c r="AH496">
        <v>11.840966494162549</v>
      </c>
      <c r="AI496">
        <v>3.6162222169733376</v>
      </c>
      <c r="AJ496">
        <v>7.309411633125265</v>
      </c>
      <c r="AK496">
        <v>11.476578805861021</v>
      </c>
      <c r="AL496">
        <v>10.43362307644305</v>
      </c>
      <c r="AM496">
        <v>8.6321518779891999</v>
      </c>
      <c r="AN496">
        <v>8.6873374341107255</v>
      </c>
      <c r="AO496">
        <v>10.362356401580218</v>
      </c>
      <c r="AP496">
        <v>10.075954834541401</v>
      </c>
      <c r="AQ496">
        <v>4.5166726819879193</v>
      </c>
      <c r="AR496">
        <v>5.0650268126313529</v>
      </c>
      <c r="AS496">
        <v>10.961434119034269</v>
      </c>
      <c r="AT496">
        <v>11.046077458578544</v>
      </c>
      <c r="AU496">
        <v>13.767694796606673</v>
      </c>
      <c r="AV496">
        <v>8.2039440066864575</v>
      </c>
      <c r="AW496">
        <v>9.7241360933143817</v>
      </c>
      <c r="AX496">
        <v>19.959215988581537</v>
      </c>
      <c r="AY496">
        <v>20.452682234094144</v>
      </c>
      <c r="AZ496">
        <v>26.215701539864682</v>
      </c>
      <c r="BA496">
        <v>26.390825588570426</v>
      </c>
      <c r="BB496">
        <v>23.303933433594459</v>
      </c>
      <c r="BC496">
        <v>23.118193660666925</v>
      </c>
      <c r="BD496">
        <v>23.301988982608137</v>
      </c>
      <c r="BE496">
        <v>23.978255120369628</v>
      </c>
      <c r="BF496">
        <v>22.663403682964944</v>
      </c>
      <c r="BG496">
        <v>24.518892399882198</v>
      </c>
      <c r="BH496">
        <v>27.022979891658792</v>
      </c>
      <c r="BI496">
        <v>31.151072359666816</v>
      </c>
      <c r="BJ496">
        <v>28.227265389561946</v>
      </c>
      <c r="BK496">
        <v>27.541474480590789</v>
      </c>
      <c r="BL496">
        <v>27.100894716587572</v>
      </c>
      <c r="BM496">
        <v>25.746786226026696</v>
      </c>
      <c r="BN496">
        <v>30.224304827799131</v>
      </c>
      <c r="BO496">
        <v>26.985961595253098</v>
      </c>
      <c r="BP496">
        <v>30.638082407243793</v>
      </c>
    </row>
    <row r="497" spans="1:69" x14ac:dyDescent="0.2">
      <c r="A497" t="s">
        <v>194</v>
      </c>
      <c r="B497" t="s">
        <v>195</v>
      </c>
      <c r="C497" t="s">
        <v>1977</v>
      </c>
      <c r="D497" t="s">
        <v>1978</v>
      </c>
      <c r="G497">
        <v>1.3739044662203679</v>
      </c>
      <c r="H497">
        <v>1.5425267044716793</v>
      </c>
      <c r="I497">
        <v>1.409265996397522</v>
      </c>
      <c r="J497">
        <v>1.6081347115155002</v>
      </c>
      <c r="K497">
        <v>2.1458443414161223</v>
      </c>
      <c r="L497">
        <v>2.5051576481761533</v>
      </c>
      <c r="M497">
        <v>2.3388852436115131</v>
      </c>
      <c r="N497">
        <v>1.5252763081021581</v>
      </c>
      <c r="O497">
        <v>1.9525676349913672</v>
      </c>
      <c r="P497">
        <v>1.896853572830979</v>
      </c>
      <c r="Q497">
        <v>2.7408456901349543</v>
      </c>
      <c r="R497">
        <v>2.3976198076935966</v>
      </c>
      <c r="S497">
        <v>1.0423637435385369</v>
      </c>
      <c r="T497">
        <v>1.4591359772996459</v>
      </c>
      <c r="U497">
        <v>1.5336975026885673</v>
      </c>
      <c r="V497">
        <v>1.1647172177324494</v>
      </c>
      <c r="W497">
        <v>1.3775644711654962</v>
      </c>
      <c r="X497">
        <v>1.4367104537590545</v>
      </c>
      <c r="Y497">
        <v>1.1380848928942524</v>
      </c>
      <c r="Z497">
        <v>1.3113398549522433</v>
      </c>
      <c r="AA497">
        <v>1.2035681701163152</v>
      </c>
      <c r="AB497">
        <v>1.2136037512452971</v>
      </c>
      <c r="AN497">
        <v>1.1809569397753852</v>
      </c>
      <c r="AO497">
        <v>1.0153521918053003</v>
      </c>
      <c r="AP497">
        <v>1.0084947801071462</v>
      </c>
      <c r="AQ497">
        <v>0.86908930826784214</v>
      </c>
      <c r="AR497">
        <v>0.9134077708136854</v>
      </c>
      <c r="AS497">
        <v>0.90326359425302571</v>
      </c>
      <c r="AT497">
        <v>0.82023593520576876</v>
      </c>
      <c r="AU497">
        <v>0.87789464017955909</v>
      </c>
      <c r="AV497">
        <v>0.81364440795691628</v>
      </c>
      <c r="AW497">
        <v>0.76180460628852198</v>
      </c>
      <c r="AX497">
        <v>0.6414253879973485</v>
      </c>
      <c r="AZ497">
        <v>0.84201605929137069</v>
      </c>
      <c r="BA497">
        <v>0.60643227944488298</v>
      </c>
      <c r="BB497">
        <v>0.54263835627981316</v>
      </c>
      <c r="BC497">
        <v>0.87351281202118591</v>
      </c>
      <c r="BD497">
        <v>0.80168087256969145</v>
      </c>
      <c r="BE497">
        <v>0.38989934996013603</v>
      </c>
      <c r="BF497">
        <v>0.510134265209927</v>
      </c>
      <c r="BG497">
        <v>0.48261339275877796</v>
      </c>
      <c r="BH497">
        <v>0.55512990132048434</v>
      </c>
      <c r="BI497">
        <v>0.63388545552872633</v>
      </c>
      <c r="BJ497">
        <v>0.44825471378116943</v>
      </c>
      <c r="BK497">
        <v>0.4728796892188144</v>
      </c>
      <c r="BL497">
        <v>0.33906159630726806</v>
      </c>
      <c r="BM497">
        <v>0.50294914758370146</v>
      </c>
      <c r="BN497">
        <v>0.54895638674385716</v>
      </c>
      <c r="BO497">
        <v>0.53057207016161545</v>
      </c>
      <c r="BP497">
        <v>0.51807152438144843</v>
      </c>
      <c r="BQ497">
        <v>0.37818654228428461</v>
      </c>
    </row>
    <row r="498" spans="1:69" x14ac:dyDescent="0.2">
      <c r="A498" t="s">
        <v>194</v>
      </c>
      <c r="B498" t="s">
        <v>195</v>
      </c>
      <c r="C498" t="s">
        <v>1979</v>
      </c>
      <c r="D498" t="s">
        <v>1980</v>
      </c>
      <c r="G498">
        <v>3.4260321233373525</v>
      </c>
      <c r="H498">
        <v>3.4989328266628079</v>
      </c>
      <c r="I498">
        <v>3.5446580255984523</v>
      </c>
      <c r="J498">
        <v>4.2574782015155721</v>
      </c>
      <c r="K498">
        <v>5.8794950765396168</v>
      </c>
      <c r="L498">
        <v>6.5301720167266692</v>
      </c>
      <c r="M498">
        <v>6.7358092213355842</v>
      </c>
      <c r="N498">
        <v>6.6228260587107499</v>
      </c>
      <c r="O498">
        <v>8.1975396962833535</v>
      </c>
      <c r="P498">
        <v>8.8442755162657711</v>
      </c>
      <c r="Q498">
        <v>8.5614793736650991</v>
      </c>
      <c r="R498">
        <v>7.0703922300886068</v>
      </c>
      <c r="S498">
        <v>6.4822162274457167</v>
      </c>
      <c r="T498">
        <v>8.8424126108845531</v>
      </c>
      <c r="U498">
        <v>7.8450075399363284</v>
      </c>
      <c r="V498">
        <v>8.4862538458455692</v>
      </c>
      <c r="W498">
        <v>8.5113757961094674</v>
      </c>
      <c r="X498">
        <v>11.328238658834408</v>
      </c>
      <c r="Y498">
        <v>13.212764776259183</v>
      </c>
      <c r="Z498">
        <v>15.553216173298889</v>
      </c>
      <c r="AA498">
        <v>16.468251785679623</v>
      </c>
      <c r="AB498">
        <v>17.119318030679135</v>
      </c>
      <c r="AN498">
        <v>13.986110157566944</v>
      </c>
      <c r="AO498">
        <v>13.893266941146889</v>
      </c>
      <c r="AP498">
        <v>18.041022328709658</v>
      </c>
      <c r="AQ498">
        <v>15.783470738049802</v>
      </c>
      <c r="AR498">
        <v>16.04710662252619</v>
      </c>
      <c r="AS498">
        <v>25.246484860016398</v>
      </c>
      <c r="AT498">
        <v>25.108410895223198</v>
      </c>
      <c r="AU498">
        <v>16.914328985317617</v>
      </c>
      <c r="AV498">
        <v>16.8770185480534</v>
      </c>
      <c r="AW498">
        <v>16.161825912315848</v>
      </c>
      <c r="AX498">
        <v>19.941299352198968</v>
      </c>
      <c r="AZ498">
        <v>24.177863794542706</v>
      </c>
      <c r="BA498">
        <v>24.796491059764513</v>
      </c>
      <c r="BB498">
        <v>23.999718313821273</v>
      </c>
      <c r="BC498">
        <v>22.362049367311958</v>
      </c>
      <c r="BD498">
        <v>24.494040265156155</v>
      </c>
      <c r="BE498">
        <v>25.944350219830358</v>
      </c>
      <c r="BF498">
        <v>26.080681548527139</v>
      </c>
      <c r="BG498">
        <v>31.594520058820468</v>
      </c>
      <c r="BH498">
        <v>26.175267590565266</v>
      </c>
      <c r="BI498">
        <v>19.930296882759453</v>
      </c>
      <c r="BJ498">
        <v>23.513419278392824</v>
      </c>
      <c r="BK498">
        <v>26.625489372555251</v>
      </c>
      <c r="BL498">
        <v>28.219555155075465</v>
      </c>
      <c r="BM498">
        <v>26.614931681537296</v>
      </c>
      <c r="BN498">
        <v>28.92477161457327</v>
      </c>
      <c r="BO498">
        <v>36.959004091463882</v>
      </c>
      <c r="BP498">
        <v>39.582817317992166</v>
      </c>
      <c r="BQ498">
        <v>41.148919883003536</v>
      </c>
    </row>
    <row r="499" spans="1:69" x14ac:dyDescent="0.2">
      <c r="A499" t="s">
        <v>194</v>
      </c>
      <c r="B499" t="s">
        <v>195</v>
      </c>
      <c r="C499" t="s">
        <v>1981</v>
      </c>
      <c r="D499" t="s">
        <v>1982</v>
      </c>
      <c r="AL499">
        <v>5</v>
      </c>
      <c r="AT499">
        <v>10.73</v>
      </c>
      <c r="AU499">
        <v>11.34</v>
      </c>
      <c r="AV499">
        <v>11.26</v>
      </c>
      <c r="AW499">
        <v>11.4</v>
      </c>
      <c r="AX499">
        <v>10.98</v>
      </c>
      <c r="AY499">
        <v>10.44</v>
      </c>
      <c r="AZ499">
        <v>10.26</v>
      </c>
      <c r="BA499">
        <v>10.26</v>
      </c>
      <c r="BB499">
        <v>10.26</v>
      </c>
      <c r="BC499">
        <v>10.48</v>
      </c>
      <c r="BD499">
        <v>10.199999999999999</v>
      </c>
      <c r="BE499">
        <v>9.6300000000000008</v>
      </c>
      <c r="BF499">
        <v>9.64</v>
      </c>
      <c r="BG499">
        <v>9.44</v>
      </c>
      <c r="BH499">
        <v>10.01</v>
      </c>
      <c r="BI499">
        <v>10.41</v>
      </c>
      <c r="BJ499">
        <v>15.16</v>
      </c>
      <c r="BK499">
        <v>14.31</v>
      </c>
      <c r="BL499">
        <v>15.26</v>
      </c>
      <c r="BM499">
        <v>10.68</v>
      </c>
      <c r="BN499">
        <v>9.7100000000000009</v>
      </c>
      <c r="BO499">
        <v>9.6300000000000008</v>
      </c>
    </row>
    <row r="500" spans="1:69" x14ac:dyDescent="0.2">
      <c r="A500" t="s">
        <v>194</v>
      </c>
      <c r="B500" t="s">
        <v>195</v>
      </c>
      <c r="C500" t="s">
        <v>1983</v>
      </c>
      <c r="D500" t="s">
        <v>1984</v>
      </c>
      <c r="AT500">
        <v>95.24</v>
      </c>
      <c r="AU500">
        <v>95.24</v>
      </c>
      <c r="AV500">
        <v>94.91</v>
      </c>
      <c r="AW500">
        <v>94.91</v>
      </c>
      <c r="AX500">
        <v>94.91</v>
      </c>
      <c r="AY500">
        <v>94.91</v>
      </c>
      <c r="AZ500">
        <v>94.75</v>
      </c>
      <c r="BA500">
        <v>94.75</v>
      </c>
      <c r="BB500">
        <v>94.75</v>
      </c>
      <c r="BC500">
        <v>94.75</v>
      </c>
      <c r="BD500">
        <v>94.75</v>
      </c>
      <c r="BE500">
        <v>94.75</v>
      </c>
      <c r="BF500">
        <v>94.75</v>
      </c>
      <c r="BG500">
        <v>94.75</v>
      </c>
      <c r="BH500">
        <v>94</v>
      </c>
      <c r="BI500">
        <v>94</v>
      </c>
      <c r="BJ500">
        <v>93.99</v>
      </c>
      <c r="BK500">
        <v>93.99</v>
      </c>
      <c r="BL500">
        <v>93.99</v>
      </c>
      <c r="BM500">
        <v>93.99</v>
      </c>
      <c r="BN500">
        <v>93.99</v>
      </c>
    </row>
    <row r="501" spans="1:69" x14ac:dyDescent="0.2">
      <c r="A501" t="s">
        <v>194</v>
      </c>
      <c r="B501" t="s">
        <v>195</v>
      </c>
      <c r="C501" t="s">
        <v>1985</v>
      </c>
      <c r="D501" t="s">
        <v>1986</v>
      </c>
      <c r="AL501">
        <v>5</v>
      </c>
      <c r="AT501">
        <v>11.99</v>
      </c>
      <c r="AU501">
        <v>11.95</v>
      </c>
      <c r="AV501">
        <v>11.98</v>
      </c>
      <c r="AW501">
        <v>11.99</v>
      </c>
      <c r="AX501">
        <v>12</v>
      </c>
      <c r="AY501">
        <v>11.99</v>
      </c>
      <c r="AZ501">
        <v>11.94</v>
      </c>
      <c r="BA501">
        <v>11.94</v>
      </c>
      <c r="BB501">
        <v>11.94</v>
      </c>
      <c r="BC501">
        <v>11.94</v>
      </c>
      <c r="BD501">
        <v>11.92</v>
      </c>
      <c r="BE501">
        <v>11.92</v>
      </c>
      <c r="BF501">
        <v>11.92</v>
      </c>
      <c r="BG501">
        <v>11.92</v>
      </c>
      <c r="BH501">
        <v>12.16</v>
      </c>
      <c r="BI501">
        <v>12.16</v>
      </c>
      <c r="BJ501">
        <v>12.17</v>
      </c>
      <c r="BK501">
        <v>12.17</v>
      </c>
      <c r="BL501">
        <v>12.17</v>
      </c>
      <c r="BM501">
        <v>12.17</v>
      </c>
      <c r="BN501">
        <v>12.17</v>
      </c>
      <c r="BO501">
        <v>12.12</v>
      </c>
    </row>
    <row r="502" spans="1:69" x14ac:dyDescent="0.2">
      <c r="A502" t="s">
        <v>194</v>
      </c>
      <c r="B502" t="s">
        <v>195</v>
      </c>
      <c r="C502" t="s">
        <v>1987</v>
      </c>
      <c r="D502" t="s">
        <v>1988</v>
      </c>
      <c r="AL502">
        <v>5</v>
      </c>
      <c r="AT502">
        <v>11.49</v>
      </c>
      <c r="AU502">
        <v>11.52</v>
      </c>
      <c r="AV502">
        <v>11.32</v>
      </c>
      <c r="AW502">
        <v>11.37</v>
      </c>
      <c r="AX502">
        <v>11.05</v>
      </c>
      <c r="AY502">
        <v>10.64</v>
      </c>
      <c r="AZ502">
        <v>10.46</v>
      </c>
      <c r="BA502">
        <v>10.46</v>
      </c>
      <c r="BB502">
        <v>10.46</v>
      </c>
      <c r="BC502">
        <v>10.68</v>
      </c>
      <c r="BD502">
        <v>10.130000000000001</v>
      </c>
      <c r="BE502">
        <v>9.65</v>
      </c>
      <c r="BF502">
        <v>9.65</v>
      </c>
      <c r="BG502">
        <v>9.81</v>
      </c>
      <c r="BH502">
        <v>8.83</v>
      </c>
      <c r="BI502">
        <v>9.14</v>
      </c>
      <c r="BJ502">
        <v>8</v>
      </c>
      <c r="BK502">
        <v>10.050000000000001</v>
      </c>
      <c r="BL502">
        <v>10.82</v>
      </c>
      <c r="BM502">
        <v>9.09</v>
      </c>
      <c r="BN502">
        <v>9.6300000000000008</v>
      </c>
      <c r="BO502">
        <v>9.52</v>
      </c>
    </row>
    <row r="503" spans="1:69" x14ac:dyDescent="0.2">
      <c r="A503" t="s">
        <v>194</v>
      </c>
      <c r="B503" t="s">
        <v>195</v>
      </c>
      <c r="C503" t="s">
        <v>1989</v>
      </c>
      <c r="D503" t="s">
        <v>1990</v>
      </c>
      <c r="AT503">
        <v>16.899999999999999</v>
      </c>
      <c r="AU503">
        <v>16.899999999999999</v>
      </c>
      <c r="AV503">
        <v>16.22</v>
      </c>
      <c r="AW503">
        <v>16.22</v>
      </c>
      <c r="AX503">
        <v>16.22</v>
      </c>
      <c r="AY503">
        <v>16.22</v>
      </c>
      <c r="AZ503">
        <v>15.16</v>
      </c>
      <c r="BA503">
        <v>15.16</v>
      </c>
      <c r="BB503">
        <v>15.16</v>
      </c>
      <c r="BC503">
        <v>15.16</v>
      </c>
      <c r="BD503">
        <v>15.16</v>
      </c>
      <c r="BE503">
        <v>15.16</v>
      </c>
      <c r="BF503">
        <v>15.16</v>
      </c>
      <c r="BG503">
        <v>15.16</v>
      </c>
      <c r="BH503">
        <v>14.64</v>
      </c>
      <c r="BI503">
        <v>14.64</v>
      </c>
      <c r="BJ503">
        <v>14.67</v>
      </c>
      <c r="BK503">
        <v>14.67</v>
      </c>
      <c r="BL503">
        <v>14.67</v>
      </c>
      <c r="BM503">
        <v>14.67</v>
      </c>
      <c r="BN503">
        <v>14.67</v>
      </c>
    </row>
    <row r="504" spans="1:69" x14ac:dyDescent="0.2">
      <c r="A504" t="s">
        <v>194</v>
      </c>
      <c r="B504" t="s">
        <v>195</v>
      </c>
      <c r="C504" t="s">
        <v>1991</v>
      </c>
      <c r="D504" t="s">
        <v>1992</v>
      </c>
      <c r="AX504">
        <v>5.3076138780916882</v>
      </c>
      <c r="AY504">
        <v>5.7858562534372018</v>
      </c>
      <c r="AZ504">
        <v>5.4586289723961707</v>
      </c>
      <c r="BA504">
        <v>4.6568099011407424</v>
      </c>
      <c r="BB504">
        <v>5.6933890128340598</v>
      </c>
      <c r="BC504">
        <v>4.2981960480053667</v>
      </c>
      <c r="BD504">
        <v>3.6687364306366934</v>
      </c>
      <c r="BE504">
        <v>3.7680672627023926</v>
      </c>
      <c r="BF504">
        <v>4.5208037842382049</v>
      </c>
      <c r="BG504">
        <v>4.0648442990378264</v>
      </c>
      <c r="BH504">
        <v>4.2414782319699782</v>
      </c>
      <c r="BI504">
        <v>4.3259885204666793</v>
      </c>
      <c r="BJ504">
        <v>3.9314001840954869</v>
      </c>
      <c r="BK504">
        <v>3.696587189958783</v>
      </c>
      <c r="BL504">
        <v>3.6869280849216395</v>
      </c>
    </row>
    <row r="505" spans="1:69" x14ac:dyDescent="0.2">
      <c r="A505" t="s">
        <v>194</v>
      </c>
      <c r="B505" t="s">
        <v>195</v>
      </c>
      <c r="C505" t="s">
        <v>1993</v>
      </c>
      <c r="D505" t="s">
        <v>1994</v>
      </c>
      <c r="AS505">
        <v>10000000</v>
      </c>
      <c r="AT505">
        <v>13000000</v>
      </c>
      <c r="AU505">
        <v>14000000</v>
      </c>
      <c r="AV505">
        <v>19000000</v>
      </c>
      <c r="AW505">
        <v>28000000</v>
      </c>
      <c r="AX505">
        <v>28000000</v>
      </c>
      <c r="AY505">
        <v>29000000</v>
      </c>
      <c r="AZ505">
        <v>35000000</v>
      </c>
      <c r="BA505">
        <v>47000000</v>
      </c>
      <c r="BB505">
        <v>47000000</v>
      </c>
      <c r="BC505">
        <v>41000000</v>
      </c>
      <c r="BD505">
        <v>57000000</v>
      </c>
      <c r="BE505">
        <v>69000000</v>
      </c>
      <c r="BF505">
        <v>71000000</v>
      </c>
      <c r="BG505">
        <v>44000000</v>
      </c>
      <c r="BH505">
        <v>57000000</v>
      </c>
      <c r="BI505">
        <v>61000000</v>
      </c>
      <c r="BJ505">
        <v>66000000</v>
      </c>
      <c r="BK505">
        <v>72000000</v>
      </c>
      <c r="BL505">
        <v>70599998.474121094</v>
      </c>
    </row>
    <row r="506" spans="1:69" x14ac:dyDescent="0.2">
      <c r="A506" t="s">
        <v>194</v>
      </c>
      <c r="B506" t="s">
        <v>195</v>
      </c>
      <c r="C506" t="s">
        <v>1995</v>
      </c>
      <c r="D506" t="s">
        <v>1996</v>
      </c>
    </row>
    <row r="507" spans="1:69" x14ac:dyDescent="0.2">
      <c r="A507" t="s">
        <v>194</v>
      </c>
      <c r="B507" t="s">
        <v>195</v>
      </c>
      <c r="C507" t="s">
        <v>1997</v>
      </c>
      <c r="D507" t="s">
        <v>1998</v>
      </c>
      <c r="E507">
        <v>240638</v>
      </c>
      <c r="F507">
        <v>248066</v>
      </c>
      <c r="G507">
        <v>255767</v>
      </c>
      <c r="H507">
        <v>263783</v>
      </c>
      <c r="I507">
        <v>272176</v>
      </c>
      <c r="J507">
        <v>281012</v>
      </c>
      <c r="K507">
        <v>290243</v>
      </c>
      <c r="L507">
        <v>299884</v>
      </c>
      <c r="M507">
        <v>309983</v>
      </c>
      <c r="N507">
        <v>320460</v>
      </c>
      <c r="O507">
        <v>331345</v>
      </c>
      <c r="P507">
        <v>342532</v>
      </c>
      <c r="Q507">
        <v>354086</v>
      </c>
      <c r="R507">
        <v>366263</v>
      </c>
      <c r="S507">
        <v>379259</v>
      </c>
      <c r="T507">
        <v>392421</v>
      </c>
      <c r="U507">
        <v>410716</v>
      </c>
      <c r="V507">
        <v>440141</v>
      </c>
      <c r="W507">
        <v>479891</v>
      </c>
      <c r="X507">
        <v>528544</v>
      </c>
      <c r="Y507">
        <v>584806</v>
      </c>
      <c r="Z507">
        <v>646951</v>
      </c>
      <c r="AA507">
        <v>713175</v>
      </c>
      <c r="AB507">
        <v>781870</v>
      </c>
      <c r="AC507">
        <v>850804</v>
      </c>
      <c r="AD507">
        <v>916644</v>
      </c>
      <c r="AE507">
        <v>978353</v>
      </c>
      <c r="AF507">
        <v>1037314</v>
      </c>
      <c r="AG507">
        <v>1095382</v>
      </c>
      <c r="AH507">
        <v>1153384</v>
      </c>
      <c r="AI507">
        <v>1212205</v>
      </c>
      <c r="AJ507">
        <v>1271698</v>
      </c>
      <c r="AK507">
        <v>1333049</v>
      </c>
      <c r="AL507">
        <v>1398434</v>
      </c>
      <c r="AM507">
        <v>1469282</v>
      </c>
      <c r="AN507">
        <v>1547056</v>
      </c>
      <c r="AO507">
        <v>1632399</v>
      </c>
      <c r="AP507">
        <v>1729152</v>
      </c>
      <c r="AQ507">
        <v>1848313</v>
      </c>
      <c r="AR507">
        <v>1988968</v>
      </c>
      <c r="AS507">
        <v>2146640</v>
      </c>
      <c r="AT507">
        <v>2318732</v>
      </c>
      <c r="AU507">
        <v>2501314</v>
      </c>
      <c r="AV507">
        <v>2690204</v>
      </c>
      <c r="AW507">
        <v>2880908</v>
      </c>
      <c r="AX507">
        <v>3067572</v>
      </c>
      <c r="AY507">
        <v>3241678</v>
      </c>
      <c r="AZ507">
        <v>3403924</v>
      </c>
      <c r="BA507">
        <v>3564805</v>
      </c>
      <c r="BB507">
        <v>3730392</v>
      </c>
      <c r="BC507">
        <v>3900977</v>
      </c>
      <c r="BD507">
        <v>4076885</v>
      </c>
      <c r="BE507">
        <v>4258760</v>
      </c>
      <c r="BF507">
        <v>4442630</v>
      </c>
      <c r="BG507">
        <v>4626895</v>
      </c>
      <c r="BH507">
        <v>4811061</v>
      </c>
      <c r="BI507">
        <v>4992552</v>
      </c>
      <c r="BJ507">
        <v>5167968</v>
      </c>
      <c r="BK507">
        <v>5330964</v>
      </c>
      <c r="BL507">
        <v>5474995</v>
      </c>
      <c r="BM507">
        <v>5661318</v>
      </c>
      <c r="BN507">
        <v>5897239</v>
      </c>
      <c r="BO507">
        <v>6140271</v>
      </c>
      <c r="BP507">
        <v>6398229</v>
      </c>
      <c r="BQ507">
        <v>6672606</v>
      </c>
    </row>
    <row r="508" spans="1:69" x14ac:dyDescent="0.2">
      <c r="A508" t="s">
        <v>194</v>
      </c>
      <c r="B508" t="s">
        <v>195</v>
      </c>
      <c r="C508" t="s">
        <v>1999</v>
      </c>
      <c r="D508" t="s">
        <v>2000</v>
      </c>
      <c r="E508">
        <v>4537983</v>
      </c>
      <c r="F508">
        <v>4600158</v>
      </c>
      <c r="G508">
        <v>4663905</v>
      </c>
      <c r="H508">
        <v>4729840</v>
      </c>
      <c r="I508">
        <v>4798858</v>
      </c>
      <c r="J508">
        <v>4871821</v>
      </c>
      <c r="K508">
        <v>4947690</v>
      </c>
      <c r="L508">
        <v>5026464</v>
      </c>
      <c r="M508">
        <v>5108661</v>
      </c>
      <c r="N508">
        <v>5192717</v>
      </c>
      <c r="O508">
        <v>5278959</v>
      </c>
      <c r="P508">
        <v>5365467</v>
      </c>
      <c r="Q508">
        <v>5453148</v>
      </c>
      <c r="R508">
        <v>5545664</v>
      </c>
      <c r="S508">
        <v>5645645</v>
      </c>
      <c r="T508">
        <v>5755148</v>
      </c>
      <c r="U508">
        <v>5869919</v>
      </c>
      <c r="V508">
        <v>5988593</v>
      </c>
      <c r="W508">
        <v>6111093</v>
      </c>
      <c r="X508">
        <v>6235359</v>
      </c>
      <c r="Y508">
        <v>6363094</v>
      </c>
      <c r="Z508">
        <v>6493320</v>
      </c>
      <c r="AA508">
        <v>6627022</v>
      </c>
      <c r="AB508">
        <v>6769259</v>
      </c>
      <c r="AC508">
        <v>6921452</v>
      </c>
      <c r="AD508">
        <v>7083291</v>
      </c>
      <c r="AE508">
        <v>7250494</v>
      </c>
      <c r="AF508">
        <v>7419795</v>
      </c>
      <c r="AG508">
        <v>7592053</v>
      </c>
      <c r="AH508">
        <v>7767791</v>
      </c>
      <c r="AI508">
        <v>7947151</v>
      </c>
      <c r="AJ508">
        <v>8122934</v>
      </c>
      <c r="AK508">
        <v>8296226</v>
      </c>
      <c r="AL508">
        <v>8473279</v>
      </c>
      <c r="AM508">
        <v>8654516</v>
      </c>
      <c r="AN508">
        <v>8839666</v>
      </c>
      <c r="AO508">
        <v>9023543</v>
      </c>
      <c r="AP508">
        <v>9205071</v>
      </c>
      <c r="AQ508">
        <v>9392351</v>
      </c>
      <c r="AR508">
        <v>9585960</v>
      </c>
      <c r="AS508">
        <v>9778906</v>
      </c>
      <c r="AT508">
        <v>9976269</v>
      </c>
      <c r="AU508">
        <v>10179583</v>
      </c>
      <c r="AV508">
        <v>10392328</v>
      </c>
      <c r="AW508">
        <v>10619625</v>
      </c>
      <c r="AX508">
        <v>10864551</v>
      </c>
      <c r="AY508">
        <v>11132029</v>
      </c>
      <c r="AZ508">
        <v>11412383</v>
      </c>
      <c r="BA508">
        <v>11693288</v>
      </c>
      <c r="BB508">
        <v>11979674</v>
      </c>
      <c r="BC508">
        <v>12275521</v>
      </c>
      <c r="BD508">
        <v>12585023</v>
      </c>
      <c r="BE508">
        <v>12913527</v>
      </c>
      <c r="BF508">
        <v>13252779</v>
      </c>
      <c r="BG508">
        <v>13602566</v>
      </c>
      <c r="BH508">
        <v>13966426</v>
      </c>
      <c r="BI508">
        <v>14342304</v>
      </c>
      <c r="BJ508">
        <v>14726439</v>
      </c>
      <c r="BK508">
        <v>15107324</v>
      </c>
      <c r="BL508">
        <v>15486957</v>
      </c>
      <c r="BM508">
        <v>15817372</v>
      </c>
      <c r="BN508">
        <v>16098004</v>
      </c>
      <c r="BO508">
        <v>16368767</v>
      </c>
      <c r="BP508">
        <v>16627547</v>
      </c>
      <c r="BQ508">
        <v>16876175</v>
      </c>
    </row>
    <row r="509" spans="1:69" x14ac:dyDescent="0.2">
      <c r="A509" t="s">
        <v>194</v>
      </c>
      <c r="B509" t="s">
        <v>195</v>
      </c>
      <c r="C509" t="s">
        <v>2001</v>
      </c>
      <c r="D509" t="s">
        <v>2002</v>
      </c>
      <c r="AY509">
        <v>58.4</v>
      </c>
      <c r="BC509">
        <v>73.599999999999994</v>
      </c>
    </row>
    <row r="510" spans="1:69" x14ac:dyDescent="0.2">
      <c r="A510" t="s">
        <v>194</v>
      </c>
      <c r="B510" t="s">
        <v>195</v>
      </c>
      <c r="C510" t="s">
        <v>969</v>
      </c>
      <c r="D510" t="s">
        <v>970</v>
      </c>
      <c r="E510">
        <v>2430840</v>
      </c>
      <c r="F510">
        <v>2459689</v>
      </c>
      <c r="G510">
        <v>2489327</v>
      </c>
      <c r="H510">
        <v>2520212</v>
      </c>
      <c r="I510">
        <v>2552887</v>
      </c>
      <c r="J510">
        <v>2587933</v>
      </c>
      <c r="K510">
        <v>2624657</v>
      </c>
      <c r="L510">
        <v>2663054</v>
      </c>
      <c r="M510">
        <v>2703488</v>
      </c>
      <c r="N510">
        <v>2744961</v>
      </c>
      <c r="O510">
        <v>2787666</v>
      </c>
      <c r="P510">
        <v>2830232</v>
      </c>
      <c r="Q510">
        <v>2873414</v>
      </c>
      <c r="R510">
        <v>2919605</v>
      </c>
      <c r="S510">
        <v>2970412</v>
      </c>
      <c r="T510">
        <v>3026607</v>
      </c>
      <c r="U510">
        <v>3088615</v>
      </c>
      <c r="V510">
        <v>3159265</v>
      </c>
      <c r="W510">
        <v>3237671</v>
      </c>
      <c r="X510">
        <v>3321620</v>
      </c>
      <c r="Y510">
        <v>3411581</v>
      </c>
      <c r="Z510">
        <v>3505992</v>
      </c>
      <c r="AA510">
        <v>3604389</v>
      </c>
      <c r="AB510">
        <v>3709019</v>
      </c>
      <c r="AC510">
        <v>3819291</v>
      </c>
      <c r="AD510">
        <v>3932740</v>
      </c>
      <c r="AE510">
        <v>4046088</v>
      </c>
      <c r="AF510">
        <v>4158370</v>
      </c>
      <c r="AG510">
        <v>4271582</v>
      </c>
      <c r="AH510">
        <v>4386593</v>
      </c>
      <c r="AI510">
        <v>4503814</v>
      </c>
      <c r="AJ510">
        <v>4618195</v>
      </c>
      <c r="AK510">
        <v>4731288</v>
      </c>
      <c r="AL510">
        <v>4848755</v>
      </c>
      <c r="AM510">
        <v>4971592</v>
      </c>
      <c r="AN510">
        <v>5100223</v>
      </c>
      <c r="AO510">
        <v>5231545</v>
      </c>
      <c r="AP510">
        <v>5367626</v>
      </c>
      <c r="AQ510">
        <v>5520905</v>
      </c>
      <c r="AR510">
        <v>5690962</v>
      </c>
      <c r="AS510">
        <v>5870057</v>
      </c>
      <c r="AT510">
        <v>6059631</v>
      </c>
      <c r="AU510">
        <v>6258423</v>
      </c>
      <c r="AV510">
        <v>6465522</v>
      </c>
      <c r="AW510">
        <v>6681034</v>
      </c>
      <c r="AX510">
        <v>6903047</v>
      </c>
      <c r="AY510">
        <v>7128374</v>
      </c>
      <c r="AZ510">
        <v>7351309</v>
      </c>
      <c r="BA510">
        <v>7571230</v>
      </c>
      <c r="BB510">
        <v>7795583</v>
      </c>
      <c r="BC510">
        <v>8027268</v>
      </c>
      <c r="BD510">
        <v>8269076</v>
      </c>
      <c r="BE510">
        <v>8525150</v>
      </c>
      <c r="BF510">
        <v>8787755</v>
      </c>
      <c r="BG510">
        <v>9056087</v>
      </c>
      <c r="BH510">
        <v>9332364</v>
      </c>
      <c r="BI510">
        <v>9614040</v>
      </c>
      <c r="BJ510">
        <v>9897120</v>
      </c>
      <c r="BK510">
        <v>10170922</v>
      </c>
      <c r="BL510">
        <v>10433333</v>
      </c>
      <c r="BM510">
        <v>10693067</v>
      </c>
      <c r="BN510">
        <v>10953636</v>
      </c>
      <c r="BO510">
        <v>11211359</v>
      </c>
      <c r="BP510">
        <v>11468763</v>
      </c>
      <c r="BQ510">
        <v>11730086</v>
      </c>
    </row>
    <row r="511" spans="1:69" x14ac:dyDescent="0.2">
      <c r="A511" t="s">
        <v>194</v>
      </c>
      <c r="B511" t="s">
        <v>195</v>
      </c>
      <c r="C511" t="s">
        <v>2003</v>
      </c>
      <c r="D511" t="s">
        <v>2004</v>
      </c>
      <c r="BC511">
        <v>37.130209999999998</v>
      </c>
    </row>
    <row r="512" spans="1:69" x14ac:dyDescent="0.2">
      <c r="A512" t="s">
        <v>194</v>
      </c>
      <c r="B512" t="s">
        <v>195</v>
      </c>
      <c r="C512" t="s">
        <v>2005</v>
      </c>
      <c r="D512" t="s">
        <v>2006</v>
      </c>
      <c r="E512">
        <v>4.5922760212841371</v>
      </c>
      <c r="F512">
        <v>4.6849281529711506</v>
      </c>
      <c r="G512">
        <v>4.7794588129447311</v>
      </c>
      <c r="H512">
        <v>4.8875129375652149</v>
      </c>
      <c r="I512">
        <v>5.0091088314759995</v>
      </c>
      <c r="J512">
        <v>5.1333326891807207</v>
      </c>
      <c r="K512">
        <v>5.2598241848544109</v>
      </c>
      <c r="L512">
        <v>5.3895946120635685</v>
      </c>
      <c r="M512">
        <v>5.52019984587068</v>
      </c>
      <c r="N512">
        <v>5.6490847768253811</v>
      </c>
      <c r="O512">
        <v>5.7757929347280168</v>
      </c>
      <c r="P512">
        <v>5.9015685077183413</v>
      </c>
      <c r="Q512">
        <v>6.0240162687346368</v>
      </c>
      <c r="R512">
        <v>6.1425049012286781</v>
      </c>
      <c r="S512">
        <v>6.2583625894189723</v>
      </c>
      <c r="T512">
        <v>6.3712144222420619</v>
      </c>
      <c r="U512">
        <v>6.479851226889255</v>
      </c>
      <c r="V512">
        <v>6.5800783737593047</v>
      </c>
      <c r="W512">
        <v>6.6723734699250592</v>
      </c>
      <c r="X512">
        <v>6.7564382870806128</v>
      </c>
      <c r="Y512">
        <v>6.8287929573536239</v>
      </c>
      <c r="Z512">
        <v>6.8906453104748993</v>
      </c>
      <c r="AA512">
        <v>6.9419380482630935</v>
      </c>
      <c r="AB512">
        <v>6.97888332576533</v>
      </c>
      <c r="AC512">
        <v>7.0022319079879241</v>
      </c>
      <c r="AD512">
        <v>7.0153776746934096</v>
      </c>
      <c r="AE512">
        <v>7.0200823815927338</v>
      </c>
      <c r="AF512">
        <v>7.0148801989118121</v>
      </c>
      <c r="AG512">
        <v>6.9951389228192218</v>
      </c>
      <c r="AH512">
        <v>6.9593380209999056</v>
      </c>
      <c r="AI512">
        <v>6.9075085574233297</v>
      </c>
      <c r="AJ512">
        <v>6.8473935524520479</v>
      </c>
      <c r="AK512">
        <v>6.7766838799820626</v>
      </c>
      <c r="AL512">
        <v>6.6875104109312522</v>
      </c>
      <c r="AM512">
        <v>6.5817903978817354</v>
      </c>
      <c r="AN512">
        <v>6.465434633280295</v>
      </c>
      <c r="AO512">
        <v>6.346451109692973</v>
      </c>
      <c r="AP512">
        <v>6.22471564319543</v>
      </c>
      <c r="AQ512">
        <v>6.0937139298732612</v>
      </c>
      <c r="AR512">
        <v>5.9588821680849406</v>
      </c>
      <c r="AS512">
        <v>5.8284306359989015</v>
      </c>
      <c r="AT512">
        <v>5.7062728864422603</v>
      </c>
      <c r="AU512">
        <v>5.5967195560924399</v>
      </c>
      <c r="AV512">
        <v>5.500557161063826</v>
      </c>
      <c r="AW512">
        <v>5.4158177669001173</v>
      </c>
      <c r="AX512">
        <v>5.342075545076856</v>
      </c>
      <c r="AY512">
        <v>5.2821424644455712</v>
      </c>
      <c r="AZ512">
        <v>5.2407059589913425</v>
      </c>
      <c r="BA512">
        <v>5.2203919173832682</v>
      </c>
      <c r="BB512">
        <v>5.2164131641825318</v>
      </c>
      <c r="BC512">
        <v>5.2215323029490461</v>
      </c>
      <c r="BD512">
        <v>5.2271423956741883</v>
      </c>
      <c r="BE512">
        <v>5.2180163383073426</v>
      </c>
      <c r="BF512">
        <v>5.1632387325140385</v>
      </c>
      <c r="BG512">
        <v>5.0768380517343239</v>
      </c>
      <c r="BH512">
        <v>5.0008764650017623</v>
      </c>
      <c r="BI512">
        <v>4.9398078130810763</v>
      </c>
      <c r="BJ512">
        <v>4.8921673671297823</v>
      </c>
      <c r="BK512">
        <v>4.8579080570107527</v>
      </c>
      <c r="BL512">
        <v>4.8343011307626398</v>
      </c>
      <c r="BM512">
        <v>4.8119729216308631</v>
      </c>
      <c r="BN512">
        <v>4.7847504566116656</v>
      </c>
      <c r="BO512">
        <v>4.7663432341343537</v>
      </c>
      <c r="BP512">
        <v>4.766840033114466</v>
      </c>
      <c r="BQ512">
        <v>4.7739936835520913</v>
      </c>
    </row>
    <row r="513" spans="1:69" x14ac:dyDescent="0.2">
      <c r="A513" t="s">
        <v>194</v>
      </c>
      <c r="B513" t="s">
        <v>195</v>
      </c>
      <c r="C513" t="s">
        <v>2007</v>
      </c>
      <c r="D513" t="s">
        <v>2008</v>
      </c>
      <c r="E513">
        <v>8.5740535424726594E-2</v>
      </c>
      <c r="F513">
        <v>9.4702381438333205E-2</v>
      </c>
      <c r="G513">
        <v>0.102804355514208</v>
      </c>
      <c r="H513">
        <v>0.110030237594965</v>
      </c>
      <c r="I513">
        <v>0.11653410225852601</v>
      </c>
      <c r="J513">
        <v>0.122460914655542</v>
      </c>
      <c r="K513">
        <v>0.12807676493474801</v>
      </c>
      <c r="L513">
        <v>0.13351886798828799</v>
      </c>
      <c r="M513">
        <v>0.139034394162692</v>
      </c>
      <c r="N513">
        <v>0.144912850896182</v>
      </c>
      <c r="O513">
        <v>0.15143637821009601</v>
      </c>
      <c r="P513">
        <v>0.15847356648401301</v>
      </c>
      <c r="Q513">
        <v>0.16590994575162299</v>
      </c>
      <c r="R513">
        <v>0.17371125166342399</v>
      </c>
      <c r="S513">
        <v>0.18160139231007999</v>
      </c>
      <c r="T513">
        <v>0.18955693789286801</v>
      </c>
      <c r="U513">
        <v>0.197664770636655</v>
      </c>
      <c r="V513">
        <v>0.20592028858508801</v>
      </c>
      <c r="W513">
        <v>0.214444640270682</v>
      </c>
      <c r="X513">
        <v>0.223209487194832</v>
      </c>
      <c r="Y513">
        <v>0.23226135206166401</v>
      </c>
      <c r="Z513">
        <v>0.241574738758362</v>
      </c>
      <c r="AA513">
        <v>0.25098984597310098</v>
      </c>
      <c r="AB513">
        <v>0.26041683611568101</v>
      </c>
      <c r="AC513">
        <v>0.26932951206619699</v>
      </c>
      <c r="AD513">
        <v>0.27723037621751601</v>
      </c>
      <c r="AE513">
        <v>0.284046931218493</v>
      </c>
      <c r="AF513">
        <v>0.28991063308456699</v>
      </c>
      <c r="AG513">
        <v>0.29502787003374698</v>
      </c>
      <c r="AH513">
        <v>0.29978507390537901</v>
      </c>
      <c r="AI513">
        <v>0.304250223872919</v>
      </c>
      <c r="AJ513">
        <v>0.30817953928624398</v>
      </c>
      <c r="AK513">
        <v>0.311791322456417</v>
      </c>
      <c r="AL513">
        <v>0.31511312656805002</v>
      </c>
      <c r="AM513">
        <v>0.31780561569160898</v>
      </c>
      <c r="AN513">
        <v>0.31975790407243998</v>
      </c>
      <c r="AO513">
        <v>0.32095730447482901</v>
      </c>
      <c r="AP513">
        <v>0.32141716730911501</v>
      </c>
      <c r="AQ513">
        <v>0.321700645228291</v>
      </c>
      <c r="AR513">
        <v>0.32202769356587002</v>
      </c>
      <c r="AS513">
        <v>0.32189808649608398</v>
      </c>
      <c r="AT513">
        <v>0.32137627759058401</v>
      </c>
      <c r="AU513">
        <v>0.32050738087960801</v>
      </c>
      <c r="AV513">
        <v>0.31913205511250498</v>
      </c>
      <c r="AW513">
        <v>0.31747197869873001</v>
      </c>
      <c r="AX513">
        <v>0.31561756370129102</v>
      </c>
      <c r="AY513">
        <v>0.31345695222013897</v>
      </c>
      <c r="AZ513">
        <v>0.31105167818207602</v>
      </c>
      <c r="BA513">
        <v>0.30877355300855502</v>
      </c>
      <c r="BB513">
        <v>0.30689940877372601</v>
      </c>
      <c r="BC513">
        <v>0.30532946057480298</v>
      </c>
      <c r="BD513">
        <v>0.30420601770653799</v>
      </c>
      <c r="BE513">
        <v>0.30353977275946897</v>
      </c>
      <c r="BF513">
        <v>0.30304836716827999</v>
      </c>
      <c r="BG513">
        <v>0.30296378971160398</v>
      </c>
      <c r="BH513">
        <v>0.30353760348065301</v>
      </c>
      <c r="BI513">
        <v>0.30489727455979798</v>
      </c>
      <c r="BJ513">
        <v>0.3072033442673</v>
      </c>
      <c r="BK513">
        <v>0.31026943471824098</v>
      </c>
      <c r="BL513">
        <v>0.31386356017519701</v>
      </c>
      <c r="BM513">
        <v>0.318423916580796</v>
      </c>
      <c r="BN513">
        <v>0.32146587351524702</v>
      </c>
      <c r="BO513">
        <v>0.323885095164896</v>
      </c>
      <c r="BP513">
        <v>0.32925464085117201</v>
      </c>
      <c r="BQ513">
        <v>0.33623847641385102</v>
      </c>
    </row>
    <row r="514" spans="1:69" x14ac:dyDescent="0.2">
      <c r="A514" t="s">
        <v>194</v>
      </c>
      <c r="B514" t="s">
        <v>195</v>
      </c>
      <c r="C514" t="s">
        <v>2009</v>
      </c>
      <c r="D514" t="s">
        <v>2010</v>
      </c>
      <c r="E514">
        <v>0.71582485759958003</v>
      </c>
      <c r="F514">
        <v>0.73561812248551495</v>
      </c>
      <c r="G514">
        <v>0.75775265605349396</v>
      </c>
      <c r="H514">
        <v>0.78104690243554398</v>
      </c>
      <c r="I514">
        <v>0.80342807627989998</v>
      </c>
      <c r="J514">
        <v>0.82453506959335598</v>
      </c>
      <c r="K514">
        <v>0.844514539506248</v>
      </c>
      <c r="L514">
        <v>0.86304778969201301</v>
      </c>
      <c r="M514">
        <v>0.88118341656674903</v>
      </c>
      <c r="N514">
        <v>0.90083304569315503</v>
      </c>
      <c r="O514">
        <v>0.92261227309564198</v>
      </c>
      <c r="P514">
        <v>0.94641088038051702</v>
      </c>
      <c r="Q514">
        <v>0.97185564011158898</v>
      </c>
      <c r="R514">
        <v>0.99745281423590104</v>
      </c>
      <c r="S514">
        <v>1.0212500147324</v>
      </c>
      <c r="T514">
        <v>1.0426112205147</v>
      </c>
      <c r="U514">
        <v>1.06142802027744</v>
      </c>
      <c r="V514">
        <v>1.0768874089339899</v>
      </c>
      <c r="W514">
        <v>1.08995193708431</v>
      </c>
      <c r="X514">
        <v>1.1025534805108901</v>
      </c>
      <c r="Y514">
        <v>1.1150298134952801</v>
      </c>
      <c r="Z514">
        <v>1.1272662335500401</v>
      </c>
      <c r="AA514">
        <v>1.13936514679486</v>
      </c>
      <c r="AB514">
        <v>1.1499802387204201</v>
      </c>
      <c r="AC514">
        <v>1.1572707015203401</v>
      </c>
      <c r="AD514">
        <v>1.1608737717272</v>
      </c>
      <c r="AE514">
        <v>1.16136249287103</v>
      </c>
      <c r="AF514">
        <v>1.1590260724163599</v>
      </c>
      <c r="AG514">
        <v>1.1542840863851</v>
      </c>
      <c r="AH514">
        <v>1.1479558645096699</v>
      </c>
      <c r="AI514">
        <v>1.14039329032081</v>
      </c>
      <c r="AJ514">
        <v>1.1319317235767701</v>
      </c>
      <c r="AK514">
        <v>1.1226651762586199</v>
      </c>
      <c r="AL514">
        <v>1.1123226592776601</v>
      </c>
      <c r="AM514">
        <v>1.10071297615041</v>
      </c>
      <c r="AN514">
        <v>1.08777083966432</v>
      </c>
      <c r="AO514">
        <v>1.0740455506809701</v>
      </c>
      <c r="AP514">
        <v>1.0596958016095099</v>
      </c>
      <c r="AQ514">
        <v>1.0443535334577501</v>
      </c>
      <c r="AR514">
        <v>1.02844747913227</v>
      </c>
      <c r="AS514">
        <v>1.01256083737595</v>
      </c>
      <c r="AT514">
        <v>0.99702182869661304</v>
      </c>
      <c r="AU514">
        <v>0.98216061009520805</v>
      </c>
      <c r="AV514">
        <v>0.96829988166860803</v>
      </c>
      <c r="AW514">
        <v>0.956001243199739</v>
      </c>
      <c r="AX514">
        <v>0.94557940861790302</v>
      </c>
      <c r="AY514">
        <v>0.93757595406587901</v>
      </c>
      <c r="AZ514">
        <v>0.93273976314124696</v>
      </c>
      <c r="BA514">
        <v>0.93060719307733197</v>
      </c>
      <c r="BB514">
        <v>0.92952381915052595</v>
      </c>
      <c r="BC514">
        <v>0.92865829041516801</v>
      </c>
      <c r="BD514">
        <v>0.92815512094129904</v>
      </c>
      <c r="BE514">
        <v>0.92824943099664103</v>
      </c>
      <c r="BF514">
        <v>0.93013828332353299</v>
      </c>
      <c r="BG514">
        <v>0.93477061628418401</v>
      </c>
      <c r="BH514">
        <v>0.94152294258105496</v>
      </c>
      <c r="BI514">
        <v>0.94783719266337196</v>
      </c>
      <c r="BJ514">
        <v>0.948912439944957</v>
      </c>
      <c r="BK514">
        <v>0.93501580955544905</v>
      </c>
      <c r="BL514">
        <v>0.91106436128687096</v>
      </c>
      <c r="BM514">
        <v>0.89085729130874403</v>
      </c>
      <c r="BN514">
        <v>0.87604092067210304</v>
      </c>
      <c r="BO514">
        <v>0.86920061770206802</v>
      </c>
      <c r="BP514">
        <v>0.877687897283143</v>
      </c>
      <c r="BQ514">
        <v>0.89584340741511603</v>
      </c>
    </row>
    <row r="515" spans="1:69" x14ac:dyDescent="0.2">
      <c r="A515" t="s">
        <v>194</v>
      </c>
      <c r="B515" t="s">
        <v>195</v>
      </c>
      <c r="C515" t="s">
        <v>2011</v>
      </c>
      <c r="D515" t="s">
        <v>2012</v>
      </c>
      <c r="E515">
        <v>69363</v>
      </c>
      <c r="F515">
        <v>71117</v>
      </c>
      <c r="G515">
        <v>72846</v>
      </c>
      <c r="H515">
        <v>74610</v>
      </c>
      <c r="I515">
        <v>76441</v>
      </c>
      <c r="J515">
        <v>78361</v>
      </c>
      <c r="K515">
        <v>80367</v>
      </c>
      <c r="L515">
        <v>82472</v>
      </c>
      <c r="M515">
        <v>84666</v>
      </c>
      <c r="N515">
        <v>86888</v>
      </c>
      <c r="O515">
        <v>89141</v>
      </c>
      <c r="P515">
        <v>91367</v>
      </c>
      <c r="Q515">
        <v>93577</v>
      </c>
      <c r="R515">
        <v>95851</v>
      </c>
      <c r="S515">
        <v>98258</v>
      </c>
      <c r="T515">
        <v>100807</v>
      </c>
      <c r="U515">
        <v>103504</v>
      </c>
      <c r="V515">
        <v>106406</v>
      </c>
      <c r="W515">
        <v>109427</v>
      </c>
      <c r="X515">
        <v>112474</v>
      </c>
      <c r="Y515">
        <v>115554</v>
      </c>
      <c r="Z515">
        <v>118621</v>
      </c>
      <c r="AA515">
        <v>121658</v>
      </c>
      <c r="AB515">
        <v>124714</v>
      </c>
      <c r="AC515">
        <v>127717</v>
      </c>
      <c r="AD515">
        <v>130554</v>
      </c>
      <c r="AE515">
        <v>133116</v>
      </c>
      <c r="AF515">
        <v>135364</v>
      </c>
      <c r="AG515">
        <v>137366</v>
      </c>
      <c r="AH515">
        <v>139133</v>
      </c>
      <c r="AI515">
        <v>140643</v>
      </c>
      <c r="AJ515">
        <v>141756</v>
      </c>
      <c r="AK515">
        <v>142544</v>
      </c>
      <c r="AL515">
        <v>143177</v>
      </c>
      <c r="AM515">
        <v>143676</v>
      </c>
      <c r="AN515">
        <v>144062</v>
      </c>
      <c r="AO515">
        <v>144305</v>
      </c>
      <c r="AP515">
        <v>144527</v>
      </c>
      <c r="AQ515">
        <v>145132</v>
      </c>
      <c r="AR515">
        <v>146192</v>
      </c>
      <c r="AS515">
        <v>147505</v>
      </c>
      <c r="AT515">
        <v>149196</v>
      </c>
      <c r="AU515">
        <v>151365</v>
      </c>
      <c r="AV515">
        <v>153941</v>
      </c>
      <c r="AW515">
        <v>156860</v>
      </c>
      <c r="AX515">
        <v>160063</v>
      </c>
      <c r="AY515">
        <v>163431</v>
      </c>
      <c r="AZ515">
        <v>166939</v>
      </c>
      <c r="BA515">
        <v>170791</v>
      </c>
      <c r="BB515">
        <v>175269</v>
      </c>
      <c r="BC515">
        <v>180333</v>
      </c>
      <c r="BD515">
        <v>185780</v>
      </c>
      <c r="BE515">
        <v>191163</v>
      </c>
      <c r="BF515">
        <v>194560</v>
      </c>
      <c r="BG515">
        <v>196445</v>
      </c>
      <c r="BH515">
        <v>198964</v>
      </c>
      <c r="BI515">
        <v>202361</v>
      </c>
      <c r="BJ515">
        <v>206601</v>
      </c>
      <c r="BK515">
        <v>211501</v>
      </c>
      <c r="BL515">
        <v>217063</v>
      </c>
      <c r="BM515">
        <v>222989</v>
      </c>
      <c r="BN515">
        <v>229214</v>
      </c>
      <c r="BO515">
        <v>236281</v>
      </c>
      <c r="BP515">
        <v>244570</v>
      </c>
      <c r="BQ515">
        <v>253655</v>
      </c>
    </row>
    <row r="516" spans="1:69" x14ac:dyDescent="0.2">
      <c r="A516" t="s">
        <v>194</v>
      </c>
      <c r="B516" t="s">
        <v>195</v>
      </c>
      <c r="C516" t="s">
        <v>2013</v>
      </c>
      <c r="D516" t="s">
        <v>2014</v>
      </c>
      <c r="E516">
        <v>1.30978996763327</v>
      </c>
      <c r="F516">
        <v>1.3376397378226099</v>
      </c>
      <c r="G516">
        <v>1.36287262978561</v>
      </c>
      <c r="H516">
        <v>1.3872138516405099</v>
      </c>
      <c r="I516">
        <v>1.41336069736993</v>
      </c>
      <c r="J516">
        <v>1.44181059690436</v>
      </c>
      <c r="K516">
        <v>1.4724618692281499</v>
      </c>
      <c r="L516">
        <v>1.50567304998997</v>
      </c>
      <c r="M516">
        <v>1.53945142368457</v>
      </c>
      <c r="N516">
        <v>1.57097595906099</v>
      </c>
      <c r="O516">
        <v>1.59970949156596</v>
      </c>
      <c r="P516">
        <v>1.6257049302462601</v>
      </c>
      <c r="Q516">
        <v>1.6478854108490999</v>
      </c>
      <c r="R516">
        <v>1.6672336733814099</v>
      </c>
      <c r="S516">
        <v>1.68622147316149</v>
      </c>
      <c r="T516">
        <v>1.70516334386641</v>
      </c>
      <c r="U516">
        <v>1.7235321640321599</v>
      </c>
      <c r="V516">
        <v>1.7407413864453201</v>
      </c>
      <c r="W516">
        <v>1.7552044798681199</v>
      </c>
      <c r="X516">
        <v>1.76502099479357</v>
      </c>
      <c r="Y516">
        <v>1.7697644838501501</v>
      </c>
      <c r="Z516">
        <v>1.7700759903133501</v>
      </c>
      <c r="AA516">
        <v>1.76621740648644</v>
      </c>
      <c r="AB516">
        <v>1.7586692935222199</v>
      </c>
      <c r="AC516">
        <v>1.74829548810772</v>
      </c>
      <c r="AD516">
        <v>1.73576629593614</v>
      </c>
      <c r="AE516">
        <v>1.7214472885663199</v>
      </c>
      <c r="AF516">
        <v>1.7056631846761601</v>
      </c>
      <c r="AG516">
        <v>1.6883823604675301</v>
      </c>
      <c r="AH516">
        <v>1.66948133256825</v>
      </c>
      <c r="AI516">
        <v>1.6489054015825899</v>
      </c>
      <c r="AJ516">
        <v>1.6277511487905301</v>
      </c>
      <c r="AK516">
        <v>1.6064455044035899</v>
      </c>
      <c r="AL516">
        <v>1.58445481726106</v>
      </c>
      <c r="AM516">
        <v>1.56165145570655</v>
      </c>
      <c r="AN516">
        <v>1.5384471331170999</v>
      </c>
      <c r="AO516">
        <v>1.5156521991612899</v>
      </c>
      <c r="AP516">
        <v>1.49347963455235</v>
      </c>
      <c r="AQ516">
        <v>1.4720114494344501</v>
      </c>
      <c r="AR516">
        <v>1.45221777284233</v>
      </c>
      <c r="AS516">
        <v>1.4346160045234999</v>
      </c>
      <c r="AT516">
        <v>1.42004403908669</v>
      </c>
      <c r="AU516">
        <v>1.4094726439488301</v>
      </c>
      <c r="AV516">
        <v>1.4017736107395899</v>
      </c>
      <c r="AW516">
        <v>1.3950803867644499</v>
      </c>
      <c r="AX516">
        <v>1.3888239799353399</v>
      </c>
      <c r="AY516">
        <v>1.38288329880766</v>
      </c>
      <c r="AZ516">
        <v>1.37813174083447</v>
      </c>
      <c r="BA516">
        <v>1.37656284494728</v>
      </c>
      <c r="BB516">
        <v>1.37901625279985</v>
      </c>
      <c r="BC516">
        <v>1.38425348161728</v>
      </c>
      <c r="BD516">
        <v>1.38842288276472</v>
      </c>
      <c r="BE516">
        <v>1.3842789815866201</v>
      </c>
      <c r="BF516">
        <v>1.35769754864749</v>
      </c>
      <c r="BG516">
        <v>1.3153721474439</v>
      </c>
      <c r="BH516">
        <v>1.27781289878385</v>
      </c>
      <c r="BI516">
        <v>1.24938083895229</v>
      </c>
      <c r="BJ516">
        <v>1.23263941507331</v>
      </c>
      <c r="BK516">
        <v>1.2375130467973501</v>
      </c>
      <c r="BL516">
        <v>1.25856006098425</v>
      </c>
      <c r="BM516">
        <v>1.27991691160695</v>
      </c>
      <c r="BN516">
        <v>1.2983390326091599</v>
      </c>
      <c r="BO516">
        <v>1.3162791527233499</v>
      </c>
      <c r="BP516">
        <v>1.33571284101319</v>
      </c>
      <c r="BQ516">
        <v>1.3556022894236599</v>
      </c>
    </row>
    <row r="517" spans="1:69" x14ac:dyDescent="0.2">
      <c r="A517" t="s">
        <v>194</v>
      </c>
      <c r="B517" t="s">
        <v>195</v>
      </c>
      <c r="C517" t="s">
        <v>2015</v>
      </c>
      <c r="D517" t="s">
        <v>2016</v>
      </c>
      <c r="E517">
        <v>2.7864396210719802</v>
      </c>
      <c r="F517">
        <v>2.8237595798764601</v>
      </c>
      <c r="G517">
        <v>2.8539369624347501</v>
      </c>
      <c r="H517">
        <v>2.8795052662092999</v>
      </c>
      <c r="I517">
        <v>2.9048740998837599</v>
      </c>
      <c r="J517">
        <v>2.9306405707824901</v>
      </c>
      <c r="K517">
        <v>2.9567288421259699</v>
      </c>
      <c r="L517">
        <v>2.98361727995482</v>
      </c>
      <c r="M517">
        <v>3.0086490442260101</v>
      </c>
      <c r="N517">
        <v>3.0280879505226399</v>
      </c>
      <c r="O517">
        <v>3.0409324612175701</v>
      </c>
      <c r="P517">
        <v>3.0480229983872902</v>
      </c>
      <c r="Q517">
        <v>3.0488743261559499</v>
      </c>
      <c r="R517">
        <v>3.0438067828261799</v>
      </c>
      <c r="S517">
        <v>3.0342197655125598</v>
      </c>
      <c r="T517">
        <v>3.0205750662776398</v>
      </c>
      <c r="U517">
        <v>3.0025026468345102</v>
      </c>
      <c r="V517">
        <v>2.9791993745773402</v>
      </c>
      <c r="W517">
        <v>2.9506938362151098</v>
      </c>
      <c r="X517">
        <v>2.9177156316652701</v>
      </c>
      <c r="Y517">
        <v>2.8808353773614299</v>
      </c>
      <c r="Z517">
        <v>2.8415264760905798</v>
      </c>
      <c r="AA517">
        <v>2.80090641691082</v>
      </c>
      <c r="AB517">
        <v>2.7585757251322498</v>
      </c>
      <c r="AC517">
        <v>2.7145323465465001</v>
      </c>
      <c r="AD517">
        <v>2.6700711423966599</v>
      </c>
      <c r="AE517">
        <v>2.6268782606315302</v>
      </c>
      <c r="AF517">
        <v>2.58594469051793</v>
      </c>
      <c r="AG517">
        <v>2.54821604156297</v>
      </c>
      <c r="AH517">
        <v>2.5145647382713601</v>
      </c>
      <c r="AI517">
        <v>2.4850055084874101</v>
      </c>
      <c r="AJ517">
        <v>2.4615212617188602</v>
      </c>
      <c r="AK517">
        <v>2.4453921125768501</v>
      </c>
      <c r="AL517">
        <v>2.4345714218593901</v>
      </c>
      <c r="AM517">
        <v>2.4254367934822501</v>
      </c>
      <c r="AN517">
        <v>2.4162397064446899</v>
      </c>
      <c r="AO517">
        <v>2.4070599545848199</v>
      </c>
      <c r="AP517">
        <v>2.3983950698788599</v>
      </c>
      <c r="AQ517">
        <v>2.3923387674497101</v>
      </c>
      <c r="AR517">
        <v>2.3915841797862201</v>
      </c>
      <c r="AS517">
        <v>2.3950670862529999</v>
      </c>
      <c r="AT517">
        <v>2.39632932769026</v>
      </c>
      <c r="AU517">
        <v>2.3839804386877099</v>
      </c>
      <c r="AV517">
        <v>2.3338411155491698</v>
      </c>
      <c r="AW517">
        <v>2.2560966534274298</v>
      </c>
      <c r="AX517">
        <v>2.18425564154836</v>
      </c>
      <c r="AY517">
        <v>2.12513351698259</v>
      </c>
      <c r="AZ517">
        <v>2.0837917226362102</v>
      </c>
      <c r="BA517">
        <v>2.0777851771262199</v>
      </c>
      <c r="BB517">
        <v>2.0972312466418401</v>
      </c>
      <c r="BC517">
        <v>2.11610176666998</v>
      </c>
      <c r="BD517">
        <v>2.13133659770623</v>
      </c>
      <c r="BE517">
        <v>2.1445074826500399</v>
      </c>
      <c r="BF517">
        <v>2.15648811684872</v>
      </c>
      <c r="BG517">
        <v>2.1687332364696599</v>
      </c>
      <c r="BH517">
        <v>2.1808027275028601</v>
      </c>
      <c r="BI517">
        <v>2.19257850293417</v>
      </c>
      <c r="BJ517">
        <v>2.2049582051610601</v>
      </c>
      <c r="BK517">
        <v>2.21826112859612</v>
      </c>
      <c r="BL517">
        <v>2.2335739267621899</v>
      </c>
      <c r="BM517">
        <v>2.25100601523028</v>
      </c>
      <c r="BN517">
        <v>2.2681797011893399</v>
      </c>
      <c r="BO517">
        <v>2.2860845008038999</v>
      </c>
      <c r="BP517">
        <v>2.3076205896636401</v>
      </c>
      <c r="BQ517">
        <v>2.3303080416238799</v>
      </c>
    </row>
    <row r="518" spans="1:69" x14ac:dyDescent="0.2">
      <c r="A518" t="s">
        <v>194</v>
      </c>
      <c r="B518" t="s">
        <v>195</v>
      </c>
      <c r="C518" t="s">
        <v>2017</v>
      </c>
      <c r="D518" t="s">
        <v>2018</v>
      </c>
      <c r="E518">
        <v>4.36737924022726</v>
      </c>
      <c r="F518">
        <v>4.3779964752460199</v>
      </c>
      <c r="G518">
        <v>4.3790705391766496</v>
      </c>
      <c r="H518">
        <v>4.3724839907318298</v>
      </c>
      <c r="I518">
        <v>4.3608653505931203</v>
      </c>
      <c r="J518">
        <v>4.3451596553471896</v>
      </c>
      <c r="K518">
        <v>4.3252407466259299</v>
      </c>
      <c r="L518">
        <v>4.3012149616227102</v>
      </c>
      <c r="M518">
        <v>4.2730517644385397</v>
      </c>
      <c r="N518">
        <v>4.2409812386355004</v>
      </c>
      <c r="O518">
        <v>4.2052158663661201</v>
      </c>
      <c r="P518">
        <v>4.1666854891309804</v>
      </c>
      <c r="Q518">
        <v>4.1259511275485297</v>
      </c>
      <c r="R518">
        <v>4.0818802254570201</v>
      </c>
      <c r="S518">
        <v>4.0339113672584501</v>
      </c>
      <c r="T518">
        <v>3.98313084234925</v>
      </c>
      <c r="U518">
        <v>3.9310211196951901</v>
      </c>
      <c r="V518">
        <v>3.8781526908498001</v>
      </c>
      <c r="W518">
        <v>3.82579854609456</v>
      </c>
      <c r="X518">
        <v>3.7762449444874102</v>
      </c>
      <c r="Y518">
        <v>3.7311124169263099</v>
      </c>
      <c r="Z518">
        <v>3.6932359898620901</v>
      </c>
      <c r="AA518">
        <v>3.6649897873512498</v>
      </c>
      <c r="AB518">
        <v>3.6442480361374399</v>
      </c>
      <c r="AC518">
        <v>3.6258610468168899</v>
      </c>
      <c r="AD518">
        <v>3.60759688188051</v>
      </c>
      <c r="AE518">
        <v>3.5897234827869</v>
      </c>
      <c r="AF518">
        <v>3.5736995865182299</v>
      </c>
      <c r="AG518">
        <v>3.56382932950229</v>
      </c>
      <c r="AH518">
        <v>3.5634045210782399</v>
      </c>
      <c r="AI518">
        <v>3.5701098668834099</v>
      </c>
      <c r="AJ518">
        <v>3.57447440157532</v>
      </c>
      <c r="AK518">
        <v>3.5593496308432799</v>
      </c>
      <c r="AL518">
        <v>3.4896668457112301</v>
      </c>
      <c r="AM518">
        <v>3.3787662993288698</v>
      </c>
      <c r="AN518">
        <v>3.2742554879651502</v>
      </c>
      <c r="AO518">
        <v>3.1869438034362298</v>
      </c>
      <c r="AP518">
        <v>3.1249160730589902</v>
      </c>
      <c r="AQ518">
        <v>3.11587456008851</v>
      </c>
      <c r="AR518">
        <v>3.1459988042079101</v>
      </c>
      <c r="AS518">
        <v>3.1750042275701</v>
      </c>
      <c r="AT518">
        <v>3.1981823051398699</v>
      </c>
      <c r="AU518">
        <v>3.2186044223152099</v>
      </c>
      <c r="AV518">
        <v>3.2363106599506399</v>
      </c>
      <c r="AW518">
        <v>3.2527827005486301</v>
      </c>
      <c r="AX518">
        <v>3.2672072924515798</v>
      </c>
      <c r="AY518">
        <v>3.2776685350418</v>
      </c>
      <c r="AZ518">
        <v>3.2848704905795398</v>
      </c>
      <c r="BA518">
        <v>3.2887082806081001</v>
      </c>
      <c r="BB518">
        <v>3.2904741402864901</v>
      </c>
      <c r="BC518">
        <v>3.2918876998194899</v>
      </c>
      <c r="BD518">
        <v>3.29298263089265</v>
      </c>
      <c r="BE518">
        <v>3.2946396015235999</v>
      </c>
      <c r="BF518">
        <v>3.29862385763973</v>
      </c>
      <c r="BG518">
        <v>3.3033648962401898</v>
      </c>
      <c r="BH518">
        <v>3.30799291867348</v>
      </c>
      <c r="BI518">
        <v>3.3151952794081598</v>
      </c>
      <c r="BJ518">
        <v>3.3275027514964801</v>
      </c>
      <c r="BK518">
        <v>3.3486873191874502</v>
      </c>
      <c r="BL518">
        <v>3.38353000599936</v>
      </c>
      <c r="BM518">
        <v>3.4340810386271698</v>
      </c>
      <c r="BN518">
        <v>3.4958768458306499</v>
      </c>
      <c r="BO518">
        <v>3.5681044058649398</v>
      </c>
      <c r="BP518">
        <v>3.6524620874122999</v>
      </c>
      <c r="BQ518">
        <v>3.7444531735525799</v>
      </c>
    </row>
    <row r="519" spans="1:69" x14ac:dyDescent="0.2">
      <c r="A519" t="s">
        <v>194</v>
      </c>
      <c r="B519" t="s">
        <v>195</v>
      </c>
      <c r="C519" t="s">
        <v>2019</v>
      </c>
      <c r="D519" t="s">
        <v>2020</v>
      </c>
      <c r="E519">
        <v>5.8565939497764097</v>
      </c>
      <c r="F519">
        <v>5.8096896613008298</v>
      </c>
      <c r="G519">
        <v>5.7586280463530999</v>
      </c>
      <c r="H519">
        <v>5.70352036115308</v>
      </c>
      <c r="I519">
        <v>5.6446466389769903</v>
      </c>
      <c r="J519">
        <v>5.5839214004444599</v>
      </c>
      <c r="K519">
        <v>5.5229326096951503</v>
      </c>
      <c r="L519">
        <v>5.4631032097845704</v>
      </c>
      <c r="M519">
        <v>5.4069094753504903</v>
      </c>
      <c r="N519">
        <v>5.3567361356079397</v>
      </c>
      <c r="O519">
        <v>5.3136295397478399</v>
      </c>
      <c r="P519">
        <v>5.2793189997661401</v>
      </c>
      <c r="Q519">
        <v>5.2566099391561298</v>
      </c>
      <c r="R519">
        <v>5.2424338022445403</v>
      </c>
      <c r="S519">
        <v>5.2301495633316399</v>
      </c>
      <c r="T519">
        <v>5.21675688457597</v>
      </c>
      <c r="U519">
        <v>5.20215957259673</v>
      </c>
      <c r="V519">
        <v>5.1883042781564797</v>
      </c>
      <c r="W519">
        <v>5.1791914444013996</v>
      </c>
      <c r="X519">
        <v>5.1794274844420096</v>
      </c>
      <c r="Y519">
        <v>5.1883625850390196</v>
      </c>
      <c r="Z519">
        <v>5.1933272046532499</v>
      </c>
      <c r="AA519">
        <v>5.1702061280710696</v>
      </c>
      <c r="AB519">
        <v>5.0706909836900804</v>
      </c>
      <c r="AC519">
        <v>4.9136919898977096</v>
      </c>
      <c r="AD519">
        <v>4.7654710433111802</v>
      </c>
      <c r="AE519">
        <v>4.6407879774106098</v>
      </c>
      <c r="AF519">
        <v>4.55114913363537</v>
      </c>
      <c r="AG519">
        <v>4.5356458795965597</v>
      </c>
      <c r="AH519">
        <v>4.5747436037103304</v>
      </c>
      <c r="AI519">
        <v>4.6123513411861898</v>
      </c>
      <c r="AJ519">
        <v>4.6391488717582696</v>
      </c>
      <c r="AK519">
        <v>4.6599241014804598</v>
      </c>
      <c r="AL519">
        <v>4.6785778419807604</v>
      </c>
      <c r="AM519">
        <v>4.6969201153835796</v>
      </c>
      <c r="AN519">
        <v>4.7123999538825299</v>
      </c>
      <c r="AO519">
        <v>4.7220543848418197</v>
      </c>
      <c r="AP519">
        <v>4.7282114433457796</v>
      </c>
      <c r="AQ519">
        <v>4.7346754237962996</v>
      </c>
      <c r="AR519">
        <v>4.7427109538022503</v>
      </c>
      <c r="AS519">
        <v>4.7509465793673398</v>
      </c>
      <c r="AT519">
        <v>4.7595170775751896</v>
      </c>
      <c r="AU519">
        <v>4.7700005901153704</v>
      </c>
      <c r="AV519">
        <v>4.7830515595412404</v>
      </c>
      <c r="AW519">
        <v>4.7949559934713699</v>
      </c>
      <c r="AX519">
        <v>4.8032910155409496</v>
      </c>
      <c r="AY519">
        <v>4.8081295918351801</v>
      </c>
      <c r="AZ519">
        <v>4.8108656432905699</v>
      </c>
      <c r="BA519">
        <v>4.81685441772541</v>
      </c>
      <c r="BB519">
        <v>4.8341252886717498</v>
      </c>
      <c r="BC519">
        <v>4.8665027247973098</v>
      </c>
      <c r="BD519">
        <v>4.9123168437066296</v>
      </c>
      <c r="BE519">
        <v>4.9731951743102902</v>
      </c>
      <c r="BF519">
        <v>5.0477993420040796</v>
      </c>
      <c r="BG519">
        <v>5.1303045711591304</v>
      </c>
      <c r="BH519">
        <v>5.2121184657944601</v>
      </c>
      <c r="BI519">
        <v>5.28944332342504</v>
      </c>
      <c r="BJ519">
        <v>5.3575084920539</v>
      </c>
      <c r="BK519">
        <v>5.4110272580607699</v>
      </c>
      <c r="BL519">
        <v>5.4577620551298303</v>
      </c>
      <c r="BM519">
        <v>5.50830077301059</v>
      </c>
      <c r="BN519">
        <v>5.5574788363016898</v>
      </c>
      <c r="BO519">
        <v>5.5966138887193599</v>
      </c>
      <c r="BP519">
        <v>5.6254936126442701</v>
      </c>
      <c r="BQ519">
        <v>5.6448660363940304</v>
      </c>
    </row>
    <row r="520" spans="1:69" x14ac:dyDescent="0.2">
      <c r="A520" t="s">
        <v>194</v>
      </c>
      <c r="B520" t="s">
        <v>195</v>
      </c>
      <c r="C520" t="s">
        <v>2021</v>
      </c>
      <c r="D520" t="s">
        <v>2022</v>
      </c>
      <c r="E520">
        <v>7.5537922830110604</v>
      </c>
      <c r="F520">
        <v>7.5163839934554</v>
      </c>
      <c r="G520">
        <v>7.4932175253343702</v>
      </c>
      <c r="H520">
        <v>7.4811869115161196</v>
      </c>
      <c r="I520">
        <v>7.4724589152261602</v>
      </c>
      <c r="J520">
        <v>7.4641311552107297</v>
      </c>
      <c r="K520">
        <v>7.4546264048216901</v>
      </c>
      <c r="L520">
        <v>7.4453853010595097</v>
      </c>
      <c r="M520">
        <v>7.4446012392292102</v>
      </c>
      <c r="N520">
        <v>7.4586859296178298</v>
      </c>
      <c r="O520">
        <v>7.4849852310117804</v>
      </c>
      <c r="P520">
        <v>7.5025879440552403</v>
      </c>
      <c r="Q520">
        <v>7.4785931859157699</v>
      </c>
      <c r="R520">
        <v>7.34566667624674</v>
      </c>
      <c r="S520">
        <v>7.1300890622728801</v>
      </c>
      <c r="T520">
        <v>6.9256210104448499</v>
      </c>
      <c r="U520">
        <v>6.7551727816284401</v>
      </c>
      <c r="V520">
        <v>6.63834096607125</v>
      </c>
      <c r="W520">
        <v>6.6244636274633502</v>
      </c>
      <c r="X520">
        <v>6.6832845188162997</v>
      </c>
      <c r="Y520">
        <v>6.7405137207683303</v>
      </c>
      <c r="Z520">
        <v>6.7860915466313996</v>
      </c>
      <c r="AA520">
        <v>6.8248546465912296</v>
      </c>
      <c r="AB520">
        <v>6.8616862689623996</v>
      </c>
      <c r="AC520">
        <v>6.8973804343550302</v>
      </c>
      <c r="AD520">
        <v>6.9254363265100398</v>
      </c>
      <c r="AE520">
        <v>6.9416254986689996</v>
      </c>
      <c r="AF520">
        <v>6.9486780831167101</v>
      </c>
      <c r="AG520">
        <v>6.9488483994262502</v>
      </c>
      <c r="AH520">
        <v>6.9446753857356596</v>
      </c>
      <c r="AI520">
        <v>6.9384387599899702</v>
      </c>
      <c r="AJ520">
        <v>6.9227550706473302</v>
      </c>
      <c r="AK520">
        <v>6.9021511386054</v>
      </c>
      <c r="AL520">
        <v>6.8882419482703199</v>
      </c>
      <c r="AM520">
        <v>6.8760740544923902</v>
      </c>
      <c r="AN520">
        <v>6.8606173139711801</v>
      </c>
      <c r="AO520">
        <v>6.8416999307296296</v>
      </c>
      <c r="AP520">
        <v>6.8272225538131703</v>
      </c>
      <c r="AQ520">
        <v>6.8370106884757504</v>
      </c>
      <c r="AR520">
        <v>6.8775635345275603</v>
      </c>
      <c r="AS520">
        <v>6.9428591056575497</v>
      </c>
      <c r="AT520">
        <v>7.0300559549794199</v>
      </c>
      <c r="AU520">
        <v>7.1399443796805402</v>
      </c>
      <c r="AV520">
        <v>7.2683281421669301</v>
      </c>
      <c r="AW520">
        <v>7.4036958284108696</v>
      </c>
      <c r="AX520">
        <v>7.5298867497031798</v>
      </c>
      <c r="AY520">
        <v>7.6338037188904897</v>
      </c>
      <c r="AZ520">
        <v>7.7043830222314202</v>
      </c>
      <c r="BA520">
        <v>7.7366215581050399</v>
      </c>
      <c r="BB520">
        <v>7.7460212970336402</v>
      </c>
      <c r="BC520">
        <v>7.7475417922920302</v>
      </c>
      <c r="BD520">
        <v>7.7418444691851303</v>
      </c>
      <c r="BE520">
        <v>7.7279393167935204</v>
      </c>
      <c r="BF520">
        <v>7.7006022012080804</v>
      </c>
      <c r="BG520">
        <v>7.6598538149569499</v>
      </c>
      <c r="BH520">
        <v>7.61296067822515</v>
      </c>
      <c r="BI520">
        <v>7.5706255082521396</v>
      </c>
      <c r="BJ520">
        <v>7.5378750254944196</v>
      </c>
      <c r="BK520">
        <v>7.51321188349515</v>
      </c>
      <c r="BL520">
        <v>7.5044026427206303</v>
      </c>
      <c r="BM520">
        <v>7.5214345542612202</v>
      </c>
      <c r="BN520">
        <v>7.5580480468989704</v>
      </c>
      <c r="BO520">
        <v>7.6026674327236803</v>
      </c>
      <c r="BP520">
        <v>7.6554775725993203</v>
      </c>
      <c r="BQ520">
        <v>7.7139100382910302</v>
      </c>
    </row>
    <row r="521" spans="1:69" x14ac:dyDescent="0.2">
      <c r="A521" t="s">
        <v>194</v>
      </c>
      <c r="B521" t="s">
        <v>195</v>
      </c>
      <c r="C521" t="s">
        <v>2023</v>
      </c>
      <c r="D521" t="s">
        <v>2024</v>
      </c>
      <c r="E521">
        <v>2747962</v>
      </c>
      <c r="F521">
        <v>2785571</v>
      </c>
      <c r="G521">
        <v>2820947</v>
      </c>
      <c r="H521">
        <v>2849261</v>
      </c>
      <c r="I521">
        <v>2872487</v>
      </c>
      <c r="J521">
        <v>2897864</v>
      </c>
      <c r="K521">
        <v>2925459</v>
      </c>
      <c r="L521">
        <v>2955046</v>
      </c>
      <c r="M521">
        <v>2987102</v>
      </c>
      <c r="N521">
        <v>3020684</v>
      </c>
      <c r="O521">
        <v>3056273</v>
      </c>
      <c r="P521">
        <v>3091856</v>
      </c>
      <c r="Q521">
        <v>3127963</v>
      </c>
      <c r="R521">
        <v>3167063</v>
      </c>
      <c r="S521">
        <v>3210728</v>
      </c>
      <c r="T521">
        <v>3259410</v>
      </c>
      <c r="U521">
        <v>3313502</v>
      </c>
      <c r="V521">
        <v>3376130</v>
      </c>
      <c r="W521">
        <v>3445011</v>
      </c>
      <c r="X521">
        <v>3517667</v>
      </c>
      <c r="Y521">
        <v>3595921</v>
      </c>
      <c r="Z521">
        <v>3678059</v>
      </c>
      <c r="AA521">
        <v>3763704</v>
      </c>
      <c r="AB521">
        <v>3856147</v>
      </c>
      <c r="AC521">
        <v>3953568</v>
      </c>
      <c r="AD521">
        <v>4051913</v>
      </c>
      <c r="AE521">
        <v>4148014</v>
      </c>
      <c r="AF521">
        <v>4242282</v>
      </c>
      <c r="AG521">
        <v>4338956</v>
      </c>
      <c r="AH521">
        <v>4440020</v>
      </c>
      <c r="AI521">
        <v>4546053</v>
      </c>
      <c r="AJ521">
        <v>4650295</v>
      </c>
      <c r="AK521">
        <v>4756589</v>
      </c>
      <c r="AL521">
        <v>4874684</v>
      </c>
      <c r="AM521">
        <v>5004854</v>
      </c>
      <c r="AN521">
        <v>5144774</v>
      </c>
      <c r="AO521">
        <v>5288625</v>
      </c>
      <c r="AP521">
        <v>5439381</v>
      </c>
      <c r="AQ521">
        <v>5614064</v>
      </c>
      <c r="AR521">
        <v>5812466</v>
      </c>
      <c r="AS521">
        <v>6023045</v>
      </c>
      <c r="AT521">
        <v>6246056</v>
      </c>
      <c r="AU521">
        <v>6479367</v>
      </c>
      <c r="AV521">
        <v>6718883</v>
      </c>
      <c r="AW521">
        <v>6963916</v>
      </c>
      <c r="AX521">
        <v>7212515</v>
      </c>
      <c r="AY521">
        <v>7457580</v>
      </c>
      <c r="AZ521">
        <v>7690815</v>
      </c>
      <c r="BA521">
        <v>7912586</v>
      </c>
      <c r="BB521">
        <v>8135226</v>
      </c>
      <c r="BC521">
        <v>8365552</v>
      </c>
      <c r="BD521">
        <v>8609159</v>
      </c>
      <c r="BE521">
        <v>8873257</v>
      </c>
      <c r="BF521">
        <v>9150555</v>
      </c>
      <c r="BG521">
        <v>9441546</v>
      </c>
      <c r="BH521">
        <v>9749391</v>
      </c>
      <c r="BI521">
        <v>10072902</v>
      </c>
      <c r="BJ521">
        <v>10408352</v>
      </c>
      <c r="BK521">
        <v>10748639</v>
      </c>
      <c r="BL521">
        <v>11096847</v>
      </c>
      <c r="BM521">
        <v>11466274</v>
      </c>
      <c r="BN521">
        <v>11856355</v>
      </c>
      <c r="BO521">
        <v>12253251</v>
      </c>
      <c r="BP521">
        <v>12659120</v>
      </c>
      <c r="BQ521">
        <v>13080453</v>
      </c>
    </row>
    <row r="522" spans="1:69" x14ac:dyDescent="0.2">
      <c r="A522" t="s">
        <v>194</v>
      </c>
      <c r="B522" t="s">
        <v>195</v>
      </c>
      <c r="C522" t="s">
        <v>2025</v>
      </c>
      <c r="D522" t="s">
        <v>2026</v>
      </c>
      <c r="E522">
        <v>1344442</v>
      </c>
      <c r="F522">
        <v>1367384</v>
      </c>
      <c r="G522">
        <v>1389433</v>
      </c>
      <c r="H522">
        <v>1408640</v>
      </c>
      <c r="I522">
        <v>1425856</v>
      </c>
      <c r="J522">
        <v>1444110</v>
      </c>
      <c r="K522">
        <v>1463533</v>
      </c>
      <c r="L522">
        <v>1483892</v>
      </c>
      <c r="M522">
        <v>1505350</v>
      </c>
      <c r="N522">
        <v>1527584</v>
      </c>
      <c r="O522">
        <v>1550803</v>
      </c>
      <c r="P522">
        <v>1574352</v>
      </c>
      <c r="Q522">
        <v>1598348</v>
      </c>
      <c r="R522">
        <v>1623640</v>
      </c>
      <c r="S522">
        <v>1650805</v>
      </c>
      <c r="T522">
        <v>1680021</v>
      </c>
      <c r="U522">
        <v>1711430</v>
      </c>
      <c r="V522">
        <v>1746099</v>
      </c>
      <c r="W522">
        <v>1783272</v>
      </c>
      <c r="X522">
        <v>1822173</v>
      </c>
      <c r="Y522">
        <v>1863452</v>
      </c>
      <c r="Z522">
        <v>1906468</v>
      </c>
      <c r="AA522">
        <v>1951118</v>
      </c>
      <c r="AB522">
        <v>1998547</v>
      </c>
      <c r="AC522">
        <v>2048036</v>
      </c>
      <c r="AD522">
        <v>2098150</v>
      </c>
      <c r="AE522">
        <v>2147840</v>
      </c>
      <c r="AF522">
        <v>2197337</v>
      </c>
      <c r="AG522">
        <v>2248180</v>
      </c>
      <c r="AH522">
        <v>2301167</v>
      </c>
      <c r="AI522">
        <v>2356652</v>
      </c>
      <c r="AJ522">
        <v>2412457</v>
      </c>
      <c r="AK522">
        <v>2470024</v>
      </c>
      <c r="AL522">
        <v>2532845</v>
      </c>
      <c r="AM522">
        <v>2601002</v>
      </c>
      <c r="AN522">
        <v>2673536</v>
      </c>
      <c r="AO522">
        <v>2748429</v>
      </c>
      <c r="AP522">
        <v>2826568</v>
      </c>
      <c r="AQ522">
        <v>2913708</v>
      </c>
      <c r="AR522">
        <v>3010051</v>
      </c>
      <c r="AS522">
        <v>3111779</v>
      </c>
      <c r="AT522">
        <v>3218772</v>
      </c>
      <c r="AU522">
        <v>3329973</v>
      </c>
      <c r="AV522">
        <v>3443884</v>
      </c>
      <c r="AW522">
        <v>3560403</v>
      </c>
      <c r="AX522">
        <v>3679099</v>
      </c>
      <c r="AY522">
        <v>3797750</v>
      </c>
      <c r="AZ522">
        <v>3913432</v>
      </c>
      <c r="BA522">
        <v>4026149</v>
      </c>
      <c r="BB522">
        <v>4140203</v>
      </c>
      <c r="BC522">
        <v>4258154</v>
      </c>
      <c r="BD522">
        <v>4382146</v>
      </c>
      <c r="BE522">
        <v>4514695</v>
      </c>
      <c r="BF522">
        <v>4653471</v>
      </c>
      <c r="BG522">
        <v>4798480</v>
      </c>
      <c r="BH522">
        <v>4950676</v>
      </c>
      <c r="BI522">
        <v>5109776</v>
      </c>
      <c r="BJ522">
        <v>5274478</v>
      </c>
      <c r="BK522">
        <v>5442859</v>
      </c>
      <c r="BL522">
        <v>5616208</v>
      </c>
      <c r="BM522">
        <v>5799004</v>
      </c>
      <c r="BN522">
        <v>5991303</v>
      </c>
      <c r="BO522">
        <v>6188655</v>
      </c>
      <c r="BP522">
        <v>6392069</v>
      </c>
      <c r="BQ522">
        <v>6601436</v>
      </c>
    </row>
    <row r="523" spans="1:69" x14ac:dyDescent="0.2">
      <c r="A523" t="s">
        <v>194</v>
      </c>
      <c r="B523" t="s">
        <v>195</v>
      </c>
      <c r="C523" t="s">
        <v>2027</v>
      </c>
      <c r="D523" t="s">
        <v>2028</v>
      </c>
      <c r="E523">
        <v>11.2152283368849</v>
      </c>
      <c r="F523">
        <v>10.9820641141821</v>
      </c>
      <c r="G523">
        <v>10.8189600280948</v>
      </c>
      <c r="H523">
        <v>10.807746872638599</v>
      </c>
      <c r="I523">
        <v>10.9093710573688</v>
      </c>
      <c r="J523">
        <v>11.0065499629615</v>
      </c>
      <c r="K523">
        <v>11.087403112529399</v>
      </c>
      <c r="L523">
        <v>11.1603525558951</v>
      </c>
      <c r="M523">
        <v>11.227515330153301</v>
      </c>
      <c r="N523">
        <v>11.2971515404057</v>
      </c>
      <c r="O523">
        <v>11.3675064545128</v>
      </c>
      <c r="P523">
        <v>11.438486854564699</v>
      </c>
      <c r="Q523">
        <v>11.5112870743115</v>
      </c>
      <c r="R523">
        <v>11.5774973415294</v>
      </c>
      <c r="S523">
        <v>11.634749739072801</v>
      </c>
      <c r="T523">
        <v>11.685147079650401</v>
      </c>
      <c r="U523">
        <v>11.726303136211101</v>
      </c>
      <c r="V523">
        <v>11.753009433641999</v>
      </c>
      <c r="W523">
        <v>11.7687642042362</v>
      </c>
      <c r="X523">
        <v>11.769503486350001</v>
      </c>
      <c r="Y523">
        <v>11.7516298025234</v>
      </c>
      <c r="Z523">
        <v>11.7251454827766</v>
      </c>
      <c r="AA523">
        <v>11.697548201413399</v>
      </c>
      <c r="AB523">
        <v>11.676020686032</v>
      </c>
      <c r="AC523">
        <v>11.6741245715715</v>
      </c>
      <c r="AD523">
        <v>11.702745995704699</v>
      </c>
      <c r="AE523">
        <v>11.7635020612588</v>
      </c>
      <c r="AF523">
        <v>11.8612355694583</v>
      </c>
      <c r="AG523">
        <v>11.996422436067901</v>
      </c>
      <c r="AH523">
        <v>12.1542184042542</v>
      </c>
      <c r="AI523">
        <v>12.3124091002918</v>
      </c>
      <c r="AJ523">
        <v>12.4668672974089</v>
      </c>
      <c r="AK523">
        <v>12.604503380214799</v>
      </c>
      <c r="AL523">
        <v>12.706825340765301</v>
      </c>
      <c r="AM523">
        <v>12.7844461188081</v>
      </c>
      <c r="AN523">
        <v>12.853533798688501</v>
      </c>
      <c r="AO523">
        <v>12.9127151909498</v>
      </c>
      <c r="AP523">
        <v>12.9504243840156</v>
      </c>
      <c r="AQ523">
        <v>12.950520550824001</v>
      </c>
      <c r="AR523">
        <v>12.9080793464816</v>
      </c>
      <c r="AS523">
        <v>12.8346220816555</v>
      </c>
      <c r="AT523">
        <v>12.7453142315532</v>
      </c>
      <c r="AU523">
        <v>12.650672100918101</v>
      </c>
      <c r="AV523">
        <v>12.5515980782861</v>
      </c>
      <c r="AW523">
        <v>12.457270507901599</v>
      </c>
      <c r="AX523">
        <v>12.3774225533041</v>
      </c>
      <c r="AY523">
        <v>12.3130158406798</v>
      </c>
      <c r="AZ523">
        <v>12.269917036141001</v>
      </c>
      <c r="BA523">
        <v>12.2501142533697</v>
      </c>
      <c r="BB523">
        <v>12.239656856907599</v>
      </c>
      <c r="BC523">
        <v>12.2358124632634</v>
      </c>
      <c r="BD523">
        <v>12.2350060146563</v>
      </c>
      <c r="BE523">
        <v>12.229388756070399</v>
      </c>
      <c r="BF523">
        <v>12.2413432313379</v>
      </c>
      <c r="BG523">
        <v>12.2755603486547</v>
      </c>
      <c r="BH523">
        <v>12.3189978574128</v>
      </c>
      <c r="BI523">
        <v>12.391764476538199</v>
      </c>
      <c r="BJ523">
        <v>12.4988859477576</v>
      </c>
      <c r="BK523">
        <v>12.615805620652599</v>
      </c>
      <c r="BL523">
        <v>12.734679983448901</v>
      </c>
      <c r="BM523">
        <v>12.8507980346428</v>
      </c>
      <c r="BN523">
        <v>12.9399138667083</v>
      </c>
      <c r="BO523">
        <v>12.998744565200299</v>
      </c>
      <c r="BP523">
        <v>13.037512938573</v>
      </c>
      <c r="BQ523">
        <v>13.051047514129101</v>
      </c>
    </row>
    <row r="524" spans="1:69" x14ac:dyDescent="0.2">
      <c r="A524" t="s">
        <v>194</v>
      </c>
      <c r="B524" t="s">
        <v>195</v>
      </c>
      <c r="C524" t="s">
        <v>2029</v>
      </c>
      <c r="D524" t="s">
        <v>2030</v>
      </c>
      <c r="E524">
        <v>1904466</v>
      </c>
      <c r="F524">
        <v>1932151</v>
      </c>
      <c r="G524">
        <v>1963899</v>
      </c>
      <c r="H524">
        <v>2005104</v>
      </c>
      <c r="I524">
        <v>2054661</v>
      </c>
      <c r="J524">
        <v>2106212</v>
      </c>
      <c r="K524">
        <v>2158600</v>
      </c>
      <c r="L524">
        <v>2212037</v>
      </c>
      <c r="M524">
        <v>2266649</v>
      </c>
      <c r="N524">
        <v>2321853</v>
      </c>
      <c r="O524">
        <v>2377507</v>
      </c>
      <c r="P524">
        <v>2433675</v>
      </c>
      <c r="Q524">
        <v>2490841</v>
      </c>
      <c r="R524">
        <v>2550328</v>
      </c>
      <c r="S524">
        <v>2613236</v>
      </c>
      <c r="T524">
        <v>2680495</v>
      </c>
      <c r="U524">
        <v>2752424</v>
      </c>
      <c r="V524">
        <v>2830452</v>
      </c>
      <c r="W524">
        <v>2916110</v>
      </c>
      <c r="X524">
        <v>3008568</v>
      </c>
      <c r="Y524">
        <v>3106422</v>
      </c>
      <c r="Z524">
        <v>3208770</v>
      </c>
      <c r="AA524">
        <v>3315219</v>
      </c>
      <c r="AB524">
        <v>3425867</v>
      </c>
      <c r="AC524">
        <v>3541850</v>
      </c>
      <c r="AD524">
        <v>3663765</v>
      </c>
      <c r="AE524">
        <v>3789639</v>
      </c>
      <c r="AF524">
        <v>3917237</v>
      </c>
      <c r="AG524">
        <v>4044962</v>
      </c>
      <c r="AH524">
        <v>4172158</v>
      </c>
      <c r="AI524">
        <v>4299283</v>
      </c>
      <c r="AJ524">
        <v>4425913</v>
      </c>
      <c r="AK524">
        <v>4550346</v>
      </c>
      <c r="AL524">
        <v>4671035</v>
      </c>
      <c r="AM524">
        <v>4789535</v>
      </c>
      <c r="AN524">
        <v>4909316</v>
      </c>
      <c r="AO524">
        <v>5031677</v>
      </c>
      <c r="AP524">
        <v>5156256</v>
      </c>
      <c r="AQ524">
        <v>5284495</v>
      </c>
      <c r="AR524">
        <v>5416103</v>
      </c>
      <c r="AS524">
        <v>5551452</v>
      </c>
      <c r="AT524">
        <v>5692528</v>
      </c>
      <c r="AU524">
        <v>5838898</v>
      </c>
      <c r="AV524">
        <v>5994073</v>
      </c>
      <c r="AW524">
        <v>6159463</v>
      </c>
      <c r="AX524">
        <v>6334310</v>
      </c>
      <c r="AY524">
        <v>6522206</v>
      </c>
      <c r="AZ524">
        <v>6722440</v>
      </c>
      <c r="BA524">
        <v>6932440</v>
      </c>
      <c r="BB524">
        <v>7150473</v>
      </c>
      <c r="BC524">
        <v>7374136</v>
      </c>
      <c r="BD524">
        <v>7602737</v>
      </c>
      <c r="BE524">
        <v>7836022</v>
      </c>
      <c r="BF524">
        <v>8072389</v>
      </c>
      <c r="BG524">
        <v>8308583</v>
      </c>
      <c r="BH524">
        <v>8540541</v>
      </c>
      <c r="BI524">
        <v>8764372</v>
      </c>
      <c r="BJ524">
        <v>8976861</v>
      </c>
      <c r="BK524">
        <v>9167490</v>
      </c>
      <c r="BL524">
        <v>9328649</v>
      </c>
      <c r="BM524">
        <v>9460662</v>
      </c>
      <c r="BN524">
        <v>9571592</v>
      </c>
      <c r="BO524">
        <v>9671755</v>
      </c>
      <c r="BP524">
        <v>9763217</v>
      </c>
      <c r="BQ524">
        <v>9843868</v>
      </c>
    </row>
    <row r="525" spans="1:69" x14ac:dyDescent="0.2">
      <c r="A525" t="s">
        <v>194</v>
      </c>
      <c r="B525" t="s">
        <v>195</v>
      </c>
      <c r="C525" t="s">
        <v>2031</v>
      </c>
      <c r="D525" t="s">
        <v>2032</v>
      </c>
      <c r="E525">
        <v>946510</v>
      </c>
      <c r="F525">
        <v>961765</v>
      </c>
      <c r="G525">
        <v>978932</v>
      </c>
      <c r="H525">
        <v>1000124</v>
      </c>
      <c r="I525">
        <v>1024846</v>
      </c>
      <c r="J525">
        <v>1050394</v>
      </c>
      <c r="K525">
        <v>1076236</v>
      </c>
      <c r="L525">
        <v>1102609</v>
      </c>
      <c r="M525">
        <v>1129579</v>
      </c>
      <c r="N525">
        <v>1156880</v>
      </c>
      <c r="O525">
        <v>1184451</v>
      </c>
      <c r="P525">
        <v>1212314</v>
      </c>
      <c r="Q525">
        <v>1240620</v>
      </c>
      <c r="R525">
        <v>1269996</v>
      </c>
      <c r="S525">
        <v>1301005</v>
      </c>
      <c r="T525">
        <v>1334084</v>
      </c>
      <c r="U525">
        <v>1369384</v>
      </c>
      <c r="V525">
        <v>1407624</v>
      </c>
      <c r="W525">
        <v>1449604</v>
      </c>
      <c r="X525">
        <v>1494915</v>
      </c>
      <c r="Y525">
        <v>1542864</v>
      </c>
      <c r="Z525">
        <v>1592990</v>
      </c>
      <c r="AA525">
        <v>1645074</v>
      </c>
      <c r="AB525">
        <v>1699161</v>
      </c>
      <c r="AC525">
        <v>1755808</v>
      </c>
      <c r="AD525">
        <v>1815342</v>
      </c>
      <c r="AE525">
        <v>1876840</v>
      </c>
      <c r="AF525">
        <v>1939176</v>
      </c>
      <c r="AG525">
        <v>2001522</v>
      </c>
      <c r="AH525">
        <v>2063552</v>
      </c>
      <c r="AI525">
        <v>2125513</v>
      </c>
      <c r="AJ525">
        <v>2187312</v>
      </c>
      <c r="AK525">
        <v>2248167</v>
      </c>
      <c r="AL525">
        <v>2307296</v>
      </c>
      <c r="AM525">
        <v>2365470</v>
      </c>
      <c r="AN525">
        <v>2424393</v>
      </c>
      <c r="AO525">
        <v>2484633</v>
      </c>
      <c r="AP525">
        <v>2545970</v>
      </c>
      <c r="AQ525">
        <v>2609078</v>
      </c>
      <c r="AR525">
        <v>2673748</v>
      </c>
      <c r="AS525">
        <v>2740167</v>
      </c>
      <c r="AT525">
        <v>2809378</v>
      </c>
      <c r="AU525">
        <v>2881235</v>
      </c>
      <c r="AV525">
        <v>2957491</v>
      </c>
      <c r="AW525">
        <v>3038802</v>
      </c>
      <c r="AX525">
        <v>3124741</v>
      </c>
      <c r="AY525">
        <v>3217094</v>
      </c>
      <c r="AZ525">
        <v>3315453</v>
      </c>
      <c r="BA525">
        <v>3418437</v>
      </c>
      <c r="BB525">
        <v>3525181</v>
      </c>
      <c r="BC525">
        <v>3634600</v>
      </c>
      <c r="BD525">
        <v>3746453</v>
      </c>
      <c r="BE525">
        <v>3860597</v>
      </c>
      <c r="BF525">
        <v>3976277</v>
      </c>
      <c r="BG525">
        <v>4092008</v>
      </c>
      <c r="BH525">
        <v>4205856</v>
      </c>
      <c r="BI525">
        <v>4315819</v>
      </c>
      <c r="BJ525">
        <v>4420215</v>
      </c>
      <c r="BK525">
        <v>4513848</v>
      </c>
      <c r="BL525">
        <v>4593019</v>
      </c>
      <c r="BM525">
        <v>4657855</v>
      </c>
      <c r="BN525">
        <v>4712222</v>
      </c>
      <c r="BO525">
        <v>4761273</v>
      </c>
      <c r="BP525">
        <v>4806075</v>
      </c>
      <c r="BQ525">
        <v>4846455</v>
      </c>
    </row>
    <row r="526" spans="1:69" x14ac:dyDescent="0.2">
      <c r="A526" t="s">
        <v>194</v>
      </c>
      <c r="B526" t="s">
        <v>195</v>
      </c>
      <c r="C526" t="s">
        <v>2033</v>
      </c>
      <c r="D526" t="s">
        <v>2034</v>
      </c>
      <c r="AL526">
        <v>61.7</v>
      </c>
      <c r="AR526">
        <v>62.3</v>
      </c>
      <c r="AV526">
        <v>51.9</v>
      </c>
      <c r="BC526">
        <v>51.6</v>
      </c>
      <c r="BH526">
        <v>51.3</v>
      </c>
      <c r="BN526">
        <v>38.200000000000003</v>
      </c>
    </row>
    <row r="527" spans="1:69" x14ac:dyDescent="0.2">
      <c r="A527" t="s">
        <v>194</v>
      </c>
      <c r="B527" t="s">
        <v>195</v>
      </c>
      <c r="C527" t="s">
        <v>2035</v>
      </c>
      <c r="D527" t="s">
        <v>2036</v>
      </c>
      <c r="E527">
        <v>24.984238999999999</v>
      </c>
      <c r="F527">
        <v>25.275044999999999</v>
      </c>
      <c r="G527">
        <v>25.777809000000001</v>
      </c>
      <c r="H527">
        <v>26.204314</v>
      </c>
      <c r="I527">
        <v>26.540102999999998</v>
      </c>
      <c r="J527">
        <v>27.040707999999999</v>
      </c>
      <c r="K527">
        <v>27.447341999999999</v>
      </c>
      <c r="L527">
        <v>27.917686</v>
      </c>
      <c r="M527">
        <v>28.337992</v>
      </c>
      <c r="N527">
        <v>28.632916000000002</v>
      </c>
      <c r="O527">
        <v>29.265791</v>
      </c>
      <c r="P527">
        <v>29.581327999999999</v>
      </c>
      <c r="Q527">
        <v>30.401871</v>
      </c>
      <c r="R527">
        <v>31.055251999999999</v>
      </c>
      <c r="S527">
        <v>32.065109</v>
      </c>
      <c r="T527">
        <v>33.021506000000002</v>
      </c>
      <c r="U527">
        <v>34.114339000000001</v>
      </c>
      <c r="V527">
        <v>35.166939999999997</v>
      </c>
      <c r="W527">
        <v>36.211973</v>
      </c>
      <c r="X527">
        <v>37.108426000000001</v>
      </c>
      <c r="Y527">
        <v>38.114165</v>
      </c>
      <c r="Z527">
        <v>38.611843999999998</v>
      </c>
      <c r="AA527">
        <v>39.775661999999997</v>
      </c>
      <c r="AB527">
        <v>40.368966</v>
      </c>
      <c r="AC527">
        <v>40.924776000000001</v>
      </c>
      <c r="AD527">
        <v>41.264960000000002</v>
      </c>
      <c r="AE527">
        <v>41.532336999999998</v>
      </c>
      <c r="AF527">
        <v>41.512236999999999</v>
      </c>
      <c r="AG527">
        <v>41.670223999999997</v>
      </c>
      <c r="AH527">
        <v>41.643799999999999</v>
      </c>
      <c r="AI527">
        <v>41.584910000000001</v>
      </c>
      <c r="AJ527">
        <v>41.444654999999997</v>
      </c>
      <c r="AK527">
        <v>41.352984999999997</v>
      </c>
      <c r="AL527">
        <v>41.228346999999999</v>
      </c>
      <c r="AM527">
        <v>41.135539999999999</v>
      </c>
      <c r="AN527">
        <v>41.072377000000003</v>
      </c>
      <c r="AO527">
        <v>41.075347000000001</v>
      </c>
      <c r="AP527">
        <v>40.588943999999998</v>
      </c>
      <c r="AQ527">
        <v>41.406751999999997</v>
      </c>
      <c r="AR527">
        <v>41.678753999999998</v>
      </c>
      <c r="AS527">
        <v>42.025725999999999</v>
      </c>
      <c r="AT527">
        <v>42.450864000000003</v>
      </c>
      <c r="AU527">
        <v>42.693053999999997</v>
      </c>
      <c r="AV527">
        <v>43.362037000000001</v>
      </c>
      <c r="AW527">
        <v>44.287655000000001</v>
      </c>
      <c r="AX527">
        <v>45.199939000000001</v>
      </c>
      <c r="AY527">
        <v>45.731997999999997</v>
      </c>
      <c r="AZ527">
        <v>46.521237999999997</v>
      </c>
      <c r="BA527">
        <v>47.702761000000002</v>
      </c>
      <c r="BB527">
        <v>48.515469000000003</v>
      </c>
      <c r="BC527">
        <v>49.260733999999999</v>
      </c>
      <c r="BD527">
        <v>50.161617999999997</v>
      </c>
      <c r="BE527">
        <v>50.781340999999998</v>
      </c>
      <c r="BF527">
        <v>51.373083999999999</v>
      </c>
      <c r="BG527">
        <v>51.919578000000001</v>
      </c>
      <c r="BH527">
        <v>52.491984000000002</v>
      </c>
      <c r="BI527">
        <v>53.043273999999997</v>
      </c>
      <c r="BJ527">
        <v>53.595233</v>
      </c>
      <c r="BK527">
        <v>54.152676999999997</v>
      </c>
      <c r="BL527">
        <v>54.141649000000001</v>
      </c>
      <c r="BM527">
        <v>53.875563</v>
      </c>
      <c r="BN527">
        <v>52.571285000000003</v>
      </c>
      <c r="BO527">
        <v>54.041542999999997</v>
      </c>
      <c r="BP527">
        <v>54.576318000000001</v>
      </c>
    </row>
    <row r="528" spans="1:69" x14ac:dyDescent="0.2">
      <c r="A528" t="s">
        <v>194</v>
      </c>
      <c r="B528" t="s">
        <v>195</v>
      </c>
      <c r="C528" t="s">
        <v>2037</v>
      </c>
      <c r="D528" t="s">
        <v>2038</v>
      </c>
      <c r="E528">
        <v>36.073999999999998</v>
      </c>
      <c r="F528">
        <v>36.360999999999997</v>
      </c>
      <c r="G528">
        <v>36.753</v>
      </c>
      <c r="H528">
        <v>37.093000000000004</v>
      </c>
      <c r="I528">
        <v>37.399000000000001</v>
      </c>
      <c r="J528">
        <v>37.758000000000003</v>
      </c>
      <c r="K528">
        <v>38.091000000000001</v>
      </c>
      <c r="L528">
        <v>38.432000000000002</v>
      </c>
      <c r="M528">
        <v>38.76</v>
      </c>
      <c r="N528">
        <v>39.023000000000003</v>
      </c>
      <c r="O528">
        <v>39.54</v>
      </c>
      <c r="P528">
        <v>39.853000000000002</v>
      </c>
      <c r="Q528">
        <v>40.399000000000001</v>
      </c>
      <c r="R528">
        <v>40.947000000000003</v>
      </c>
      <c r="S528">
        <v>41.710999999999999</v>
      </c>
      <c r="T528">
        <v>42.485999999999997</v>
      </c>
      <c r="U528">
        <v>43.326999999999998</v>
      </c>
      <c r="V528">
        <v>44.167000000000002</v>
      </c>
      <c r="W528">
        <v>44.994999999999997</v>
      </c>
      <c r="X528">
        <v>45.701999999999998</v>
      </c>
      <c r="Y528">
        <v>46.465000000000003</v>
      </c>
      <c r="Z528">
        <v>46.866</v>
      </c>
      <c r="AA528">
        <v>47.633000000000003</v>
      </c>
      <c r="AB528">
        <v>48.061</v>
      </c>
      <c r="AC528">
        <v>48.463999999999999</v>
      </c>
      <c r="AD528">
        <v>48.747999999999998</v>
      </c>
      <c r="AE528">
        <v>48.987000000000002</v>
      </c>
      <c r="AF528">
        <v>49.097000000000001</v>
      </c>
      <c r="AG528">
        <v>49.215000000000003</v>
      </c>
      <c r="AH528">
        <v>49.27</v>
      </c>
      <c r="AI528">
        <v>49.314999999999998</v>
      </c>
      <c r="AJ528">
        <v>49.33</v>
      </c>
      <c r="AK528">
        <v>49.378</v>
      </c>
      <c r="AL528">
        <v>49.411999999999999</v>
      </c>
      <c r="AM528">
        <v>49.469000000000001</v>
      </c>
      <c r="AN528">
        <v>49.554000000000002</v>
      </c>
      <c r="AO528">
        <v>49.692999999999998</v>
      </c>
      <c r="AP528">
        <v>49.56</v>
      </c>
      <c r="AQ528">
        <v>50.162999999999997</v>
      </c>
      <c r="AR528">
        <v>50.463000000000001</v>
      </c>
      <c r="AS528">
        <v>50.808</v>
      </c>
      <c r="AT528">
        <v>51.188000000000002</v>
      </c>
      <c r="AU528">
        <v>51.447000000000003</v>
      </c>
      <c r="AV528">
        <v>51.959000000000003</v>
      </c>
      <c r="AW528">
        <v>52.6</v>
      </c>
      <c r="AX528">
        <v>53.271000000000001</v>
      </c>
      <c r="AY528">
        <v>53.783999999999999</v>
      </c>
      <c r="AZ528">
        <v>54.377000000000002</v>
      </c>
      <c r="BA528">
        <v>55.198999999999998</v>
      </c>
      <c r="BB528">
        <v>55.790999999999997</v>
      </c>
      <c r="BC528">
        <v>56.343000000000004</v>
      </c>
      <c r="BD528">
        <v>57.000999999999998</v>
      </c>
      <c r="BE528">
        <v>57.457000000000001</v>
      </c>
      <c r="BF528">
        <v>57.902999999999999</v>
      </c>
      <c r="BG528">
        <v>58.331000000000003</v>
      </c>
      <c r="BH528">
        <v>58.777999999999999</v>
      </c>
      <c r="BI528">
        <v>59.173000000000002</v>
      </c>
      <c r="BJ528">
        <v>59.578000000000003</v>
      </c>
      <c r="BK528">
        <v>59.972000000000001</v>
      </c>
      <c r="BL528">
        <v>60.183999999999997</v>
      </c>
      <c r="BM528">
        <v>60.454000000000001</v>
      </c>
      <c r="BN528">
        <v>60.045999999999999</v>
      </c>
      <c r="BO528">
        <v>60.7</v>
      </c>
      <c r="BP528">
        <v>61.091999999999999</v>
      </c>
    </row>
    <row r="529" spans="1:69" x14ac:dyDescent="0.2">
      <c r="A529" t="s">
        <v>194</v>
      </c>
      <c r="B529" t="s">
        <v>195</v>
      </c>
      <c r="C529" t="s">
        <v>2039</v>
      </c>
      <c r="D529" t="s">
        <v>2040</v>
      </c>
      <c r="E529">
        <v>158.6</v>
      </c>
      <c r="F529">
        <v>157.4</v>
      </c>
      <c r="G529">
        <v>156.1</v>
      </c>
      <c r="H529">
        <v>155.1</v>
      </c>
      <c r="I529">
        <v>154.1</v>
      </c>
      <c r="J529">
        <v>152.9</v>
      </c>
      <c r="K529">
        <v>152.1</v>
      </c>
      <c r="L529">
        <v>151.30000000000001</v>
      </c>
      <c r="M529">
        <v>150.5</v>
      </c>
      <c r="N529">
        <v>149.80000000000001</v>
      </c>
      <c r="O529">
        <v>149</v>
      </c>
      <c r="P529">
        <v>147.9</v>
      </c>
      <c r="Q529">
        <v>146.1</v>
      </c>
      <c r="R529">
        <v>143.4</v>
      </c>
      <c r="S529">
        <v>139.80000000000001</v>
      </c>
      <c r="T529">
        <v>135.4</v>
      </c>
      <c r="U529">
        <v>130.6</v>
      </c>
      <c r="V529">
        <v>125.8</v>
      </c>
      <c r="W529">
        <v>121.6</v>
      </c>
      <c r="X529">
        <v>117.8</v>
      </c>
      <c r="Y529">
        <v>114.8</v>
      </c>
      <c r="Z529">
        <v>112.1</v>
      </c>
      <c r="AA529">
        <v>109.7</v>
      </c>
      <c r="AB529">
        <v>107.5</v>
      </c>
      <c r="AC529">
        <v>105.4</v>
      </c>
      <c r="AD529">
        <v>103.1</v>
      </c>
      <c r="AE529">
        <v>100.8</v>
      </c>
      <c r="AF529">
        <v>98.5</v>
      </c>
      <c r="AG529">
        <v>96.9</v>
      </c>
      <c r="AH529">
        <v>95.7</v>
      </c>
      <c r="AI529">
        <v>94.9</v>
      </c>
      <c r="AJ529">
        <v>94.7</v>
      </c>
      <c r="AK529">
        <v>94.6</v>
      </c>
      <c r="AL529">
        <v>94.4</v>
      </c>
      <c r="AM529">
        <v>93.9</v>
      </c>
      <c r="AN529">
        <v>93.2</v>
      </c>
      <c r="AO529">
        <v>91.8</v>
      </c>
      <c r="AP529">
        <v>90.3</v>
      </c>
      <c r="AQ529">
        <v>88.6</v>
      </c>
      <c r="AR529">
        <v>87</v>
      </c>
      <c r="AS529">
        <v>85.2</v>
      </c>
      <c r="AT529">
        <v>83.4</v>
      </c>
      <c r="AU529">
        <v>81.3</v>
      </c>
      <c r="AV529">
        <v>79</v>
      </c>
      <c r="AW529">
        <v>76.3</v>
      </c>
      <c r="AX529">
        <v>73.599999999999994</v>
      </c>
      <c r="AY529">
        <v>70.599999999999994</v>
      </c>
      <c r="AZ529">
        <v>67.599999999999994</v>
      </c>
      <c r="BA529">
        <v>64.8</v>
      </c>
      <c r="BB529">
        <v>62.2</v>
      </c>
      <c r="BC529">
        <v>59.9</v>
      </c>
      <c r="BD529">
        <v>57.8</v>
      </c>
      <c r="BE529">
        <v>55.9</v>
      </c>
      <c r="BF529">
        <v>54.2</v>
      </c>
      <c r="BG529">
        <v>52.5</v>
      </c>
      <c r="BH529">
        <v>50.9</v>
      </c>
      <c r="BI529">
        <v>49.4</v>
      </c>
      <c r="BJ529">
        <v>47.9</v>
      </c>
      <c r="BK529">
        <v>46.5</v>
      </c>
      <c r="BL529">
        <v>45.1</v>
      </c>
      <c r="BM529">
        <v>43.8</v>
      </c>
      <c r="BN529">
        <v>42.6</v>
      </c>
      <c r="BO529">
        <v>41.4</v>
      </c>
      <c r="BP529">
        <v>40.200000000000003</v>
      </c>
    </row>
    <row r="530" spans="1:69" x14ac:dyDescent="0.2">
      <c r="A530" t="s">
        <v>194</v>
      </c>
      <c r="B530" t="s">
        <v>195</v>
      </c>
      <c r="C530" t="s">
        <v>957</v>
      </c>
      <c r="D530" t="s">
        <v>958</v>
      </c>
      <c r="E530">
        <v>46.197000000000003</v>
      </c>
      <c r="F530">
        <v>46.433999999999997</v>
      </c>
      <c r="G530">
        <v>46.643999999999998</v>
      </c>
      <c r="H530">
        <v>46.808999999999997</v>
      </c>
      <c r="I530">
        <v>47.14</v>
      </c>
      <c r="J530">
        <v>47.341999999999999</v>
      </c>
      <c r="K530">
        <v>47.539000000000001</v>
      </c>
      <c r="L530">
        <v>47.704000000000001</v>
      </c>
      <c r="M530">
        <v>47.881</v>
      </c>
      <c r="N530">
        <v>47.762999999999998</v>
      </c>
      <c r="O530">
        <v>47.704999999999998</v>
      </c>
      <c r="P530">
        <v>47.624000000000002</v>
      </c>
      <c r="Q530">
        <v>47.625</v>
      </c>
      <c r="R530">
        <v>47.798999999999999</v>
      </c>
      <c r="S530">
        <v>48.006</v>
      </c>
      <c r="T530">
        <v>48.234999999999999</v>
      </c>
      <c r="U530">
        <v>48.35</v>
      </c>
      <c r="V530">
        <v>48.768000000000001</v>
      </c>
      <c r="W530">
        <v>49.264000000000003</v>
      </c>
      <c r="X530">
        <v>49.497</v>
      </c>
      <c r="Y530">
        <v>49.429000000000002</v>
      </c>
      <c r="Z530">
        <v>49.37</v>
      </c>
      <c r="AA530">
        <v>49.115000000000002</v>
      </c>
      <c r="AB530">
        <v>48.920999999999999</v>
      </c>
      <c r="AC530">
        <v>48.941000000000003</v>
      </c>
      <c r="AD530">
        <v>48.92</v>
      </c>
      <c r="AE530">
        <v>48.603000000000002</v>
      </c>
      <c r="AF530">
        <v>48.168999999999997</v>
      </c>
      <c r="AG530">
        <v>47.668999999999997</v>
      </c>
      <c r="AH530">
        <v>47.317999999999998</v>
      </c>
      <c r="AI530">
        <v>47.125</v>
      </c>
      <c r="AJ530">
        <v>46.957999999999998</v>
      </c>
      <c r="AK530">
        <v>46.566000000000003</v>
      </c>
      <c r="AL530">
        <v>46.152999999999999</v>
      </c>
      <c r="AM530">
        <v>46.015999999999998</v>
      </c>
      <c r="AN530">
        <v>46.042999999999999</v>
      </c>
      <c r="AO530">
        <v>46.073999999999998</v>
      </c>
      <c r="AP530">
        <v>45.902000000000001</v>
      </c>
      <c r="AQ530">
        <v>45.576000000000001</v>
      </c>
      <c r="AR530">
        <v>45.237000000000002</v>
      </c>
      <c r="AS530">
        <v>45.238999999999997</v>
      </c>
      <c r="AT530">
        <v>44.906999999999996</v>
      </c>
      <c r="AU530">
        <v>44.482999999999997</v>
      </c>
      <c r="AV530">
        <v>44.491</v>
      </c>
      <c r="AW530">
        <v>44.124000000000002</v>
      </c>
      <c r="AX530">
        <v>44.058</v>
      </c>
      <c r="AY530">
        <v>44.381</v>
      </c>
      <c r="AZ530">
        <v>44.191000000000003</v>
      </c>
      <c r="BA530">
        <v>43.923000000000002</v>
      </c>
      <c r="BB530">
        <v>43.511000000000003</v>
      </c>
      <c r="BC530">
        <v>43.2</v>
      </c>
      <c r="BD530">
        <v>42.76</v>
      </c>
      <c r="BE530">
        <v>42.28</v>
      </c>
      <c r="BF530">
        <v>41.703000000000003</v>
      </c>
      <c r="BG530">
        <v>40.862000000000002</v>
      </c>
      <c r="BH530">
        <v>40.042999999999999</v>
      </c>
      <c r="BI530">
        <v>38.924999999999997</v>
      </c>
      <c r="BJ530">
        <v>37.726999999999997</v>
      </c>
      <c r="BK530">
        <v>36.006</v>
      </c>
      <c r="BL530">
        <v>34.325000000000003</v>
      </c>
      <c r="BM530">
        <v>32.738</v>
      </c>
      <c r="BN530">
        <v>32.415999999999997</v>
      </c>
      <c r="BO530">
        <v>32.042999999999999</v>
      </c>
      <c r="BP530">
        <v>31.643000000000001</v>
      </c>
    </row>
    <row r="531" spans="1:69" x14ac:dyDescent="0.2">
      <c r="A531" t="s">
        <v>194</v>
      </c>
      <c r="B531" t="s">
        <v>195</v>
      </c>
      <c r="C531" t="s">
        <v>2041</v>
      </c>
      <c r="D531" t="s">
        <v>2042</v>
      </c>
      <c r="AS531">
        <v>10</v>
      </c>
      <c r="AT531">
        <v>62</v>
      </c>
      <c r="AU531">
        <v>91</v>
      </c>
      <c r="AV531">
        <v>66</v>
      </c>
      <c r="AW531">
        <v>99</v>
      </c>
      <c r="AX531">
        <v>99</v>
      </c>
      <c r="AY531">
        <v>99</v>
      </c>
      <c r="AZ531">
        <v>73</v>
      </c>
      <c r="BA531">
        <v>97</v>
      </c>
      <c r="BB531">
        <v>99</v>
      </c>
      <c r="BC531">
        <v>99</v>
      </c>
      <c r="BD531">
        <v>87</v>
      </c>
      <c r="BE531">
        <v>99</v>
      </c>
      <c r="BF531">
        <v>99</v>
      </c>
      <c r="BG531">
        <v>98</v>
      </c>
      <c r="BH531">
        <v>99</v>
      </c>
      <c r="BI531">
        <v>99</v>
      </c>
      <c r="BJ531">
        <v>0</v>
      </c>
      <c r="BK531">
        <v>99</v>
      </c>
      <c r="BL531">
        <v>98</v>
      </c>
      <c r="BM531">
        <v>97</v>
      </c>
      <c r="BN531">
        <v>99</v>
      </c>
      <c r="BO531">
        <v>95</v>
      </c>
      <c r="BP531">
        <v>99</v>
      </c>
    </row>
    <row r="532" spans="1:69" x14ac:dyDescent="0.2">
      <c r="A532" t="s">
        <v>194</v>
      </c>
      <c r="B532" t="s">
        <v>195</v>
      </c>
      <c r="C532" t="s">
        <v>2043</v>
      </c>
      <c r="D532" t="s">
        <v>2044</v>
      </c>
      <c r="AT532">
        <v>22.4</v>
      </c>
      <c r="AU532">
        <v>20.399999999999999</v>
      </c>
      <c r="AV532">
        <v>18.5</v>
      </c>
      <c r="AW532">
        <v>17.399999999999999</v>
      </c>
      <c r="AX532">
        <v>17</v>
      </c>
      <c r="AY532">
        <v>16.5</v>
      </c>
      <c r="AZ532">
        <v>15.9</v>
      </c>
      <c r="BA532">
        <v>15.4</v>
      </c>
      <c r="BB532">
        <v>15</v>
      </c>
      <c r="BC532">
        <v>15</v>
      </c>
      <c r="BD532">
        <v>14.6</v>
      </c>
      <c r="BE532">
        <v>14.1</v>
      </c>
      <c r="BF532">
        <v>13.5</v>
      </c>
      <c r="BG532">
        <v>13.4</v>
      </c>
      <c r="BH532">
        <v>13.6</v>
      </c>
      <c r="BI532">
        <v>14</v>
      </c>
      <c r="BJ532">
        <v>14</v>
      </c>
      <c r="BK532">
        <v>14.5</v>
      </c>
      <c r="BL532">
        <v>14.3</v>
      </c>
      <c r="BM532">
        <v>14.9</v>
      </c>
      <c r="BN532">
        <v>14.3</v>
      </c>
      <c r="BO532">
        <v>13.9</v>
      </c>
      <c r="BP532">
        <v>13.1</v>
      </c>
    </row>
    <row r="533" spans="1:69" x14ac:dyDescent="0.2">
      <c r="A533" t="s">
        <v>194</v>
      </c>
      <c r="B533" t="s">
        <v>195</v>
      </c>
      <c r="C533" t="s">
        <v>2045</v>
      </c>
      <c r="D533" t="s">
        <v>2046</v>
      </c>
      <c r="AV533">
        <v>50.205629441358397</v>
      </c>
      <c r="BK533">
        <v>3.1551790742961598</v>
      </c>
      <c r="BN533">
        <v>3.8849041244592102</v>
      </c>
    </row>
    <row r="534" spans="1:69" x14ac:dyDescent="0.2">
      <c r="A534" t="s">
        <v>194</v>
      </c>
      <c r="B534" t="s">
        <v>195</v>
      </c>
      <c r="C534" t="s">
        <v>2047</v>
      </c>
      <c r="D534" t="s">
        <v>2048</v>
      </c>
    </row>
    <row r="535" spans="1:69" x14ac:dyDescent="0.2">
      <c r="A535" t="s">
        <v>194</v>
      </c>
      <c r="B535" t="s">
        <v>195</v>
      </c>
      <c r="C535" t="s">
        <v>2049</v>
      </c>
      <c r="D535" t="s">
        <v>2050</v>
      </c>
    </row>
    <row r="536" spans="1:69" x14ac:dyDescent="0.2">
      <c r="A536" t="s">
        <v>194</v>
      </c>
      <c r="B536" t="s">
        <v>195</v>
      </c>
      <c r="C536" t="s">
        <v>2051</v>
      </c>
      <c r="D536" t="s">
        <v>2052</v>
      </c>
      <c r="AI536">
        <v>183.740529101844</v>
      </c>
      <c r="AJ536">
        <v>180.08746356608501</v>
      </c>
      <c r="AK536">
        <v>171.31291821629</v>
      </c>
      <c r="AL536">
        <v>167.322279643901</v>
      </c>
      <c r="AM536">
        <v>204.12795881024999</v>
      </c>
      <c r="AN536">
        <v>213.367687695651</v>
      </c>
      <c r="AO536">
        <v>219.93178228603699</v>
      </c>
      <c r="AP536">
        <v>219.890951255635</v>
      </c>
      <c r="AQ536">
        <v>227.538901613793</v>
      </c>
      <c r="AR536">
        <v>220.278534111548</v>
      </c>
      <c r="AS536">
        <v>212.434800014724</v>
      </c>
      <c r="AT536">
        <v>216.94120054449601</v>
      </c>
      <c r="AU536">
        <v>218.20045081904999</v>
      </c>
      <c r="AV536">
        <v>217.69793261178299</v>
      </c>
      <c r="AW536">
        <v>211.17304086558701</v>
      </c>
      <c r="AX536">
        <v>217.345880780263</v>
      </c>
      <c r="AY536">
        <v>215.46598393971701</v>
      </c>
      <c r="AZ536">
        <v>209.00678160179601</v>
      </c>
      <c r="BA536">
        <v>222.73544498802201</v>
      </c>
      <c r="BB536">
        <v>229.36026072934899</v>
      </c>
      <c r="BC536">
        <v>223.93479126435901</v>
      </c>
      <c r="BD536">
        <v>223.07281494140599</v>
      </c>
      <c r="BE536">
        <v>223.905619356344</v>
      </c>
      <c r="BF536">
        <v>220.22520787475199</v>
      </c>
      <c r="BG536">
        <v>219.02151185984101</v>
      </c>
      <c r="BH536">
        <v>212.345677479166</v>
      </c>
      <c r="BI536">
        <v>199.35382500557401</v>
      </c>
      <c r="BJ536">
        <v>193.32377624511699</v>
      </c>
      <c r="BK536">
        <v>195.94345092773401</v>
      </c>
      <c r="BL536">
        <v>190.08499145507801</v>
      </c>
      <c r="BM536">
        <v>191.772705078125</v>
      </c>
      <c r="BN536">
        <v>192.50424194335901</v>
      </c>
      <c r="BO536">
        <v>203.71097017490899</v>
      </c>
      <c r="BP536">
        <v>197.110620102946</v>
      </c>
      <c r="BQ536">
        <v>199.487239490512</v>
      </c>
    </row>
    <row r="537" spans="1:69" x14ac:dyDescent="0.2">
      <c r="A537" t="s">
        <v>194</v>
      </c>
      <c r="B537" t="s">
        <v>195</v>
      </c>
      <c r="C537" t="s">
        <v>2053</v>
      </c>
      <c r="D537" t="s">
        <v>2054</v>
      </c>
      <c r="E537">
        <v>245.19510099999999</v>
      </c>
      <c r="F537">
        <v>245.26010199999999</v>
      </c>
      <c r="G537">
        <v>245.01385099999999</v>
      </c>
      <c r="H537">
        <v>245.01635099999999</v>
      </c>
      <c r="I537">
        <v>245.02718400000001</v>
      </c>
      <c r="J537">
        <v>245.060934</v>
      </c>
      <c r="K537">
        <v>245.678437</v>
      </c>
      <c r="L537">
        <v>246.00093799999999</v>
      </c>
      <c r="M537">
        <v>247.564694</v>
      </c>
      <c r="N537">
        <v>259.96057400000001</v>
      </c>
      <c r="O537">
        <v>276.40313700000002</v>
      </c>
      <c r="P537">
        <v>275.35645699999998</v>
      </c>
      <c r="Q537">
        <v>252.027627</v>
      </c>
      <c r="R537">
        <v>222.889183</v>
      </c>
      <c r="S537">
        <v>240.704668</v>
      </c>
      <c r="T537">
        <v>214.31290000000001</v>
      </c>
      <c r="U537">
        <v>238.95049399999999</v>
      </c>
      <c r="V537">
        <v>245.679687</v>
      </c>
      <c r="W537">
        <v>225.65585999999999</v>
      </c>
      <c r="X537">
        <v>212.721644</v>
      </c>
      <c r="Y537">
        <v>211.27955499999999</v>
      </c>
      <c r="Z537">
        <v>271.73145299999999</v>
      </c>
      <c r="AA537">
        <v>328.60625299999998</v>
      </c>
      <c r="AB537">
        <v>381.066036</v>
      </c>
      <c r="AC537">
        <v>436.95666599999998</v>
      </c>
      <c r="AD537">
        <v>449.26296300000001</v>
      </c>
      <c r="AE537">
        <v>346.305904</v>
      </c>
      <c r="AF537">
        <v>300.536562</v>
      </c>
      <c r="AG537">
        <v>297.84821899999997</v>
      </c>
      <c r="AH537">
        <v>319.00829900000002</v>
      </c>
      <c r="AI537">
        <v>272.26478800000001</v>
      </c>
      <c r="AJ537">
        <v>282.10690899999997</v>
      </c>
      <c r="AK537">
        <v>264.691801</v>
      </c>
      <c r="AL537">
        <v>283.16257899999999</v>
      </c>
      <c r="AM537">
        <v>555.20469600000001</v>
      </c>
      <c r="AN537">
        <v>499.14842599999997</v>
      </c>
      <c r="AO537">
        <v>511.55243000000002</v>
      </c>
      <c r="AP537">
        <v>583.66937199999995</v>
      </c>
      <c r="AQ537">
        <v>589.951775</v>
      </c>
      <c r="AR537">
        <v>615.47334899999998</v>
      </c>
      <c r="AS537">
        <v>710.20797700000003</v>
      </c>
      <c r="AT537">
        <v>732.397693</v>
      </c>
      <c r="AU537">
        <v>693.71322699999996</v>
      </c>
      <c r="AV537">
        <v>579.897426</v>
      </c>
      <c r="AW537">
        <v>527.338032</v>
      </c>
      <c r="AX537">
        <v>527.25836300000003</v>
      </c>
      <c r="AY537">
        <v>522.42562499999997</v>
      </c>
      <c r="AZ537">
        <v>478.63371799999999</v>
      </c>
      <c r="BA537">
        <v>446.00004100000001</v>
      </c>
      <c r="BB537">
        <v>470.29342300000002</v>
      </c>
      <c r="BC537">
        <v>494.794262</v>
      </c>
      <c r="BD537">
        <v>471.248626</v>
      </c>
      <c r="BE537">
        <v>510.55633799999998</v>
      </c>
      <c r="BF537">
        <v>493.89962400000002</v>
      </c>
      <c r="BG537">
        <v>493.75733000000002</v>
      </c>
      <c r="BH537">
        <v>591.21169799999996</v>
      </c>
      <c r="BI537">
        <v>592.60561499999994</v>
      </c>
      <c r="BJ537">
        <v>580.65674999999999</v>
      </c>
      <c r="BK537">
        <v>555.44645800000001</v>
      </c>
      <c r="BL537">
        <v>585.91101300000003</v>
      </c>
      <c r="BM537">
        <v>575.586005</v>
      </c>
      <c r="BN537">
        <v>554.53067499999997</v>
      </c>
      <c r="BO537">
        <v>623.75970099999995</v>
      </c>
      <c r="BP537">
        <v>606.56975</v>
      </c>
      <c r="BQ537">
        <v>606.34529799999996</v>
      </c>
    </row>
    <row r="538" spans="1:69" x14ac:dyDescent="0.2">
      <c r="A538" t="s">
        <v>194</v>
      </c>
      <c r="B538" t="s">
        <v>195</v>
      </c>
      <c r="C538" t="s">
        <v>2055</v>
      </c>
      <c r="D538" t="s">
        <v>2056</v>
      </c>
      <c r="N538">
        <v>14885637.619803071</v>
      </c>
      <c r="O538">
        <v>16075649.31507995</v>
      </c>
      <c r="P538">
        <v>21702992.42338087</v>
      </c>
      <c r="Q538">
        <v>22490453.397793569</v>
      </c>
      <c r="R538">
        <v>35733583.805186272</v>
      </c>
      <c r="S538">
        <v>29122996.069191314</v>
      </c>
      <c r="T538">
        <v>32472406.93397364</v>
      </c>
      <c r="U538">
        <v>36514235.454980895</v>
      </c>
      <c r="V538">
        <v>40119937.551043853</v>
      </c>
      <c r="W538">
        <v>54637151.45709046</v>
      </c>
      <c r="X538">
        <v>83065758.461325169</v>
      </c>
      <c r="Y538">
        <v>111830325.9394881</v>
      </c>
      <c r="Z538">
        <v>120221362.08133404</v>
      </c>
      <c r="AA538">
        <v>88736222.861833379</v>
      </c>
      <c r="AB538">
        <v>89038431.911050707</v>
      </c>
      <c r="AC538">
        <v>95361853.799937233</v>
      </c>
      <c r="AD538">
        <v>139639818.02791074</v>
      </c>
      <c r="AE538">
        <v>191313515.69449419</v>
      </c>
      <c r="AF538">
        <v>164017245.59556252</v>
      </c>
      <c r="AG538">
        <v>183984469.62007856</v>
      </c>
      <c r="AH538">
        <v>140409423.32976735</v>
      </c>
      <c r="AI538">
        <v>263186909.42877269</v>
      </c>
      <c r="AJ538">
        <v>226387068.38619116</v>
      </c>
      <c r="AK538">
        <v>371286497.08345139</v>
      </c>
      <c r="AL538">
        <v>358320335.11744505</v>
      </c>
      <c r="AM538">
        <v>226723207.32676223</v>
      </c>
      <c r="AN538">
        <v>165217910.95460653</v>
      </c>
      <c r="AO538">
        <v>151777984.32117701</v>
      </c>
      <c r="AP538">
        <v>134983869.25809088</v>
      </c>
      <c r="AQ538">
        <v>155762238.5321241</v>
      </c>
      <c r="AR538">
        <v>244167994.51051456</v>
      </c>
      <c r="AS538">
        <v>207407602.94220126</v>
      </c>
      <c r="AT538">
        <v>155468815.6288335</v>
      </c>
      <c r="AU538">
        <v>171702971.57963806</v>
      </c>
      <c r="AV538">
        <v>240575660.7031396</v>
      </c>
      <c r="AW538">
        <v>230456874.76605138</v>
      </c>
      <c r="AX538">
        <v>423758619.6427955</v>
      </c>
      <c r="AY538">
        <v>521122382.34868366</v>
      </c>
      <c r="AZ538">
        <v>581451306.7798537</v>
      </c>
      <c r="BA538">
        <v>905900871.87906778</v>
      </c>
      <c r="BB538">
        <v>934821744.25390589</v>
      </c>
      <c r="BC538">
        <v>706617710.1301955</v>
      </c>
      <c r="BD538">
        <v>644145630.25166249</v>
      </c>
      <c r="BE538">
        <v>686964371.40302432</v>
      </c>
      <c r="BF538">
        <v>765198962.16806996</v>
      </c>
      <c r="BG538">
        <v>752374524.54629886</v>
      </c>
      <c r="BH538">
        <v>779911834.55913293</v>
      </c>
      <c r="BI538">
        <v>964344558.22697532</v>
      </c>
      <c r="BJ538">
        <v>773515506.3641299</v>
      </c>
      <c r="BK538">
        <v>650658573.46775985</v>
      </c>
      <c r="BL538">
        <v>827060746.85098982</v>
      </c>
      <c r="BM538">
        <v>1066401883.763661</v>
      </c>
      <c r="BN538">
        <v>931710405.3801893</v>
      </c>
      <c r="BO538">
        <v>738755644.61962581</v>
      </c>
    </row>
    <row r="539" spans="1:69" x14ac:dyDescent="0.2">
      <c r="A539" t="s">
        <v>194</v>
      </c>
      <c r="B539" t="s">
        <v>195</v>
      </c>
      <c r="C539" t="s">
        <v>2057</v>
      </c>
      <c r="D539" t="s">
        <v>2058</v>
      </c>
    </row>
    <row r="540" spans="1:69" x14ac:dyDescent="0.2">
      <c r="A540" t="s">
        <v>194</v>
      </c>
      <c r="B540" t="s">
        <v>195</v>
      </c>
      <c r="C540" t="s">
        <v>2059</v>
      </c>
      <c r="D540" t="s">
        <v>2060</v>
      </c>
      <c r="AX540">
        <v>5.9153374934087086</v>
      </c>
      <c r="AY540">
        <v>6.3318267719513752</v>
      </c>
      <c r="AZ540">
        <v>10.198950001082371</v>
      </c>
      <c r="BA540">
        <v>9.6419566872684914</v>
      </c>
      <c r="BB540">
        <v>11.636697478775973</v>
      </c>
      <c r="BC540">
        <v>16.326549350421342</v>
      </c>
      <c r="BD540">
        <v>18.231561958832124</v>
      </c>
      <c r="BE540">
        <v>18.53175101385045</v>
      </c>
      <c r="BF540">
        <v>14.790431403374013</v>
      </c>
      <c r="BG540">
        <v>13.997042497475613</v>
      </c>
      <c r="BH540">
        <v>12.425403961520511</v>
      </c>
      <c r="BI540">
        <v>14.077815205563542</v>
      </c>
      <c r="BJ540">
        <v>15.346365339180284</v>
      </c>
      <c r="BK540">
        <v>17.66623732183173</v>
      </c>
      <c r="BL540">
        <v>17.817262773243257</v>
      </c>
      <c r="BM540">
        <v>20.574324844679708</v>
      </c>
      <c r="BN540">
        <v>16.869268258420053</v>
      </c>
      <c r="BO540">
        <v>10.281618317660808</v>
      </c>
      <c r="BP540">
        <v>14.363565085288625</v>
      </c>
    </row>
    <row r="541" spans="1:69" x14ac:dyDescent="0.2">
      <c r="A541" t="s">
        <v>194</v>
      </c>
      <c r="B541" t="s">
        <v>195</v>
      </c>
      <c r="C541" t="s">
        <v>2061</v>
      </c>
      <c r="D541" t="s">
        <v>2062</v>
      </c>
      <c r="AI541">
        <v>570</v>
      </c>
      <c r="AJ541">
        <v>620</v>
      </c>
      <c r="AK541">
        <v>620</v>
      </c>
      <c r="AL541">
        <v>640</v>
      </c>
      <c r="AM541">
        <v>640</v>
      </c>
      <c r="AN541">
        <v>680</v>
      </c>
      <c r="AO541">
        <v>760</v>
      </c>
      <c r="AP541">
        <v>790</v>
      </c>
      <c r="AQ541">
        <v>840</v>
      </c>
      <c r="AR541">
        <v>890</v>
      </c>
      <c r="AS541">
        <v>900</v>
      </c>
      <c r="AT541">
        <v>940</v>
      </c>
      <c r="AU541">
        <v>960</v>
      </c>
      <c r="AV541">
        <v>1030</v>
      </c>
      <c r="AW541">
        <v>1070</v>
      </c>
      <c r="AX541">
        <v>1160</v>
      </c>
      <c r="AY541">
        <v>1240</v>
      </c>
      <c r="AZ541">
        <v>1290</v>
      </c>
      <c r="BA541">
        <v>1350</v>
      </c>
      <c r="BB541">
        <v>1340</v>
      </c>
      <c r="BC541">
        <v>1410</v>
      </c>
      <c r="BD541">
        <v>1470</v>
      </c>
      <c r="BE541">
        <v>1530</v>
      </c>
      <c r="BF541">
        <v>1600</v>
      </c>
      <c r="BG541">
        <v>1590</v>
      </c>
      <c r="BH541">
        <v>1610</v>
      </c>
      <c r="BI541">
        <v>1800</v>
      </c>
      <c r="BJ541">
        <v>1970</v>
      </c>
      <c r="BK541">
        <v>2010</v>
      </c>
      <c r="BL541">
        <v>2140</v>
      </c>
      <c r="BM541">
        <v>2280</v>
      </c>
      <c r="BN541">
        <v>2340</v>
      </c>
      <c r="BO541">
        <v>2470</v>
      </c>
      <c r="BP541">
        <v>2610</v>
      </c>
      <c r="BQ541">
        <v>2720</v>
      </c>
    </row>
    <row r="542" spans="1:69" x14ac:dyDescent="0.2">
      <c r="A542" t="s">
        <v>194</v>
      </c>
      <c r="B542" t="s">
        <v>195</v>
      </c>
      <c r="C542" t="s">
        <v>2063</v>
      </c>
      <c r="D542" t="s">
        <v>2064</v>
      </c>
      <c r="E542">
        <v>17183.730494634332</v>
      </c>
      <c r="F542">
        <v>17879.555565089402</v>
      </c>
      <c r="G542">
        <v>19326.55111966814</v>
      </c>
      <c r="H542">
        <v>19501.975419449966</v>
      </c>
      <c r="I542">
        <v>19992.373291127609</v>
      </c>
      <c r="J542">
        <v>19940.750243603859</v>
      </c>
      <c r="K542">
        <v>20271.106770552429</v>
      </c>
      <c r="L542">
        <v>20738.953369175277</v>
      </c>
      <c r="M542">
        <v>20963.619071487257</v>
      </c>
      <c r="N542">
        <v>22477.648441180103</v>
      </c>
      <c r="O542">
        <v>22584.226790562509</v>
      </c>
      <c r="P542">
        <v>23247.385449787223</v>
      </c>
      <c r="Q542">
        <v>25053.831720919115</v>
      </c>
      <c r="R542">
        <v>25431.070630608261</v>
      </c>
      <c r="S542">
        <v>29918.946625539593</v>
      </c>
      <c r="T542">
        <v>32347.937257800604</v>
      </c>
      <c r="U542">
        <v>36791.047497585831</v>
      </c>
      <c r="V542">
        <v>42459.238801916523</v>
      </c>
      <c r="W542">
        <v>50139.594072751504</v>
      </c>
      <c r="X542">
        <v>54699.288443373596</v>
      </c>
      <c r="Y542">
        <v>58526.604484808362</v>
      </c>
      <c r="Z542">
        <v>67208.54345724413</v>
      </c>
      <c r="AA542">
        <v>78083.889941918445</v>
      </c>
      <c r="AB542">
        <v>80248.76335710859</v>
      </c>
      <c r="AC542">
        <v>81796.24491267401</v>
      </c>
      <c r="AD542">
        <v>86865.319705722606</v>
      </c>
      <c r="AE542">
        <v>85469.307559127061</v>
      </c>
      <c r="AF542">
        <v>83903.056753791403</v>
      </c>
      <c r="AG542">
        <v>89241.66482972246</v>
      </c>
      <c r="AH542">
        <v>93104.100636967662</v>
      </c>
      <c r="AI542">
        <v>91968.802064249932</v>
      </c>
      <c r="AJ542">
        <v>93864.029937521773</v>
      </c>
      <c r="AK542">
        <v>91940.357368545403</v>
      </c>
      <c r="AL542">
        <v>91240.549163047996</v>
      </c>
      <c r="AM542">
        <v>103158.41250487218</v>
      </c>
      <c r="AN542">
        <v>113868.66327027911</v>
      </c>
      <c r="AO542">
        <v>124501.98177692785</v>
      </c>
      <c r="AP542">
        <v>130539.64176512588</v>
      </c>
      <c r="AQ542">
        <v>147064.9127133415</v>
      </c>
      <c r="AR542">
        <v>180441.55653495211</v>
      </c>
      <c r="AS542">
        <v>176553.46076397676</v>
      </c>
      <c r="AT542">
        <v>189326.83892420994</v>
      </c>
      <c r="AU542">
        <v>196286.17797305665</v>
      </c>
      <c r="AV542">
        <v>207717.52156233977</v>
      </c>
      <c r="AW542">
        <v>211172.18275752521</v>
      </c>
      <c r="AX542">
        <v>230183.73041208435</v>
      </c>
      <c r="AY542">
        <v>237296.40050405925</v>
      </c>
      <c r="AZ542">
        <v>245619.56818929306</v>
      </c>
      <c r="BA542">
        <v>275195.2999106769</v>
      </c>
      <c r="BB542">
        <v>279396.94118407904</v>
      </c>
      <c r="BC542">
        <v>299985.56504009705</v>
      </c>
      <c r="BD542">
        <v>327874.6900955161</v>
      </c>
      <c r="BE542">
        <v>364016.39549816516</v>
      </c>
      <c r="BF542">
        <v>365097.89479293756</v>
      </c>
      <c r="BG542">
        <v>361255.26858418906</v>
      </c>
      <c r="BH542">
        <v>355565.57701251504</v>
      </c>
      <c r="BI542">
        <v>375817.07357944635</v>
      </c>
      <c r="BJ542">
        <v>396280.77378732624</v>
      </c>
      <c r="BK542">
        <v>418194.27341468132</v>
      </c>
      <c r="BL542">
        <v>429418.50071978028</v>
      </c>
      <c r="BM542">
        <v>454212.33790328924</v>
      </c>
      <c r="BN542">
        <v>467523.54588671739</v>
      </c>
      <c r="BO542">
        <v>482602.81047995033</v>
      </c>
      <c r="BP542">
        <v>500311.08582467755</v>
      </c>
      <c r="BQ542">
        <v>559881.82036256569</v>
      </c>
    </row>
    <row r="543" spans="1:69" x14ac:dyDescent="0.2">
      <c r="A543" t="s">
        <v>194</v>
      </c>
      <c r="B543" t="s">
        <v>195</v>
      </c>
      <c r="C543" t="s">
        <v>2065</v>
      </c>
      <c r="D543" t="s">
        <v>2066</v>
      </c>
      <c r="J543">
        <v>880573369796.50354</v>
      </c>
      <c r="K543">
        <v>892240776411.38306</v>
      </c>
      <c r="L543">
        <v>976058122936.30725</v>
      </c>
      <c r="M543">
        <v>1016155382447.5955</v>
      </c>
      <c r="N543">
        <v>1036905518269.8423</v>
      </c>
      <c r="O543">
        <v>996737627913.2782</v>
      </c>
      <c r="P543">
        <v>1021058026762.8763</v>
      </c>
      <c r="Q543">
        <v>1025735302465.1908</v>
      </c>
      <c r="R543">
        <v>1037073392471.4822</v>
      </c>
      <c r="S543">
        <v>1106160522716.0039</v>
      </c>
      <c r="T543">
        <v>1115865249527.7869</v>
      </c>
      <c r="U543">
        <v>1207176705815.3699</v>
      </c>
      <c r="V543">
        <v>1248040507450.1997</v>
      </c>
      <c r="W543">
        <v>1284704572303.3777</v>
      </c>
      <c r="X543">
        <v>1282597478628.7781</v>
      </c>
      <c r="Y543">
        <v>1344844850022.4199</v>
      </c>
      <c r="Z543">
        <v>1398789534504.2839</v>
      </c>
      <c r="AA543">
        <v>1493431181963.7908</v>
      </c>
      <c r="AB543">
        <v>1486811998627.6741</v>
      </c>
      <c r="AC543">
        <v>1473026590372.176</v>
      </c>
      <c r="AD543">
        <v>1664471611146.6533</v>
      </c>
      <c r="AE543">
        <v>1806136336522.6443</v>
      </c>
      <c r="AF543">
        <v>1793765129531.8889</v>
      </c>
      <c r="AG543">
        <v>1904700899854.1545</v>
      </c>
      <c r="AH543">
        <v>1925720559058.5723</v>
      </c>
      <c r="AI543">
        <v>1928912397199.9543</v>
      </c>
      <c r="AJ543">
        <v>2079571522707.1821</v>
      </c>
      <c r="AK543">
        <v>2082378734214.3706</v>
      </c>
      <c r="AL543">
        <v>2137007658551.5493</v>
      </c>
      <c r="AM543">
        <v>2029137229221.1316</v>
      </c>
      <c r="AN543">
        <v>2162749236240.251</v>
      </c>
      <c r="AO543">
        <v>2403880314230.1309</v>
      </c>
      <c r="AP543">
        <v>2547022329956.1084</v>
      </c>
      <c r="AQ543">
        <v>2754491605142.7563</v>
      </c>
      <c r="AR543">
        <v>2821709887353.4526</v>
      </c>
      <c r="AS543">
        <v>2851505444632.293</v>
      </c>
      <c r="AT543">
        <v>3061498443026.3789</v>
      </c>
      <c r="AU543">
        <v>3199567241450.5791</v>
      </c>
      <c r="AV543">
        <v>3448481503654.3682</v>
      </c>
      <c r="AW543">
        <v>3612601953604.5278</v>
      </c>
      <c r="AX543">
        <v>3896367579971.3413</v>
      </c>
      <c r="AY543">
        <v>4137644851668.4326</v>
      </c>
      <c r="AZ543">
        <v>4298762415394.2988</v>
      </c>
      <c r="BA543">
        <v>4541317401379.3994</v>
      </c>
      <c r="BB543">
        <v>4651364547208.5908</v>
      </c>
      <c r="BC543">
        <v>5083858754376.5547</v>
      </c>
      <c r="BD543">
        <v>5511683702623.3662</v>
      </c>
      <c r="BE543">
        <v>6064269114749.793</v>
      </c>
      <c r="BF543">
        <v>6236734435268.6934</v>
      </c>
      <c r="BG543">
        <v>6386783850918.1943</v>
      </c>
      <c r="BH543">
        <v>6676628000000</v>
      </c>
      <c r="BI543">
        <v>7219510169560.2627</v>
      </c>
      <c r="BJ543">
        <v>7749762797623.7842</v>
      </c>
      <c r="BK543">
        <v>8352460027204.0771</v>
      </c>
      <c r="BL543">
        <v>9025238231583.9688</v>
      </c>
      <c r="BM543">
        <v>9390556052118.8242</v>
      </c>
      <c r="BN543">
        <v>9777980208083.625</v>
      </c>
      <c r="BO543">
        <v>9496835595254.166</v>
      </c>
    </row>
    <row r="544" spans="1:69" x14ac:dyDescent="0.2">
      <c r="A544" t="s">
        <v>194</v>
      </c>
      <c r="B544" t="s">
        <v>195</v>
      </c>
      <c r="C544" t="s">
        <v>2067</v>
      </c>
      <c r="D544" t="s">
        <v>2068</v>
      </c>
      <c r="E544">
        <v>82114535400</v>
      </c>
      <c r="F544">
        <v>86684090400</v>
      </c>
      <c r="G544">
        <v>95080292400</v>
      </c>
      <c r="H544">
        <v>97385513000</v>
      </c>
      <c r="I544">
        <v>101382004700</v>
      </c>
      <c r="J544">
        <v>102751355900</v>
      </c>
      <c r="K544">
        <v>106178699100</v>
      </c>
      <c r="L544">
        <v>110462882800</v>
      </c>
      <c r="M544">
        <v>113594388700</v>
      </c>
      <c r="N544">
        <v>123923254400</v>
      </c>
      <c r="O544">
        <v>126704377900</v>
      </c>
      <c r="P544">
        <v>132696052900.00002</v>
      </c>
      <c r="Q544">
        <v>145493463400</v>
      </c>
      <c r="R544">
        <v>150346633100</v>
      </c>
      <c r="S544">
        <v>180258781200</v>
      </c>
      <c r="T544">
        <v>198861176300</v>
      </c>
      <c r="U544">
        <v>231071140600</v>
      </c>
      <c r="V544">
        <v>272959152100</v>
      </c>
      <c r="W544">
        <v>330469262300</v>
      </c>
      <c r="X544">
        <v>369980681200</v>
      </c>
      <c r="Y544">
        <v>406636995300</v>
      </c>
      <c r="Z544">
        <v>479887213800</v>
      </c>
      <c r="AA544">
        <v>573151134700</v>
      </c>
      <c r="AB544">
        <v>605968764200</v>
      </c>
      <c r="AC544">
        <v>635741355300</v>
      </c>
      <c r="AD544">
        <v>694916911400</v>
      </c>
      <c r="AE544">
        <v>703313855100</v>
      </c>
      <c r="AF544">
        <v>709577296400</v>
      </c>
      <c r="AG544">
        <v>775281162500</v>
      </c>
      <c r="AH544">
        <v>830597975000</v>
      </c>
      <c r="AI544">
        <v>842374999000</v>
      </c>
      <c r="AJ544">
        <v>881818019300</v>
      </c>
      <c r="AK544">
        <v>885318984700</v>
      </c>
      <c r="AL544">
        <v>900700515300</v>
      </c>
      <c r="AM544">
        <v>1044354930200</v>
      </c>
      <c r="AN544">
        <v>1182722149900</v>
      </c>
      <c r="AO544">
        <v>1326685896700</v>
      </c>
      <c r="AP544">
        <v>1427349553400</v>
      </c>
      <c r="AQ544">
        <v>1653107270000</v>
      </c>
      <c r="AR544">
        <v>2088598025100</v>
      </c>
      <c r="AS544">
        <v>2105496417800</v>
      </c>
      <c r="AT544">
        <v>2327773673900</v>
      </c>
      <c r="AU544">
        <v>2489084805400</v>
      </c>
      <c r="AV544">
        <v>2717471122800</v>
      </c>
      <c r="AW544">
        <v>2850937022000</v>
      </c>
      <c r="AX544">
        <v>3206948044700</v>
      </c>
      <c r="AY544">
        <v>3410828933000</v>
      </c>
      <c r="AZ544">
        <v>3639174927500</v>
      </c>
      <c r="BA544">
        <v>4198955479200</v>
      </c>
      <c r="BB544">
        <v>4389344386199.9995</v>
      </c>
      <c r="BC544">
        <v>4852715892900</v>
      </c>
      <c r="BD544">
        <v>5463017921900</v>
      </c>
      <c r="BE544">
        <v>6250994016200</v>
      </c>
      <c r="BF544">
        <v>6460556573400</v>
      </c>
      <c r="BG544">
        <v>6585488829700</v>
      </c>
      <c r="BH544">
        <v>6676628000000</v>
      </c>
      <c r="BI544">
        <v>7266369000000</v>
      </c>
      <c r="BJ544">
        <v>7883771000000</v>
      </c>
      <c r="BK544">
        <v>8547175000000</v>
      </c>
      <c r="BL544">
        <v>9001450000000</v>
      </c>
      <c r="BM544">
        <v>9755886000000</v>
      </c>
      <c r="BN544">
        <v>10283294000000</v>
      </c>
      <c r="BO544">
        <v>10862925000000</v>
      </c>
      <c r="BP544">
        <v>11520050992515.801</v>
      </c>
      <c r="BQ544">
        <v>13184534373599.4</v>
      </c>
    </row>
    <row r="545" spans="1:69" x14ac:dyDescent="0.2">
      <c r="A545" t="s">
        <v>194</v>
      </c>
      <c r="B545" t="s">
        <v>195</v>
      </c>
      <c r="C545" t="s">
        <v>2069</v>
      </c>
      <c r="D545" t="s">
        <v>2070</v>
      </c>
      <c r="E545">
        <v>4.4352783676887562</v>
      </c>
      <c r="F545">
        <v>5.2476510340909259</v>
      </c>
      <c r="G545">
        <v>5.4920116315370286</v>
      </c>
      <c r="H545">
        <v>5.6677396953844568</v>
      </c>
      <c r="I545">
        <v>7.7107608913921428</v>
      </c>
      <c r="J545">
        <v>8.7110974459101662</v>
      </c>
      <c r="K545">
        <v>8.0469334626933851</v>
      </c>
      <c r="L545">
        <v>5.6769658552042257</v>
      </c>
      <c r="M545">
        <v>6.0613166825268472</v>
      </c>
      <c r="N545">
        <v>5.8255411498679015</v>
      </c>
      <c r="O545">
        <v>6.6022329604129641</v>
      </c>
      <c r="P545">
        <v>7.8061565974044234</v>
      </c>
      <c r="Q545">
        <v>9.9707963657547314</v>
      </c>
      <c r="R545">
        <v>11.881765702402067</v>
      </c>
      <c r="S545">
        <v>17.705618835543589</v>
      </c>
      <c r="T545">
        <v>8.7327426917269815</v>
      </c>
      <c r="U545">
        <v>12.320429727760184</v>
      </c>
      <c r="V545">
        <v>5.1251890416089507</v>
      </c>
      <c r="W545">
        <v>5.9613171759026962</v>
      </c>
      <c r="X545">
        <v>3.2662925230341409</v>
      </c>
      <c r="Y545">
        <v>0.55879416995895603</v>
      </c>
      <c r="Z545">
        <v>-0.30501838895704203</v>
      </c>
      <c r="AA545">
        <v>2.7047599033591969</v>
      </c>
      <c r="AB545">
        <v>3.6095148883736488</v>
      </c>
      <c r="AC545">
        <v>4.4542395523600531</v>
      </c>
      <c r="AD545">
        <v>1.8486535013250074</v>
      </c>
      <c r="AE545">
        <v>0.15599077614246484</v>
      </c>
      <c r="AF545">
        <v>2.500339092633507</v>
      </c>
      <c r="AG545">
        <v>2.6566209563626932</v>
      </c>
      <c r="AH545">
        <v>5.5129794569870869</v>
      </c>
      <c r="AI545">
        <v>5.4241338569049695</v>
      </c>
      <c r="AJ545">
        <v>8.3444731325591164</v>
      </c>
      <c r="AK545">
        <v>8.6213769138044523</v>
      </c>
      <c r="AL545">
        <v>7.7373999931991015</v>
      </c>
      <c r="AM545">
        <v>16.340187925265447</v>
      </c>
      <c r="AN545">
        <v>11.458983161810053</v>
      </c>
      <c r="AO545">
        <v>7.8916234873820361</v>
      </c>
      <c r="AP545">
        <v>11.600421595553801</v>
      </c>
      <c r="AQ545">
        <v>8.8509793628928524</v>
      </c>
      <c r="AR545">
        <v>-1.2503031795946296</v>
      </c>
      <c r="AS545">
        <v>-2.8628079325399249</v>
      </c>
      <c r="AT545">
        <v>-2.4107411511902179E-2</v>
      </c>
      <c r="AU545">
        <v>-0.13010671068356577</v>
      </c>
      <c r="AV545">
        <v>3.5319082712349155</v>
      </c>
      <c r="AW545">
        <v>1.8003348108423671</v>
      </c>
      <c r="AX545">
        <v>3.0751187218323457</v>
      </c>
      <c r="AY545">
        <v>2.932190282020672</v>
      </c>
      <c r="AZ545">
        <v>5.1684519252347574</v>
      </c>
      <c r="BA545">
        <v>5.6452995705995086</v>
      </c>
      <c r="BB545">
        <v>7.2719903130810515</v>
      </c>
      <c r="BC545">
        <v>13.948893173010593</v>
      </c>
      <c r="BD545">
        <v>17.01725974149419</v>
      </c>
      <c r="BE545">
        <v>16.610555751412285</v>
      </c>
      <c r="BF545">
        <v>13.828034609784945</v>
      </c>
      <c r="BG545">
        <v>14.302695006277672</v>
      </c>
      <c r="BH545">
        <v>12.532809477662965</v>
      </c>
      <c r="BI545">
        <v>14.734304757464145</v>
      </c>
      <c r="BJ545">
        <v>15.697827658348206</v>
      </c>
      <c r="BK545">
        <v>17.301291479196713</v>
      </c>
      <c r="BL545">
        <v>17.864566453725068</v>
      </c>
      <c r="BM545">
        <v>19.975470168008187</v>
      </c>
      <c r="BN545">
        <v>18.681689822316805</v>
      </c>
      <c r="BO545">
        <v>12.97436208104687</v>
      </c>
      <c r="BP545">
        <v>15.143618286532273</v>
      </c>
      <c r="BQ545">
        <v>18.541953540289896</v>
      </c>
    </row>
    <row r="546" spans="1:69" x14ac:dyDescent="0.2">
      <c r="A546" t="s">
        <v>194</v>
      </c>
      <c r="B546" t="s">
        <v>195</v>
      </c>
      <c r="C546" t="s">
        <v>2071</v>
      </c>
      <c r="D546" t="s">
        <v>2072</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row>
    <row r="547" spans="1:69" x14ac:dyDescent="0.2">
      <c r="A547" t="s">
        <v>194</v>
      </c>
      <c r="B547" t="s">
        <v>195</v>
      </c>
      <c r="C547" t="s">
        <v>2073</v>
      </c>
      <c r="D547" t="s">
        <v>2074</v>
      </c>
      <c r="F547">
        <v>2.5502326534426487</v>
      </c>
      <c r="G547">
        <v>4.5874987880401079</v>
      </c>
      <c r="H547">
        <v>-2.7301469582853741</v>
      </c>
      <c r="I547">
        <v>0.72143838526856996</v>
      </c>
      <c r="J547">
        <v>2.1173280057250423</v>
      </c>
      <c r="K547">
        <v>-1.0958081291381916</v>
      </c>
      <c r="L547">
        <v>7.0168965069838123</v>
      </c>
      <c r="M547">
        <v>1.3151649420422444</v>
      </c>
      <c r="N547">
        <v>0.27666658875004657</v>
      </c>
      <c r="O547">
        <v>-1.6162315221870784</v>
      </c>
      <c r="P547">
        <v>-0.32239557317409151</v>
      </c>
      <c r="Q547">
        <v>0.56318249020819167</v>
      </c>
      <c r="R547">
        <v>-1.3295073872813674</v>
      </c>
      <c r="S547">
        <v>6.2558753538276335</v>
      </c>
      <c r="T547">
        <v>0.94321334337354301</v>
      </c>
      <c r="U547">
        <v>6.2353974842573905</v>
      </c>
      <c r="V547">
        <v>-1.9418822501731512</v>
      </c>
      <c r="W547">
        <v>2.0326981891237921</v>
      </c>
      <c r="X547">
        <v>1.0144382248187469</v>
      </c>
      <c r="Y547">
        <v>-1.8724634152105466</v>
      </c>
      <c r="Z547">
        <v>1.446488859461283</v>
      </c>
      <c r="AA547">
        <v>6.5780353354304708</v>
      </c>
      <c r="AB547">
        <v>-2.4570635527317677</v>
      </c>
      <c r="AC547">
        <v>-4.5731725950505364</v>
      </c>
      <c r="AD547">
        <v>5.4289492547685967</v>
      </c>
      <c r="AE547">
        <v>4.9522350739307512</v>
      </c>
      <c r="AF547">
        <v>-2.9290126541270354</v>
      </c>
      <c r="AG547">
        <v>2.990682683794077</v>
      </c>
      <c r="AH547">
        <v>-0.52612944417906249</v>
      </c>
      <c r="AI547">
        <v>-3.1876619339813459</v>
      </c>
      <c r="AJ547">
        <v>6.3384724992295247</v>
      </c>
      <c r="AK547">
        <v>-2.2097269036368488</v>
      </c>
      <c r="AL547">
        <v>0.92049145501911767</v>
      </c>
      <c r="AM547">
        <v>-1.2077607254599343</v>
      </c>
      <c r="AN547">
        <v>3.0403253575494062</v>
      </c>
      <c r="AO547">
        <v>8.2099811048430524</v>
      </c>
      <c r="AP547">
        <v>3.6110224346088273</v>
      </c>
      <c r="AQ547">
        <v>4.382315502912391</v>
      </c>
      <c r="AR547">
        <v>4.2938481623800158</v>
      </c>
      <c r="AS547">
        <v>-1.1071066015920508</v>
      </c>
      <c r="AT547">
        <v>3.4097577083071116</v>
      </c>
      <c r="AU547">
        <v>1.1773689701407193</v>
      </c>
      <c r="AV547">
        <v>4.4929468810609166</v>
      </c>
      <c r="AW547">
        <v>1.2436096699957204</v>
      </c>
      <c r="AX547">
        <v>5.2957403090682078</v>
      </c>
      <c r="AY547">
        <v>2.9888921191247135</v>
      </c>
      <c r="AZ547">
        <v>1.0013127674222631</v>
      </c>
      <c r="BA547">
        <v>2.736636762727727</v>
      </c>
      <c r="BB547">
        <v>-2.2777351986746908E-4</v>
      </c>
      <c r="BC547">
        <v>5.3193491589126296</v>
      </c>
      <c r="BD547">
        <v>3.5163362362312824</v>
      </c>
      <c r="BE547">
        <v>3.2887834650034904</v>
      </c>
      <c r="BF547">
        <v>2.6650827585779524</v>
      </c>
      <c r="BG547">
        <v>1.2704765559969218</v>
      </c>
      <c r="BH547">
        <v>0.88825982776799606</v>
      </c>
      <c r="BI547">
        <v>2.9035090911532961</v>
      </c>
      <c r="BJ547">
        <v>3.2164052169757298</v>
      </c>
      <c r="BK547">
        <v>3.7677267832245889</v>
      </c>
      <c r="BL547">
        <v>3.2439186618601639</v>
      </c>
      <c r="BM547">
        <v>-0.4434200024067394</v>
      </c>
      <c r="BN547">
        <v>4.4310054086189155</v>
      </c>
      <c r="BO547">
        <v>-0.6930159147748185</v>
      </c>
      <c r="BP547">
        <v>0.6887709250719638</v>
      </c>
      <c r="BQ547">
        <v>2.4722654974602705</v>
      </c>
    </row>
    <row r="548" spans="1:69" x14ac:dyDescent="0.2">
      <c r="A548" t="s">
        <v>194</v>
      </c>
      <c r="B548" t="s">
        <v>195</v>
      </c>
      <c r="C548" t="s">
        <v>2075</v>
      </c>
      <c r="D548" t="s">
        <v>2076</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c r="AW548">
        <v>0</v>
      </c>
      <c r="AX548">
        <v>0</v>
      </c>
      <c r="AY548">
        <v>0</v>
      </c>
      <c r="AZ548">
        <v>0</v>
      </c>
      <c r="BA548">
        <v>0</v>
      </c>
      <c r="BB548">
        <v>0</v>
      </c>
      <c r="BC548">
        <v>0</v>
      </c>
      <c r="BD548">
        <v>0</v>
      </c>
      <c r="BE548">
        <v>0</v>
      </c>
      <c r="BF548">
        <v>0</v>
      </c>
      <c r="BG548">
        <v>0</v>
      </c>
      <c r="BH548">
        <v>0</v>
      </c>
      <c r="BI548">
        <v>0</v>
      </c>
      <c r="BJ548">
        <v>0</v>
      </c>
      <c r="BK548">
        <v>0</v>
      </c>
      <c r="BL548">
        <v>0</v>
      </c>
      <c r="BM548">
        <v>0</v>
      </c>
      <c r="BN548">
        <v>0</v>
      </c>
    </row>
    <row r="549" spans="1:69" x14ac:dyDescent="0.2">
      <c r="A549" t="s">
        <v>194</v>
      </c>
      <c r="B549" t="s">
        <v>195</v>
      </c>
      <c r="C549" t="s">
        <v>2077</v>
      </c>
      <c r="D549" t="s">
        <v>2078</v>
      </c>
      <c r="F549">
        <v>4.0439279775492452</v>
      </c>
      <c r="G549">
        <v>6.128798780245063</v>
      </c>
      <c r="H549">
        <v>-1.2680163726918892</v>
      </c>
      <c r="I549">
        <v>2.2828192237583664</v>
      </c>
      <c r="J549">
        <v>3.7645453806312901</v>
      </c>
      <c r="K549">
        <v>0.53761308366071603</v>
      </c>
      <c r="L549">
        <v>8.8233149748536732</v>
      </c>
      <c r="M549">
        <v>3.0707739378289745</v>
      </c>
      <c r="N549">
        <v>2.0260810405269751</v>
      </c>
      <c r="O549">
        <v>0.11701961067960553</v>
      </c>
      <c r="P549">
        <v>1.4133398815318969</v>
      </c>
      <c r="Q549">
        <v>2.3114987415627724</v>
      </c>
      <c r="R549">
        <v>0.44932740448064123</v>
      </c>
      <c r="S549">
        <v>8.2864264803637724</v>
      </c>
      <c r="T549">
        <v>2.998382897073455</v>
      </c>
      <c r="U549">
        <v>8.5348949606810294</v>
      </c>
      <c r="V549">
        <v>0.37035356366278904</v>
      </c>
      <c r="W549">
        <v>4.6078249996568417</v>
      </c>
      <c r="X549">
        <v>3.6646215120786536</v>
      </c>
      <c r="Y549">
        <v>0.79687887857922135</v>
      </c>
      <c r="Z549">
        <v>4.2553033945558241</v>
      </c>
      <c r="AA549">
        <v>9.5621966218117933</v>
      </c>
      <c r="AB549">
        <v>0.34598474020850745</v>
      </c>
      <c r="AC549">
        <v>-1.7786966877293651</v>
      </c>
      <c r="AD549">
        <v>8.5173649911232161</v>
      </c>
      <c r="AE549">
        <v>7.9553627287483977</v>
      </c>
      <c r="AF549">
        <v>-0.23633678914332279</v>
      </c>
      <c r="AG549">
        <v>5.7955929645800524</v>
      </c>
      <c r="AH549">
        <v>2.1502672717350606</v>
      </c>
      <c r="AI549">
        <v>-0.60292847758098844</v>
      </c>
      <c r="AJ549">
        <v>9.069984458774357</v>
      </c>
      <c r="AK549">
        <v>0.23271076184595074</v>
      </c>
      <c r="AL549">
        <v>3.4613849394581848</v>
      </c>
      <c r="AM549">
        <v>1.3150072721026476</v>
      </c>
      <c r="AN549">
        <v>5.7163738626962157</v>
      </c>
      <c r="AO549">
        <v>11.014743869558032</v>
      </c>
      <c r="AP549">
        <v>6.3168347348376841</v>
      </c>
      <c r="AQ549">
        <v>7.3077196349689615</v>
      </c>
      <c r="AR549">
        <v>7.3952378011193076</v>
      </c>
      <c r="AS549">
        <v>1.8884738890652528</v>
      </c>
      <c r="AT549">
        <v>6.6134057453967898</v>
      </c>
      <c r="AU549">
        <v>4.3529638298809914</v>
      </c>
      <c r="AV549">
        <v>7.8024938887035944</v>
      </c>
      <c r="AW549">
        <v>4.478452136703865</v>
      </c>
      <c r="AX549">
        <v>8.6618732284122473</v>
      </c>
      <c r="AY549">
        <v>6.2531646881747776</v>
      </c>
      <c r="AZ549">
        <v>4.1113790176151639</v>
      </c>
      <c r="BA549">
        <v>5.7999917410538728</v>
      </c>
      <c r="BB549">
        <v>2.9619508586669241</v>
      </c>
      <c r="BC549">
        <v>8.4462815770762489</v>
      </c>
      <c r="BD549">
        <v>6.6225626130669326</v>
      </c>
      <c r="BE549">
        <v>6.4526723795314638</v>
      </c>
      <c r="BF549">
        <v>5.7925848450986734</v>
      </c>
      <c r="BG549">
        <v>4.3268456145297591</v>
      </c>
      <c r="BH549">
        <v>3.9212287937935031</v>
      </c>
      <c r="BI549">
        <v>5.9579767075402401</v>
      </c>
      <c r="BJ549">
        <v>6.2034894112186834</v>
      </c>
      <c r="BK549">
        <v>6.6045690681234106</v>
      </c>
      <c r="BL549">
        <v>5.8892049706813481</v>
      </c>
      <c r="BM549">
        <v>2.0107726240622128</v>
      </c>
      <c r="BN549">
        <v>6.9425249257234753</v>
      </c>
      <c r="BO549">
        <v>1.6267325821191889</v>
      </c>
      <c r="BP549">
        <v>3.0002741581412522</v>
      </c>
      <c r="BQ549">
        <v>4.7998095166715871</v>
      </c>
    </row>
    <row r="550" spans="1:69" x14ac:dyDescent="0.2">
      <c r="A550" t="s">
        <v>194</v>
      </c>
      <c r="B550" t="s">
        <v>195</v>
      </c>
      <c r="C550" t="s">
        <v>1018</v>
      </c>
      <c r="D550" t="s">
        <v>1017</v>
      </c>
      <c r="E550">
        <v>330442815.82118559</v>
      </c>
      <c r="F550">
        <v>350247234.26071155</v>
      </c>
      <c r="G550">
        <v>379567099.24942166</v>
      </c>
      <c r="H550">
        <v>394040667.10633528</v>
      </c>
      <c r="I550">
        <v>410321644.96491134</v>
      </c>
      <c r="J550">
        <v>422916789.7482999</v>
      </c>
      <c r="K550">
        <v>433889766.23943597</v>
      </c>
      <c r="L550">
        <v>450753923.5480476</v>
      </c>
      <c r="M550">
        <v>460442689.3763777</v>
      </c>
      <c r="N550">
        <v>478298645.39382035</v>
      </c>
      <c r="O550">
        <v>458404268.76197135</v>
      </c>
      <c r="P550">
        <v>482411179.12117821</v>
      </c>
      <c r="Q550">
        <v>578595521.99013484</v>
      </c>
      <c r="R550">
        <v>674773569.87754762</v>
      </c>
      <c r="S550">
        <v>751133430.44930065</v>
      </c>
      <c r="T550">
        <v>939972703.46302056</v>
      </c>
      <c r="U550">
        <v>976547188.05477762</v>
      </c>
      <c r="V550">
        <v>1131224878.1886473</v>
      </c>
      <c r="W550">
        <v>1475583644.9361432</v>
      </c>
      <c r="X550">
        <v>1748480620.5239744</v>
      </c>
      <c r="Y550">
        <v>1928719888.2068832</v>
      </c>
      <c r="Z550">
        <v>1775842333.5704167</v>
      </c>
      <c r="AA550">
        <v>1754450096.2372131</v>
      </c>
      <c r="AB550">
        <v>1600278605.2546546</v>
      </c>
      <c r="AC550">
        <v>1459880132.1410668</v>
      </c>
      <c r="AD550">
        <v>1552493196.2842438</v>
      </c>
      <c r="AE550">
        <v>2036303357.6811328</v>
      </c>
      <c r="AF550">
        <v>2369834949.7323389</v>
      </c>
      <c r="AG550">
        <v>2616040478.9930944</v>
      </c>
      <c r="AH550">
        <v>2615587733.9730272</v>
      </c>
      <c r="AI550">
        <v>3101300778.5641379</v>
      </c>
      <c r="AJ550">
        <v>3135045584.0838699</v>
      </c>
      <c r="AK550">
        <v>3356692505.1826596</v>
      </c>
      <c r="AL550">
        <v>3199536465.2332821</v>
      </c>
      <c r="AM550">
        <v>1895290637.0950437</v>
      </c>
      <c r="AN550">
        <v>2379517975.2805634</v>
      </c>
      <c r="AO550">
        <v>2586550595.4101324</v>
      </c>
      <c r="AP550">
        <v>2447669101.9517813</v>
      </c>
      <c r="AQ550">
        <v>2804902367.146874</v>
      </c>
      <c r="AR550">
        <v>3389566712.6603723</v>
      </c>
      <c r="AS550">
        <v>2968370087.5975938</v>
      </c>
      <c r="AT550">
        <v>3190371080.9476838</v>
      </c>
      <c r="AU550">
        <v>3622350062.9605265</v>
      </c>
      <c r="AV550">
        <v>4740768142.674943</v>
      </c>
      <c r="AW550">
        <v>5451688537.6095915</v>
      </c>
      <c r="AX550">
        <v>6146353173.3492861</v>
      </c>
      <c r="AY550">
        <v>6547419820.3811312</v>
      </c>
      <c r="AZ550">
        <v>7625722836.7684708</v>
      </c>
      <c r="BA550">
        <v>9451435490.1146736</v>
      </c>
      <c r="BB550">
        <v>9450696873.3432617</v>
      </c>
      <c r="BC550">
        <v>10109619740.699419</v>
      </c>
      <c r="BD550">
        <v>12080295977.563232</v>
      </c>
      <c r="BE550">
        <v>12561015156.568285</v>
      </c>
      <c r="BF550">
        <v>13444300485.841228</v>
      </c>
      <c r="BG550">
        <v>13943016076.743608</v>
      </c>
      <c r="BH550">
        <v>11832159315.62978</v>
      </c>
      <c r="BI550">
        <v>12833363045.336655</v>
      </c>
      <c r="BJ550">
        <v>14106955615.344177</v>
      </c>
      <c r="BK550">
        <v>15890066221.288244</v>
      </c>
      <c r="BL550">
        <v>16032813503.370689</v>
      </c>
      <c r="BM550">
        <v>17725010532.52676</v>
      </c>
      <c r="BN550">
        <v>19697516284.378677</v>
      </c>
      <c r="BO550">
        <v>18622421394.613308</v>
      </c>
      <c r="BP550">
        <v>20112614449.203903</v>
      </c>
      <c r="BQ550">
        <v>23124729853.021801</v>
      </c>
    </row>
    <row r="551" spans="1:69" x14ac:dyDescent="0.2">
      <c r="A551" t="s">
        <v>194</v>
      </c>
      <c r="B551" t="s">
        <v>195</v>
      </c>
      <c r="C551" t="s">
        <v>2079</v>
      </c>
      <c r="D551" t="s">
        <v>2080</v>
      </c>
      <c r="O551">
        <v>1513284459.4357126</v>
      </c>
      <c r="P551">
        <v>1536305842.4124751</v>
      </c>
      <c r="Q551">
        <v>1584564476.7164264</v>
      </c>
      <c r="R551">
        <v>1574900193.7204564</v>
      </c>
      <c r="S551">
        <v>1708077922.5379941</v>
      </c>
      <c r="T551">
        <v>1752465029.3709173</v>
      </c>
      <c r="U551">
        <v>1875995240.7098684</v>
      </c>
      <c r="V551">
        <v>1866347544.4290009</v>
      </c>
      <c r="W551">
        <v>1972483259.2876065</v>
      </c>
      <c r="X551">
        <v>2088071372.5322802</v>
      </c>
      <c r="Y551">
        <v>2072510710.5373952</v>
      </c>
      <c r="Z551">
        <v>2170148041.4550252</v>
      </c>
      <c r="AA551">
        <v>2382328153.6286511</v>
      </c>
      <c r="AB551">
        <v>2426856160.0755057</v>
      </c>
      <c r="AC551">
        <v>2399967530.074142</v>
      </c>
      <c r="AD551">
        <v>2586955692.6459861</v>
      </c>
      <c r="AE551">
        <v>2804206762.329658</v>
      </c>
      <c r="AF551">
        <v>2795802549.394074</v>
      </c>
      <c r="AG551">
        <v>2961780268.93507</v>
      </c>
      <c r="AH551">
        <v>3024452214.9154081</v>
      </c>
      <c r="AI551">
        <v>3011643553.1016831</v>
      </c>
      <c r="AJ551">
        <v>3262953434.9978294</v>
      </c>
      <c r="AK551">
        <v>3276407737.7914124</v>
      </c>
      <c r="AL551">
        <v>3408514451.7894835</v>
      </c>
      <c r="AM551">
        <v>3304601561.3513784</v>
      </c>
      <c r="AN551">
        <v>3490484821.902153</v>
      </c>
      <c r="AO551">
        <v>3855339773.4021149</v>
      </c>
      <c r="AP551">
        <v>4084084323.2097206</v>
      </c>
      <c r="AQ551">
        <v>4392834853.7176609</v>
      </c>
      <c r="AR551">
        <v>4657919134.5770702</v>
      </c>
      <c r="AS551">
        <v>4754230951.6345196</v>
      </c>
      <c r="AT551">
        <v>5084880186.8599024</v>
      </c>
      <c r="AU551">
        <v>5313059450.6605988</v>
      </c>
      <c r="AV551">
        <v>5727601369.6197195</v>
      </c>
      <c r="AW551">
        <v>5938569569.0344753</v>
      </c>
      <c r="AX551">
        <v>6467560232.2063665</v>
      </c>
      <c r="AY551">
        <v>6895818343.9056387</v>
      </c>
      <c r="AZ551">
        <v>7167616302.8154449</v>
      </c>
      <c r="BA551">
        <v>7523266499.5407457</v>
      </c>
      <c r="BB551">
        <v>7701312683.2615557</v>
      </c>
      <c r="BC551">
        <v>8317200428.0943718</v>
      </c>
      <c r="BD551">
        <v>8810925813.0748291</v>
      </c>
      <c r="BE551">
        <v>9285960356.1159573</v>
      </c>
      <c r="BF551">
        <v>9787517748.5070667</v>
      </c>
      <c r="BG551">
        <v>10406665271.701035</v>
      </c>
      <c r="BH551">
        <v>10775038825.432714</v>
      </c>
      <c r="BI551">
        <v>11381802868.183439</v>
      </c>
      <c r="BJ551">
        <v>11901936208.136398</v>
      </c>
      <c r="BK551">
        <v>12750320099.890854</v>
      </c>
      <c r="BL551">
        <v>13571340536.29636</v>
      </c>
      <c r="BM551">
        <v>13847822576.744755</v>
      </c>
      <c r="BN551">
        <v>14778671564.445267</v>
      </c>
      <c r="BO551">
        <v>14977594778.072208</v>
      </c>
      <c r="BP551">
        <v>15398987262.596424</v>
      </c>
      <c r="BQ551">
        <v>16028656610.072699</v>
      </c>
    </row>
    <row r="552" spans="1:69" x14ac:dyDescent="0.2">
      <c r="A552" t="s">
        <v>194</v>
      </c>
      <c r="B552" t="s">
        <v>195</v>
      </c>
      <c r="C552" t="s">
        <v>2081</v>
      </c>
      <c r="D552" t="s">
        <v>2082</v>
      </c>
      <c r="E552">
        <v>5584733300</v>
      </c>
      <c r="F552">
        <v>5974039500</v>
      </c>
      <c r="G552">
        <v>6471062600</v>
      </c>
      <c r="H552">
        <v>6715787200</v>
      </c>
      <c r="I552">
        <v>6827925600</v>
      </c>
      <c r="J552">
        <v>6967917500</v>
      </c>
      <c r="K552">
        <v>7111756800</v>
      </c>
      <c r="L552">
        <v>7377294800</v>
      </c>
      <c r="M552">
        <v>7835382200</v>
      </c>
      <c r="N552">
        <v>8617194100</v>
      </c>
      <c r="O552">
        <v>8893037100</v>
      </c>
      <c r="P552">
        <v>9765869500</v>
      </c>
      <c r="Q552">
        <v>11057065900.000015</v>
      </c>
      <c r="R552">
        <v>11819069400.000015</v>
      </c>
      <c r="S552">
        <v>15069066300</v>
      </c>
      <c r="T552">
        <v>16984875100</v>
      </c>
      <c r="U552">
        <v>19318556700</v>
      </c>
      <c r="V552">
        <v>22360623100.000031</v>
      </c>
      <c r="W552">
        <v>26387509300</v>
      </c>
      <c r="X552">
        <v>29392562200</v>
      </c>
      <c r="Y552">
        <v>31637536800</v>
      </c>
      <c r="Z552">
        <v>37266325499.999992</v>
      </c>
      <c r="AA552">
        <v>47312060400</v>
      </c>
      <c r="AB552">
        <v>49804840900</v>
      </c>
      <c r="AC552">
        <v>51571310500</v>
      </c>
      <c r="AD552">
        <v>-49200</v>
      </c>
      <c r="AE552">
        <v>16500</v>
      </c>
      <c r="AF552">
        <v>-32700.000015258789</v>
      </c>
      <c r="AG552">
        <v>-65500</v>
      </c>
      <c r="AH552">
        <v>-24600</v>
      </c>
      <c r="AI552">
        <v>40900</v>
      </c>
      <c r="AJ552">
        <v>24500</v>
      </c>
      <c r="AK552">
        <v>-8100</v>
      </c>
      <c r="AL552">
        <v>0</v>
      </c>
      <c r="AM552">
        <v>65500</v>
      </c>
      <c r="AN552">
        <v>-16400</v>
      </c>
      <c r="AO552">
        <v>49200</v>
      </c>
      <c r="AP552">
        <v>0</v>
      </c>
      <c r="AQ552">
        <v>-98300</v>
      </c>
      <c r="AR552">
        <v>2.44140625E-4</v>
      </c>
      <c r="AS552">
        <v>100</v>
      </c>
      <c r="AT552">
        <v>0</v>
      </c>
      <c r="AU552">
        <v>0</v>
      </c>
      <c r="AV552">
        <v>100</v>
      </c>
      <c r="AW552">
        <v>0</v>
      </c>
      <c r="AX552">
        <v>100</v>
      </c>
      <c r="AY552">
        <v>0</v>
      </c>
      <c r="AZ552">
        <v>0</v>
      </c>
      <c r="BA552">
        <v>0</v>
      </c>
      <c r="BB552">
        <v>0</v>
      </c>
      <c r="BC552">
        <v>100</v>
      </c>
      <c r="BD552">
        <v>100</v>
      </c>
      <c r="BE552">
        <v>0</v>
      </c>
      <c r="BF552">
        <v>0</v>
      </c>
      <c r="BG552">
        <v>-100</v>
      </c>
      <c r="BH552">
        <v>0</v>
      </c>
      <c r="BI552">
        <v>0</v>
      </c>
      <c r="BJ552">
        <v>0</v>
      </c>
      <c r="BK552">
        <v>0</v>
      </c>
      <c r="BL552">
        <v>0</v>
      </c>
      <c r="BM552">
        <v>0</v>
      </c>
      <c r="BN552">
        <v>0</v>
      </c>
      <c r="BO552">
        <v>0</v>
      </c>
      <c r="BP552">
        <v>-735855900</v>
      </c>
      <c r="BQ552">
        <v>-700532000</v>
      </c>
    </row>
    <row r="553" spans="1:69" x14ac:dyDescent="0.2">
      <c r="A553" t="s">
        <v>194</v>
      </c>
      <c r="B553" t="s">
        <v>195</v>
      </c>
      <c r="C553" t="s">
        <v>2083</v>
      </c>
      <c r="D553" t="s">
        <v>2084</v>
      </c>
      <c r="F553">
        <v>1.9006082405977907</v>
      </c>
      <c r="G553">
        <v>2.0103715704250078</v>
      </c>
      <c r="H553">
        <v>5.1475247538376578</v>
      </c>
      <c r="I553">
        <v>1.8122165810679007</v>
      </c>
      <c r="J553">
        <v>-0.65607201818281169</v>
      </c>
      <c r="K553">
        <v>2.3031169439936576</v>
      </c>
      <c r="L553">
        <v>-4.4110084043479674</v>
      </c>
      <c r="M553">
        <v>-0.26387869559152932</v>
      </c>
      <c r="N553">
        <v>6.9131541932516711</v>
      </c>
      <c r="O553">
        <v>1.7834272185765201</v>
      </c>
      <c r="P553">
        <v>3.3774753255691365</v>
      </c>
      <c r="Q553">
        <v>7.296645255000584</v>
      </c>
      <c r="R553">
        <v>2.6778589665426722</v>
      </c>
      <c r="S553">
        <v>11.014709385343522</v>
      </c>
      <c r="T553">
        <v>8.1761559668211987</v>
      </c>
      <c r="U553">
        <v>6.725505674826266</v>
      </c>
      <c r="V553">
        <v>18.661976330953507</v>
      </c>
      <c r="W553">
        <v>14.532325501621585</v>
      </c>
      <c r="X553">
        <v>7.7535255123221987</v>
      </c>
      <c r="Y553">
        <v>8.6943685209580366</v>
      </c>
      <c r="Z553">
        <v>13.584619381945018</v>
      </c>
      <c r="AA553">
        <v>9.0465164203043003</v>
      </c>
      <c r="AB553">
        <v>5.4093169620293935</v>
      </c>
      <c r="AC553">
        <v>6.5010852891871309</v>
      </c>
      <c r="AD553">
        <v>0.75706671031569783</v>
      </c>
      <c r="AE553">
        <v>-6.345676864583794</v>
      </c>
      <c r="AF553">
        <v>1.2373231683896222</v>
      </c>
      <c r="AG553">
        <v>3.4085566001813277</v>
      </c>
      <c r="AH553">
        <v>4.8316204121692863</v>
      </c>
      <c r="AI553">
        <v>1.8100154196004894</v>
      </c>
      <c r="AJ553">
        <v>-3.967780747558038</v>
      </c>
      <c r="AK553">
        <v>0.22705961999687929</v>
      </c>
      <c r="AL553">
        <v>-1.4418397832899927</v>
      </c>
      <c r="AM553">
        <v>14.638961884122665</v>
      </c>
      <c r="AN553">
        <v>6.7695690379603803</v>
      </c>
      <c r="AO553">
        <v>0.34870515112844203</v>
      </c>
      <c r="AP553">
        <v>1.5561998498371281</v>
      </c>
      <c r="AQ553">
        <v>7.9403160307083454</v>
      </c>
      <c r="AR553">
        <v>17.390824506462337</v>
      </c>
      <c r="AS553">
        <v>-0.81977318522082498</v>
      </c>
      <c r="AT553">
        <v>3.961552917150172</v>
      </c>
      <c r="AU553">
        <v>3.0569860906834805</v>
      </c>
      <c r="AV553">
        <v>1.4847288149242672</v>
      </c>
      <c r="AW553">
        <v>9.0648589837556415E-2</v>
      </c>
      <c r="AX553">
        <v>3.7393853972805431</v>
      </c>
      <c r="AY553">
        <v>-0.66282682246655611</v>
      </c>
      <c r="AZ553">
        <v>2.4923491834170051</v>
      </c>
      <c r="BA553">
        <v>9.1598004374907447</v>
      </c>
      <c r="BB553">
        <v>2.4055048704277198</v>
      </c>
      <c r="BC553">
        <v>3.7796187281570468</v>
      </c>
      <c r="BD553">
        <v>6.7380048073259644</v>
      </c>
      <c r="BE553">
        <v>5.8239994879591563</v>
      </c>
      <c r="BF553">
        <v>-2.1291711776874536</v>
      </c>
      <c r="BG553">
        <v>-0.62038692584047794</v>
      </c>
      <c r="BH553">
        <v>-2.223954179193143</v>
      </c>
      <c r="BI553">
        <v>2.6042991922656142</v>
      </c>
      <c r="BJ553">
        <v>1.416297279981066</v>
      </c>
      <c r="BK553">
        <v>1.0739668896834473</v>
      </c>
      <c r="BL553">
        <v>0.51290051556127025</v>
      </c>
      <c r="BM553">
        <v>6.4655957878802894</v>
      </c>
      <c r="BN553">
        <v>0.11286311294395546</v>
      </c>
      <c r="BO553">
        <v>4.6425843528495818</v>
      </c>
      <c r="BP553">
        <v>1.9664813383010227</v>
      </c>
      <c r="BQ553">
        <v>9.6697648715818048</v>
      </c>
    </row>
    <row r="554" spans="1:69" x14ac:dyDescent="0.2">
      <c r="A554" t="s">
        <v>194</v>
      </c>
      <c r="B554" t="s">
        <v>195</v>
      </c>
      <c r="C554" t="s">
        <v>2085</v>
      </c>
      <c r="D554" t="s">
        <v>2086</v>
      </c>
      <c r="AX554">
        <v>153043126.83625001</v>
      </c>
      <c r="AY554">
        <v>141779573.95783299</v>
      </c>
      <c r="AZ554">
        <v>341214673.97724599</v>
      </c>
      <c r="BA554">
        <v>329366126.50183201</v>
      </c>
      <c r="BB554">
        <v>422755010.20474899</v>
      </c>
      <c r="BC554">
        <v>722231735.99552405</v>
      </c>
      <c r="BD554">
        <v>935876314.51853395</v>
      </c>
      <c r="BE554">
        <v>1178889540.8689699</v>
      </c>
      <c r="BF554">
        <v>934561752.89486396</v>
      </c>
      <c r="BG554">
        <v>918048044.77586901</v>
      </c>
      <c r="BH554">
        <v>667083325.37433302</v>
      </c>
      <c r="BI554">
        <v>967154365.60715604</v>
      </c>
      <c r="BJ554">
        <v>1132680829.8101201</v>
      </c>
      <c r="BK554">
        <v>1655770951.8934801</v>
      </c>
      <c r="BL554">
        <v>1544993676.8413701</v>
      </c>
    </row>
    <row r="555" spans="1:69" x14ac:dyDescent="0.2">
      <c r="A555" t="s">
        <v>194</v>
      </c>
      <c r="B555" t="s">
        <v>195</v>
      </c>
      <c r="C555" t="s">
        <v>2087</v>
      </c>
      <c r="D555" t="s">
        <v>2088</v>
      </c>
      <c r="Y555">
        <v>326.66087958916285</v>
      </c>
      <c r="Z555">
        <v>330.36176402353919</v>
      </c>
      <c r="AA555">
        <v>347.57458373915688</v>
      </c>
      <c r="AB555">
        <v>337.11060551736841</v>
      </c>
      <c r="AC555">
        <v>323.45366102968347</v>
      </c>
      <c r="AD555">
        <v>317.9733558018163</v>
      </c>
      <c r="AE555">
        <v>339.34165750395624</v>
      </c>
      <c r="AF555">
        <v>327.94609870761718</v>
      </c>
      <c r="AG555">
        <v>338.22960342696172</v>
      </c>
      <c r="AH555">
        <v>330.35125144060333</v>
      </c>
      <c r="AI555">
        <v>322.5754842127954</v>
      </c>
      <c r="AJ555">
        <v>337.42708165091472</v>
      </c>
      <c r="AK555">
        <v>330.45624634842949</v>
      </c>
      <c r="AL555">
        <v>331.57097468946534</v>
      </c>
      <c r="AM555">
        <v>300.01508305958487</v>
      </c>
      <c r="AN555">
        <v>316.19739573690794</v>
      </c>
      <c r="AO555">
        <v>341.27744048679762</v>
      </c>
      <c r="AP555">
        <v>348.94883668612135</v>
      </c>
      <c r="AQ555">
        <v>369.60146831220317</v>
      </c>
      <c r="AR555">
        <v>370.50877951258002</v>
      </c>
      <c r="AS555">
        <v>373.30126665443498</v>
      </c>
      <c r="AT555">
        <v>385.74595279952888</v>
      </c>
      <c r="AU555">
        <v>389.59711774885272</v>
      </c>
      <c r="AV555">
        <v>406.09792579331531</v>
      </c>
      <c r="AW555">
        <v>411.9201342160469</v>
      </c>
      <c r="AX555">
        <v>428.13862286950024</v>
      </c>
      <c r="AY555">
        <v>438.44834478443056</v>
      </c>
      <c r="AZ555">
        <v>441.64038902209012</v>
      </c>
      <c r="BA555">
        <v>450.0626609316916</v>
      </c>
      <c r="BB555">
        <v>447.10778498951407</v>
      </c>
      <c r="BC555">
        <v>469.68862321426769</v>
      </c>
      <c r="BD555">
        <v>483.69759514301512</v>
      </c>
      <c r="BE555">
        <v>527.42600655970125</v>
      </c>
      <c r="BF555">
        <v>528.9365023274313</v>
      </c>
      <c r="BG555">
        <v>529.98221431429658</v>
      </c>
      <c r="BH555">
        <v>543.14606574837194</v>
      </c>
      <c r="BI555">
        <v>572.10065177298816</v>
      </c>
      <c r="BJ555">
        <v>591.73196756368918</v>
      </c>
      <c r="BK555">
        <v>620.72897840206303</v>
      </c>
      <c r="BL555">
        <v>648.44996136398447</v>
      </c>
      <c r="BM555">
        <v>637.77991110682262</v>
      </c>
      <c r="BN555">
        <v>588.79939508620782</v>
      </c>
    </row>
    <row r="556" spans="1:69" x14ac:dyDescent="0.2">
      <c r="A556" t="s">
        <v>194</v>
      </c>
      <c r="B556" t="s">
        <v>195</v>
      </c>
      <c r="C556" t="s">
        <v>2089</v>
      </c>
      <c r="D556" t="s">
        <v>2090</v>
      </c>
      <c r="Y556">
        <v>1823507874.9737301</v>
      </c>
      <c r="Z556">
        <v>1671865781.06567</v>
      </c>
      <c r="AA556">
        <v>1645768277.77529</v>
      </c>
      <c r="AB556">
        <v>1491390780.17501</v>
      </c>
      <c r="AC556">
        <v>1357763940.2941201</v>
      </c>
      <c r="AD556">
        <v>1441893585.6296401</v>
      </c>
      <c r="AE556">
        <v>1891621676.3149099</v>
      </c>
      <c r="AF556">
        <v>2188391909.8429399</v>
      </c>
      <c r="AG556">
        <v>2413195754.7765698</v>
      </c>
      <c r="AH556">
        <v>2411441105.28092</v>
      </c>
      <c r="AI556">
        <v>2859336671.4289298</v>
      </c>
      <c r="AJ556">
        <v>2891283822.4344702</v>
      </c>
      <c r="AK556">
        <v>3092210708.8899999</v>
      </c>
      <c r="AL556">
        <v>2942069308.04814</v>
      </c>
      <c r="AM556">
        <v>1722568319.2337501</v>
      </c>
      <c r="AN556">
        <v>2180982639.0589199</v>
      </c>
      <c r="AO556">
        <v>2390198549.4963298</v>
      </c>
      <c r="AP556">
        <v>2248142528.5679798</v>
      </c>
      <c r="AQ556">
        <v>2562948055.8084602</v>
      </c>
      <c r="AR556">
        <v>3104693117.0720601</v>
      </c>
      <c r="AS556">
        <v>2777679434.3962898</v>
      </c>
      <c r="AT556">
        <v>2976861152.2017999</v>
      </c>
      <c r="AU556">
        <v>3351244907.2699299</v>
      </c>
      <c r="AV556">
        <v>4382827341.3671103</v>
      </c>
      <c r="AW556">
        <v>5021122163.4524603</v>
      </c>
      <c r="AX556">
        <v>5640509835.5838804</v>
      </c>
      <c r="AY556">
        <v>6012109969.2172203</v>
      </c>
      <c r="AZ556">
        <v>7004137099.3140497</v>
      </c>
      <c r="BA556">
        <v>8614477525.9816494</v>
      </c>
      <c r="BB556">
        <v>8434362087.7954702</v>
      </c>
      <c r="BC556">
        <v>8677201104.5120907</v>
      </c>
      <c r="BD556">
        <v>10009603005.433599</v>
      </c>
      <c r="BE556">
        <v>10801582772.306</v>
      </c>
      <c r="BF556">
        <v>11617976781.5574</v>
      </c>
      <c r="BG556">
        <v>11920920681.462799</v>
      </c>
      <c r="BH556">
        <v>10198918188.6912</v>
      </c>
      <c r="BI556">
        <v>11107091685.613199</v>
      </c>
      <c r="BJ556">
        <v>12200976921.0222</v>
      </c>
      <c r="BK556">
        <v>13844982055.3953</v>
      </c>
      <c r="BL556">
        <v>13686055030.6714</v>
      </c>
      <c r="BM556">
        <v>14690120395.030899</v>
      </c>
      <c r="BN556">
        <v>14738025607.988701</v>
      </c>
    </row>
    <row r="557" spans="1:69" x14ac:dyDescent="0.2">
      <c r="A557" t="s">
        <v>194</v>
      </c>
      <c r="B557" t="s">
        <v>195</v>
      </c>
      <c r="C557" t="s">
        <v>2091</v>
      </c>
      <c r="D557" t="s">
        <v>2092</v>
      </c>
      <c r="Y557">
        <v>0</v>
      </c>
      <c r="Z557">
        <v>0</v>
      </c>
      <c r="AA557">
        <v>0</v>
      </c>
      <c r="AB557">
        <v>0</v>
      </c>
      <c r="AC557">
        <v>6.2468623904755098E-2</v>
      </c>
      <c r="AD557">
        <v>0.10435356795815399</v>
      </c>
      <c r="AE557">
        <v>0.18472956317789599</v>
      </c>
      <c r="AF557">
        <v>0.179816013005825</v>
      </c>
      <c r="AG557">
        <v>0.17806530128586801</v>
      </c>
      <c r="AH557">
        <v>9.6172786978937205E-2</v>
      </c>
      <c r="AI557">
        <v>5.2617447100923802E-2</v>
      </c>
      <c r="AJ557">
        <v>0.15899304668377101</v>
      </c>
      <c r="AK557">
        <v>1.0972046404832901E-2</v>
      </c>
      <c r="AL557">
        <v>0</v>
      </c>
      <c r="AM557">
        <v>9.7862902375197597E-2</v>
      </c>
      <c r="AN557">
        <v>6.0528614905676799E-2</v>
      </c>
      <c r="AO557">
        <v>9.4011895364192702E-2</v>
      </c>
      <c r="AP557">
        <v>7.6229297425557604E-2</v>
      </c>
      <c r="AQ557">
        <v>5.4507548291118098E-2</v>
      </c>
      <c r="AR557">
        <v>2.3441170246157599E-2</v>
      </c>
      <c r="AS557">
        <v>2.8094170887874699E-2</v>
      </c>
      <c r="AT557">
        <v>9.2023954016292302E-3</v>
      </c>
      <c r="AU557">
        <v>2.7444600619899E-2</v>
      </c>
      <c r="AV557">
        <v>7.8769859621447297E-3</v>
      </c>
      <c r="AW557">
        <v>1.8109738839580301E-2</v>
      </c>
      <c r="AX557">
        <v>3.2077853973711601E-2</v>
      </c>
      <c r="AY557">
        <v>9.3597087609346999E-2</v>
      </c>
      <c r="AZ557">
        <v>1.4751676203597199E-4</v>
      </c>
      <c r="BA557">
        <v>0.31868380864815898</v>
      </c>
      <c r="BB557">
        <v>1.03444190500171</v>
      </c>
      <c r="BC557">
        <v>3.1901805132432099</v>
      </c>
      <c r="BD557">
        <v>5.6093227820703797</v>
      </c>
      <c r="BE557">
        <v>4.0148612630445397</v>
      </c>
      <c r="BF557">
        <v>2.8530817346324402</v>
      </c>
      <c r="BG557">
        <v>2.2309435994811699</v>
      </c>
      <c r="BH557">
        <v>1.9583138570321399</v>
      </c>
      <c r="BI557">
        <v>2.9231169311207901</v>
      </c>
      <c r="BJ557">
        <v>3.2730891835248301</v>
      </c>
      <c r="BK557">
        <v>3.0013752782261398</v>
      </c>
      <c r="BL557">
        <v>2.8944760270447398</v>
      </c>
      <c r="BM557">
        <v>3.4606585619525299</v>
      </c>
      <c r="BN557">
        <v>12.622786637949799</v>
      </c>
    </row>
    <row r="558" spans="1:69" x14ac:dyDescent="0.2">
      <c r="A558" t="s">
        <v>194</v>
      </c>
      <c r="B558" t="s">
        <v>195</v>
      </c>
      <c r="C558" t="s">
        <v>2093</v>
      </c>
      <c r="D558" t="s">
        <v>2094</v>
      </c>
      <c r="Y558">
        <v>0</v>
      </c>
      <c r="Z558">
        <v>0</v>
      </c>
      <c r="AA558">
        <v>0</v>
      </c>
      <c r="AB558">
        <v>0</v>
      </c>
      <c r="AC558">
        <v>0</v>
      </c>
      <c r="AD558">
        <v>0</v>
      </c>
      <c r="AE558">
        <v>0</v>
      </c>
      <c r="AF558">
        <v>0</v>
      </c>
      <c r="AG558">
        <v>0</v>
      </c>
      <c r="AH558">
        <v>0</v>
      </c>
      <c r="AI558">
        <v>0</v>
      </c>
      <c r="AJ558">
        <v>0</v>
      </c>
      <c r="AK558">
        <v>0</v>
      </c>
      <c r="AL558">
        <v>0</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v>0</v>
      </c>
      <c r="BF558">
        <v>0</v>
      </c>
      <c r="BG558">
        <v>0</v>
      </c>
      <c r="BH558">
        <v>0</v>
      </c>
      <c r="BI558">
        <v>0</v>
      </c>
      <c r="BJ558">
        <v>0</v>
      </c>
      <c r="BK558">
        <v>0</v>
      </c>
      <c r="BL558">
        <v>0</v>
      </c>
      <c r="BM558">
        <v>0</v>
      </c>
      <c r="BN558">
        <v>0</v>
      </c>
    </row>
    <row r="559" spans="1:69" x14ac:dyDescent="0.2">
      <c r="A559" t="s">
        <v>194</v>
      </c>
      <c r="B559" t="s">
        <v>195</v>
      </c>
      <c r="C559" t="s">
        <v>2095</v>
      </c>
      <c r="D559" t="s">
        <v>2096</v>
      </c>
      <c r="O559">
        <v>17029296.2319148</v>
      </c>
      <c r="P559">
        <v>19303216.6180274</v>
      </c>
      <c r="Q559">
        <v>22361877.523765799</v>
      </c>
      <c r="R559">
        <v>28413573.513267599</v>
      </c>
      <c r="S559">
        <v>31851154.348666899</v>
      </c>
      <c r="T559">
        <v>43234412.008644201</v>
      </c>
      <c r="U559">
        <v>47192516.336520799</v>
      </c>
      <c r="V559">
        <v>53794595.688429601</v>
      </c>
      <c r="W559">
        <v>69447504.210354507</v>
      </c>
      <c r="X559">
        <v>84440439.460395396</v>
      </c>
      <c r="Y559">
        <v>101131301.26476599</v>
      </c>
      <c r="Z559">
        <v>94168755.968130097</v>
      </c>
      <c r="AA559">
        <v>98419629.455950603</v>
      </c>
      <c r="AB559">
        <v>98802950.569798201</v>
      </c>
      <c r="AC559">
        <v>96257056.348677307</v>
      </c>
      <c r="AD559">
        <v>103285387.062545</v>
      </c>
      <c r="AE559">
        <v>135530117.771494</v>
      </c>
      <c r="AF559">
        <v>168397122.828679</v>
      </c>
      <c r="AG559">
        <v>185109877.965817</v>
      </c>
      <c r="AH559">
        <v>189742518.401766</v>
      </c>
      <c r="AI559">
        <v>232990220.55457601</v>
      </c>
      <c r="AJ559">
        <v>229575645.96175599</v>
      </c>
      <c r="AK559">
        <v>252138632.835612</v>
      </c>
      <c r="AL559">
        <v>238790435.788093</v>
      </c>
      <c r="AM559">
        <v>156617671.36432701</v>
      </c>
      <c r="AN559">
        <v>187063145.65055999</v>
      </c>
      <c r="AO559">
        <v>200813933.57087201</v>
      </c>
      <c r="AP559">
        <v>195469377.184894</v>
      </c>
      <c r="AQ559">
        <v>237630231.69994399</v>
      </c>
      <c r="AR559">
        <v>287994158.364878</v>
      </c>
      <c r="AS559">
        <v>186107084.53667599</v>
      </c>
      <c r="AT559">
        <v>201138263.911158</v>
      </c>
      <c r="AU559">
        <v>235830682.49262801</v>
      </c>
      <c r="AV559">
        <v>302927531.78999102</v>
      </c>
      <c r="AW559">
        <v>384179037.58147502</v>
      </c>
      <c r="AX559">
        <v>439847204.89040297</v>
      </c>
      <c r="AY559">
        <v>510611154.04965502</v>
      </c>
      <c r="AZ559">
        <v>599108470.53818202</v>
      </c>
      <c r="BA559">
        <v>770217738.49244297</v>
      </c>
      <c r="BB559">
        <v>802295642.28176498</v>
      </c>
      <c r="BC559">
        <v>817462629.73393202</v>
      </c>
      <c r="BD559">
        <v>932773508.82715499</v>
      </c>
      <c r="BE559">
        <v>950353848.37289298</v>
      </c>
      <c r="BF559">
        <v>1089528172.5845399</v>
      </c>
      <c r="BG559">
        <v>1119028881.12447</v>
      </c>
      <c r="BH559">
        <v>873052593.84497595</v>
      </c>
      <c r="BI559">
        <v>796212193.86971605</v>
      </c>
      <c r="BJ559">
        <v>931960568.79771805</v>
      </c>
      <c r="BK559">
        <v>1081103899.8915901</v>
      </c>
      <c r="BL559">
        <v>1196796385.3443201</v>
      </c>
      <c r="BM559">
        <v>1397995169.04794</v>
      </c>
      <c r="BN559">
        <v>1617138864.1710899</v>
      </c>
    </row>
    <row r="560" spans="1:69" x14ac:dyDescent="0.2">
      <c r="A560" t="s">
        <v>194</v>
      </c>
      <c r="B560" t="s">
        <v>195</v>
      </c>
      <c r="C560" t="s">
        <v>2097</v>
      </c>
      <c r="D560" t="s">
        <v>2098</v>
      </c>
      <c r="AI560">
        <v>6058799.4953103401</v>
      </c>
      <c r="AJ560">
        <v>6532719.28964986</v>
      </c>
      <c r="AK560">
        <v>6965889.3823859403</v>
      </c>
      <c r="AL560">
        <v>7431672.4552445496</v>
      </c>
      <c r="AM560">
        <v>7907590.3374231802</v>
      </c>
      <c r="AN560">
        <v>8713670.4983516298</v>
      </c>
      <c r="AO560">
        <v>10027900.4843868</v>
      </c>
      <c r="AP560">
        <v>11423709.3254299</v>
      </c>
      <c r="AQ560">
        <v>13010553.9031976</v>
      </c>
      <c r="AR560">
        <v>15798396.681604501</v>
      </c>
      <c r="AS560">
        <v>17447914.582513399</v>
      </c>
      <c r="AT560">
        <v>18824635.688308999</v>
      </c>
      <c r="AU560">
        <v>19346651.022387501</v>
      </c>
      <c r="AV560">
        <v>21853397.393377699</v>
      </c>
      <c r="AW560">
        <v>23386180.761355501</v>
      </c>
      <c r="AX560">
        <v>24662219.676490799</v>
      </c>
      <c r="AY560">
        <v>30409498.384825401</v>
      </c>
      <c r="AZ560">
        <v>36312079.0064089</v>
      </c>
      <c r="BA560">
        <v>45624158.734966397</v>
      </c>
      <c r="BB560">
        <v>47778235.710158102</v>
      </c>
      <c r="BC560">
        <v>65444174.450420603</v>
      </c>
      <c r="BD560">
        <v>73377833.319413096</v>
      </c>
      <c r="BE560">
        <v>91345944.486231193</v>
      </c>
      <c r="BF560">
        <v>101178462.035559</v>
      </c>
      <c r="BG560">
        <v>107073009.37076899</v>
      </c>
      <c r="BH560">
        <v>128659431.786431</v>
      </c>
      <c r="BI560">
        <v>132872752.56130099</v>
      </c>
      <c r="BJ560">
        <v>159770985.631147</v>
      </c>
      <c r="BK560">
        <v>182964745.14254001</v>
      </c>
      <c r="BL560">
        <v>203894603.880474</v>
      </c>
      <c r="BM560">
        <v>222067206.482236</v>
      </c>
      <c r="BN560">
        <v>261648962.38577801</v>
      </c>
    </row>
    <row r="561" spans="1:69" x14ac:dyDescent="0.2">
      <c r="A561" t="s">
        <v>194</v>
      </c>
      <c r="B561" t="s">
        <v>195</v>
      </c>
      <c r="C561" t="s">
        <v>2099</v>
      </c>
      <c r="D561" t="s">
        <v>2100</v>
      </c>
      <c r="O561">
        <v>322625356730</v>
      </c>
      <c r="P561">
        <v>323734847860</v>
      </c>
      <c r="Q561">
        <v>348157002140</v>
      </c>
      <c r="R561">
        <v>333644174800</v>
      </c>
      <c r="S561">
        <v>389816935840</v>
      </c>
      <c r="T561">
        <v>373018702150</v>
      </c>
      <c r="U561">
        <v>401501300090</v>
      </c>
      <c r="V561">
        <v>467283264410</v>
      </c>
      <c r="W561">
        <v>489424181600</v>
      </c>
      <c r="X561">
        <v>587968717330</v>
      </c>
      <c r="Y561">
        <v>559753299500</v>
      </c>
      <c r="Z561">
        <v>589589344640</v>
      </c>
      <c r="AA561">
        <v>679837584040</v>
      </c>
      <c r="AB561">
        <v>702014360620</v>
      </c>
      <c r="AC561">
        <v>686029995850</v>
      </c>
      <c r="AD561">
        <v>748303192770</v>
      </c>
      <c r="AE561">
        <v>787955744970</v>
      </c>
      <c r="AF561">
        <v>804967344250</v>
      </c>
      <c r="AG561">
        <v>824864622970</v>
      </c>
      <c r="AH561">
        <v>869822976280</v>
      </c>
      <c r="AI561">
        <v>868771648010</v>
      </c>
      <c r="AJ561">
        <v>914045164600</v>
      </c>
      <c r="AK561">
        <v>891128335200</v>
      </c>
      <c r="AL561">
        <v>887972303900</v>
      </c>
      <c r="AM561">
        <v>844067018200</v>
      </c>
      <c r="AN561">
        <v>908425223400</v>
      </c>
      <c r="AO561">
        <v>1034298054600</v>
      </c>
      <c r="AP561">
        <v>1114948626100</v>
      </c>
      <c r="AQ561">
        <v>1147187144700</v>
      </c>
      <c r="AR561">
        <v>1146503208300</v>
      </c>
      <c r="AS561">
        <v>1251989060900</v>
      </c>
      <c r="AT561">
        <v>1342267951400</v>
      </c>
      <c r="AU561">
        <v>1435046362800</v>
      </c>
      <c r="AV561">
        <v>1496572982500</v>
      </c>
      <c r="AW561">
        <v>1614085788200</v>
      </c>
      <c r="AX561">
        <v>1761459089900</v>
      </c>
      <c r="AY561">
        <v>1941611462000</v>
      </c>
      <c r="AZ561">
        <v>2029351002500</v>
      </c>
      <c r="BA561">
        <v>2094804050900</v>
      </c>
      <c r="BB561">
        <v>2219207904900</v>
      </c>
      <c r="BC561">
        <v>2278333575100</v>
      </c>
      <c r="BD561">
        <v>2427822581500</v>
      </c>
      <c r="BE561">
        <v>2636464814000</v>
      </c>
      <c r="BF561">
        <v>2779538185500</v>
      </c>
      <c r="BG561">
        <v>2920262381400</v>
      </c>
      <c r="BH561">
        <v>3081982000000</v>
      </c>
      <c r="BI561">
        <v>3289555000000</v>
      </c>
      <c r="BJ561">
        <v>3492950317300</v>
      </c>
      <c r="BK561">
        <v>3670676659900</v>
      </c>
      <c r="BL561">
        <v>3963976124100</v>
      </c>
      <c r="BM561">
        <v>3870879110800</v>
      </c>
      <c r="BN561">
        <v>4353627852900.0005</v>
      </c>
      <c r="BO561">
        <v>4536116757200</v>
      </c>
      <c r="BP561">
        <v>4708720612900</v>
      </c>
      <c r="BQ561">
        <v>4969636587500</v>
      </c>
    </row>
    <row r="562" spans="1:69" x14ac:dyDescent="0.2">
      <c r="A562" t="s">
        <v>194</v>
      </c>
      <c r="B562" t="s">
        <v>195</v>
      </c>
      <c r="C562" t="s">
        <v>2101</v>
      </c>
      <c r="D562" t="s">
        <v>2102</v>
      </c>
      <c r="E562">
        <v>126447271.06517516</v>
      </c>
      <c r="F562">
        <v>134767628.45022386</v>
      </c>
      <c r="G562">
        <v>146707668.37585849</v>
      </c>
      <c r="H562">
        <v>145325479.11465713</v>
      </c>
      <c r="I562">
        <v>150379310.56661859</v>
      </c>
      <c r="J562">
        <v>174043192.45759505</v>
      </c>
      <c r="K562">
        <v>176656629.00647646</v>
      </c>
      <c r="L562">
        <v>190114632.40843415</v>
      </c>
      <c r="M562">
        <v>199523799.62548295</v>
      </c>
      <c r="N562">
        <v>206418776.79497659</v>
      </c>
      <c r="O562">
        <v>204203354.97132942</v>
      </c>
      <c r="P562">
        <v>196761803.91876557</v>
      </c>
      <c r="Q562">
        <v>236734191.84318233</v>
      </c>
      <c r="R562">
        <v>268524005.04334927</v>
      </c>
      <c r="S562">
        <v>313270894.2728107</v>
      </c>
      <c r="T562">
        <v>379738230.40983534</v>
      </c>
      <c r="U562">
        <v>378403759.65073335</v>
      </c>
      <c r="V562">
        <v>496677311.38065153</v>
      </c>
      <c r="W562">
        <v>631188952.50493383</v>
      </c>
      <c r="X562">
        <v>822170793.77216554</v>
      </c>
      <c r="Y562">
        <v>934776130.61046064</v>
      </c>
      <c r="Z562">
        <v>860365618.40340221</v>
      </c>
      <c r="AA562">
        <v>885743519.00722969</v>
      </c>
      <c r="AB562">
        <v>797946183.53234708</v>
      </c>
      <c r="AC562">
        <v>721603907.51425231</v>
      </c>
      <c r="AD562">
        <v>670927085.08001363</v>
      </c>
      <c r="AE562">
        <v>916975059.71483529</v>
      </c>
      <c r="AF562">
        <v>1088869326.3217671</v>
      </c>
      <c r="AG562">
        <v>1185435969.9898021</v>
      </c>
      <c r="AH562">
        <v>1199276611.2959337</v>
      </c>
      <c r="AI562">
        <v>1475989592.8958685</v>
      </c>
      <c r="AJ562">
        <v>1453363955.0104036</v>
      </c>
      <c r="AK562">
        <v>1557724832.9652643</v>
      </c>
      <c r="AL562">
        <v>1480668823.4747291</v>
      </c>
      <c r="AM562">
        <v>746624295.12303686</v>
      </c>
      <c r="AN562">
        <v>940690646.39302301</v>
      </c>
      <c r="AO562">
        <v>969306529.14697325</v>
      </c>
      <c r="AP562">
        <v>938272944.36138403</v>
      </c>
      <c r="AQ562">
        <v>1065512828.2307482</v>
      </c>
      <c r="AR562">
        <v>1489758090.8901386</v>
      </c>
      <c r="AS562">
        <v>1417192859.6910141</v>
      </c>
      <c r="AT562">
        <v>1480115765.7387652</v>
      </c>
      <c r="AU562">
        <v>1688001882.0803025</v>
      </c>
      <c r="AV562">
        <v>2129291182.6099398</v>
      </c>
      <c r="AW562">
        <v>2533815976.1251583</v>
      </c>
      <c r="AX562">
        <v>2738168939.0102663</v>
      </c>
      <c r="AY562">
        <v>3086357340.1477008</v>
      </c>
      <c r="AZ562">
        <v>3673991982.5289035</v>
      </c>
      <c r="BA562">
        <v>4259511710.6726904</v>
      </c>
      <c r="BB562">
        <v>4336899362.5071383</v>
      </c>
      <c r="BC562">
        <v>4258245114.6129093</v>
      </c>
      <c r="BD562">
        <v>4900082967.2445555</v>
      </c>
      <c r="BE562">
        <v>5064453223.1818066</v>
      </c>
      <c r="BF562">
        <v>5587307029.6162033</v>
      </c>
      <c r="BG562">
        <v>5925214230.2373514</v>
      </c>
      <c r="BH562">
        <v>5212992250.3664675</v>
      </c>
      <c r="BI562">
        <v>5621760772.5502234</v>
      </c>
      <c r="BJ562">
        <v>6202543929.7829571</v>
      </c>
      <c r="BK562">
        <v>6920252968.8289051</v>
      </c>
      <c r="BL562">
        <v>7265470193.5087194</v>
      </c>
      <c r="BM562">
        <v>7967997764.2958851</v>
      </c>
      <c r="BN562">
        <v>8934609435.2670403</v>
      </c>
      <c r="BO562">
        <v>8681716849.0017605</v>
      </c>
      <c r="BP562">
        <v>9568643180.1124268</v>
      </c>
      <c r="BQ562">
        <v>10162655814.476194</v>
      </c>
    </row>
    <row r="563" spans="1:69" x14ac:dyDescent="0.2">
      <c r="A563" t="s">
        <v>194</v>
      </c>
      <c r="B563" t="s">
        <v>195</v>
      </c>
      <c r="C563" t="s">
        <v>2103</v>
      </c>
      <c r="D563" t="s">
        <v>2104</v>
      </c>
      <c r="S563">
        <v>21.134440995678901</v>
      </c>
      <c r="T563">
        <v>21.425542598895277</v>
      </c>
      <c r="U563">
        <v>21.160687815001484</v>
      </c>
      <c r="V563">
        <v>20.90937612047329</v>
      </c>
      <c r="W563">
        <v>20.596791183858681</v>
      </c>
      <c r="X563">
        <v>19.179795030588298</v>
      </c>
      <c r="Y563">
        <v>18.121307110676835</v>
      </c>
      <c r="Z563">
        <v>19.322921313230442</v>
      </c>
      <c r="AA563">
        <v>18.372381516253629</v>
      </c>
      <c r="AB563">
        <v>15.671038739543572</v>
      </c>
    </row>
    <row r="564" spans="1:69" x14ac:dyDescent="0.2">
      <c r="A564" t="s">
        <v>194</v>
      </c>
      <c r="B564" t="s">
        <v>195</v>
      </c>
      <c r="C564" t="s">
        <v>2105</v>
      </c>
      <c r="D564" t="s">
        <v>2106</v>
      </c>
      <c r="E564">
        <v>19.913843038634198</v>
      </c>
      <c r="F564">
        <v>19.894526058144589</v>
      </c>
      <c r="G564">
        <v>19.36764524762825</v>
      </c>
      <c r="H564">
        <v>20.623667355888244</v>
      </c>
      <c r="I564">
        <v>20.081443002643333</v>
      </c>
      <c r="J564">
        <v>18.696338961347049</v>
      </c>
      <c r="K564">
        <v>19.02156505197339</v>
      </c>
      <c r="L564">
        <v>22.088313438045425</v>
      </c>
      <c r="M564">
        <v>22.719098235783925</v>
      </c>
      <c r="N564">
        <v>22.444257588659958</v>
      </c>
      <c r="O564">
        <v>22.250570159659809</v>
      </c>
      <c r="P564">
        <v>24.244060206433598</v>
      </c>
      <c r="Q564">
        <v>23.314259405821954</v>
      </c>
      <c r="R564">
        <v>26.200497819112766</v>
      </c>
      <c r="S564">
        <v>22.977521906739586</v>
      </c>
      <c r="T564">
        <v>25.940746100006333</v>
      </c>
      <c r="U564">
        <v>26.467178566213612</v>
      </c>
      <c r="V564">
        <v>21.303095808060949</v>
      </c>
      <c r="W564">
        <v>21.450526353917301</v>
      </c>
      <c r="X564">
        <v>20.660004770703779</v>
      </c>
      <c r="Y564">
        <v>19.810930213494661</v>
      </c>
      <c r="Z564">
        <v>18.765858076537416</v>
      </c>
      <c r="AA564">
        <v>18.844516802491011</v>
      </c>
      <c r="AB564">
        <v>20.357312320309507</v>
      </c>
      <c r="AC564">
        <v>19.966131919588729</v>
      </c>
      <c r="AD564">
        <v>19.229575019982999</v>
      </c>
      <c r="AE564">
        <v>20.729486629181718</v>
      </c>
      <c r="AF564">
        <v>22.54788432670879</v>
      </c>
      <c r="AG564">
        <v>21.512404882782366</v>
      </c>
      <c r="AH564">
        <v>22.126233469707753</v>
      </c>
      <c r="AI564">
        <v>20.369149596292111</v>
      </c>
      <c r="AJ564">
        <v>19.255487233829587</v>
      </c>
      <c r="AK564">
        <v>20.259676621769117</v>
      </c>
      <c r="AL564">
        <v>19.853110046119788</v>
      </c>
      <c r="AM564">
        <v>20.411203148861201</v>
      </c>
      <c r="AN564">
        <v>19.944889365557326</v>
      </c>
      <c r="AO564">
        <v>18.492217741132883</v>
      </c>
      <c r="AP564">
        <v>19.682784965637719</v>
      </c>
      <c r="AQ564">
        <v>17.855937461003002</v>
      </c>
      <c r="AR564">
        <v>22.464637761511387</v>
      </c>
      <c r="AS564">
        <v>21.87075454759141</v>
      </c>
      <c r="AT564">
        <v>20.638924648411429</v>
      </c>
      <c r="AU564">
        <v>20.633814509444612</v>
      </c>
      <c r="AV564">
        <v>22.625073990839383</v>
      </c>
      <c r="AW564">
        <v>22.659175718033193</v>
      </c>
      <c r="AX564">
        <v>20.165832433118876</v>
      </c>
      <c r="AY564">
        <v>20.503852791815582</v>
      </c>
      <c r="AZ564">
        <v>22.54833440438631</v>
      </c>
      <c r="BA564">
        <v>20.547923700205491</v>
      </c>
      <c r="BB564">
        <v>22.955880491560723</v>
      </c>
      <c r="BC564">
        <v>26.055552033644624</v>
      </c>
      <c r="BD564">
        <v>28.372270905570581</v>
      </c>
      <c r="BE564">
        <v>26.867510379438258</v>
      </c>
      <c r="BF564">
        <v>24.095751582869685</v>
      </c>
      <c r="BG564">
        <v>24.929539247124438</v>
      </c>
      <c r="BH564">
        <v>24.361375784436174</v>
      </c>
      <c r="BI564">
        <v>24.881517366648769</v>
      </c>
      <c r="BJ564">
        <v>25.140237220006252</v>
      </c>
      <c r="BK564">
        <v>25.589443378097254</v>
      </c>
      <c r="BL564">
        <v>27.425913381245859</v>
      </c>
      <c r="BM564">
        <v>29.469476784037678</v>
      </c>
      <c r="BN564">
        <v>28.530624300856761</v>
      </c>
      <c r="BO564">
        <v>26.043948895976527</v>
      </c>
      <c r="BP564">
        <v>25.75394271825564</v>
      </c>
      <c r="BQ564">
        <v>26.514507396392805</v>
      </c>
    </row>
    <row r="565" spans="1:69" x14ac:dyDescent="0.2">
      <c r="A565" t="s">
        <v>194</v>
      </c>
      <c r="B565" t="s">
        <v>195</v>
      </c>
      <c r="C565" t="s">
        <v>2107</v>
      </c>
      <c r="D565" t="s">
        <v>2108</v>
      </c>
      <c r="E565">
        <v>16134785000</v>
      </c>
      <c r="F565">
        <v>17089730599.999998</v>
      </c>
      <c r="G565">
        <v>18011754500</v>
      </c>
      <c r="H565">
        <v>19911409700</v>
      </c>
      <c r="I565">
        <v>20189874200</v>
      </c>
      <c r="J565">
        <v>19376957400</v>
      </c>
      <c r="K565">
        <v>20276486100</v>
      </c>
      <c r="L565">
        <v>24492822500</v>
      </c>
      <c r="M565">
        <v>25897353200</v>
      </c>
      <c r="N565">
        <v>27906918400</v>
      </c>
      <c r="O565">
        <v>28192446500</v>
      </c>
      <c r="P565">
        <v>32204605400</v>
      </c>
      <c r="Q565">
        <v>33997332499.999996</v>
      </c>
      <c r="R565">
        <v>39405477900</v>
      </c>
      <c r="S565">
        <v>41543663600</v>
      </c>
      <c r="T565">
        <v>52257185800</v>
      </c>
      <c r="U565">
        <v>61760217100</v>
      </c>
      <c r="V565">
        <v>59205345300</v>
      </c>
      <c r="W565">
        <v>71424696300</v>
      </c>
      <c r="X565">
        <v>76842754000</v>
      </c>
      <c r="Y565">
        <v>80729358300</v>
      </c>
      <c r="Z565">
        <v>90555064300</v>
      </c>
      <c r="AA565">
        <v>108643024900</v>
      </c>
      <c r="AB565">
        <v>124141297700</v>
      </c>
      <c r="AC565">
        <v>127364825100</v>
      </c>
      <c r="AD565">
        <v>134121996300</v>
      </c>
      <c r="AE565">
        <v>146180997100</v>
      </c>
      <c r="AF565">
        <v>160591003600</v>
      </c>
      <c r="AG565">
        <v>167621001200</v>
      </c>
      <c r="AH565">
        <v>184620007400</v>
      </c>
      <c r="AI565">
        <v>171992006700</v>
      </c>
      <c r="AJ565">
        <v>170298998800</v>
      </c>
      <c r="AK565">
        <v>180004995100</v>
      </c>
      <c r="AL565">
        <v>179866992600</v>
      </c>
      <c r="AM565">
        <v>214781837300</v>
      </c>
      <c r="AN565">
        <v>236891963400</v>
      </c>
      <c r="AO565">
        <v>244680933400</v>
      </c>
      <c r="AP565">
        <v>281194070000</v>
      </c>
      <c r="AQ565">
        <v>295472398300</v>
      </c>
      <c r="AR565">
        <v>468654571900</v>
      </c>
      <c r="AS565">
        <v>461070524200</v>
      </c>
      <c r="AT565">
        <v>482253327700</v>
      </c>
      <c r="AU565">
        <v>518501378600</v>
      </c>
      <c r="AV565">
        <v>621999312900</v>
      </c>
      <c r="AW565">
        <v>651424723700</v>
      </c>
      <c r="AX565">
        <v>653517380900</v>
      </c>
      <c r="AY565">
        <v>701342464100</v>
      </c>
      <c r="AZ565">
        <v>822997987600</v>
      </c>
      <c r="BA565">
        <v>866164973500</v>
      </c>
      <c r="BB565">
        <v>1020297198000</v>
      </c>
      <c r="BC565">
        <v>1303346091800</v>
      </c>
      <c r="BD565">
        <v>1615183130000</v>
      </c>
      <c r="BE565">
        <v>1723041893300</v>
      </c>
      <c r="BF565">
        <v>1599990423500</v>
      </c>
      <c r="BG565">
        <v>1716265750700</v>
      </c>
      <c r="BH565">
        <v>1704154000000</v>
      </c>
      <c r="BI565">
        <v>1892270000000</v>
      </c>
      <c r="BJ565">
        <v>2059312000000</v>
      </c>
      <c r="BK565">
        <v>2258545000000</v>
      </c>
      <c r="BL565">
        <v>2576336000000</v>
      </c>
      <c r="BM565">
        <v>3006555000000</v>
      </c>
      <c r="BN565">
        <v>3116365000000</v>
      </c>
      <c r="BO565">
        <v>3025243227100</v>
      </c>
      <c r="BP565">
        <v>3141904655900</v>
      </c>
      <c r="BQ565">
        <v>3717750536600</v>
      </c>
    </row>
    <row r="566" spans="1:69" x14ac:dyDescent="0.2">
      <c r="A566" t="s">
        <v>194</v>
      </c>
      <c r="B566" t="s">
        <v>195</v>
      </c>
      <c r="C566" t="s">
        <v>2109</v>
      </c>
      <c r="D566" t="s">
        <v>2110</v>
      </c>
      <c r="P566">
        <v>2.9912225238376493</v>
      </c>
      <c r="Q566">
        <v>9.3465238423594741</v>
      </c>
      <c r="R566">
        <v>5.1272799913585061</v>
      </c>
      <c r="S566">
        <v>1.6256975733083721</v>
      </c>
      <c r="T566">
        <v>4.8012920569821205</v>
      </c>
      <c r="U566">
        <v>3.817013019514178</v>
      </c>
      <c r="V566">
        <v>1.4702678976239412</v>
      </c>
      <c r="W566">
        <v>3.6235063527372517</v>
      </c>
      <c r="X566">
        <v>3.5824046681537993</v>
      </c>
      <c r="Y566">
        <v>9.2351517399984857</v>
      </c>
      <c r="Z566">
        <v>-8.2287430934249386</v>
      </c>
      <c r="AA566">
        <v>11.034836252278566</v>
      </c>
      <c r="AB566">
        <v>0.62135363410871491</v>
      </c>
      <c r="AC566">
        <v>-0.9255466926784095</v>
      </c>
      <c r="AD566">
        <v>1.6511869061833266</v>
      </c>
      <c r="AE566">
        <v>5.0056712990802765</v>
      </c>
      <c r="AF566">
        <v>6.6314951931595942</v>
      </c>
      <c r="AG566">
        <v>-1.769355077611209</v>
      </c>
      <c r="AH566">
        <v>0.92741594975727537</v>
      </c>
      <c r="AI566">
        <v>15.049001473375583</v>
      </c>
      <c r="AJ566">
        <v>-3.0475939207783398</v>
      </c>
      <c r="AK566">
        <v>6.0675778408003254</v>
      </c>
      <c r="AL566">
        <v>6.4844505491420819</v>
      </c>
      <c r="AM566">
        <v>-7.4403782622141819</v>
      </c>
      <c r="AN566">
        <v>5.2698594925861784</v>
      </c>
      <c r="AO566">
        <v>-1.6821619997004404</v>
      </c>
      <c r="AP566">
        <v>22.323572419569771</v>
      </c>
      <c r="AQ566">
        <v>4.9074218139616903</v>
      </c>
      <c r="AR566">
        <v>27.051659096275387</v>
      </c>
      <c r="AS566">
        <v>-6.7081491582233639</v>
      </c>
      <c r="AT566">
        <v>6.7254117387792292</v>
      </c>
      <c r="AU566">
        <v>6.1066853396957157</v>
      </c>
      <c r="AV566">
        <v>10.744767654621938</v>
      </c>
      <c r="AW566">
        <v>2.4508504489538723</v>
      </c>
      <c r="AX566">
        <v>4.718821253748203</v>
      </c>
      <c r="AY566">
        <v>8.349828100722533</v>
      </c>
      <c r="AZ566">
        <v>8.075212478481447</v>
      </c>
      <c r="BA566">
        <v>-2.8943515650472733</v>
      </c>
      <c r="BB566">
        <v>3.6829220290824765</v>
      </c>
      <c r="BC566">
        <v>2.1830679464843996</v>
      </c>
      <c r="BD566">
        <v>7.5376639709348012</v>
      </c>
      <c r="BE566">
        <v>-0.35205491062959027</v>
      </c>
      <c r="BF566">
        <v>3.4595696131221274</v>
      </c>
      <c r="BG566">
        <v>13.077613667172045</v>
      </c>
      <c r="BH566">
        <v>6.8524191774463077</v>
      </c>
      <c r="BI566">
        <v>2.2938085558691341</v>
      </c>
      <c r="BJ566">
        <v>-4.2521014544861799</v>
      </c>
      <c r="BK566">
        <v>7.1923672293362273</v>
      </c>
      <c r="BL566">
        <v>2.9446813281499402</v>
      </c>
      <c r="BM566">
        <v>4.7767219467951918</v>
      </c>
      <c r="BN566">
        <v>2.4482569280005748</v>
      </c>
      <c r="BO566">
        <v>3.5278397763309357</v>
      </c>
      <c r="BP566">
        <v>7.0432659921873579</v>
      </c>
      <c r="BQ566">
        <v>-1.7651875150888401</v>
      </c>
    </row>
    <row r="567" spans="1:69" x14ac:dyDescent="0.2">
      <c r="A567" t="s">
        <v>194</v>
      </c>
      <c r="B567" t="s">
        <v>195</v>
      </c>
      <c r="C567" t="s">
        <v>2111</v>
      </c>
      <c r="D567" t="s">
        <v>2112</v>
      </c>
      <c r="AX567">
        <v>3.5</v>
      </c>
      <c r="AY567">
        <v>3.5</v>
      </c>
      <c r="AZ567">
        <v>3.5</v>
      </c>
      <c r="BA567">
        <v>3.5</v>
      </c>
      <c r="BB567">
        <v>3.5</v>
      </c>
      <c r="BC567">
        <v>3.5</v>
      </c>
      <c r="BD567">
        <v>3.5</v>
      </c>
      <c r="BE567">
        <v>3.5</v>
      </c>
      <c r="BF567">
        <v>3</v>
      </c>
      <c r="BG567">
        <v>3</v>
      </c>
      <c r="BH567">
        <v>3</v>
      </c>
      <c r="BI567">
        <v>3</v>
      </c>
      <c r="BJ567">
        <v>3</v>
      </c>
      <c r="BK567">
        <v>3</v>
      </c>
      <c r="BL567">
        <v>3</v>
      </c>
      <c r="BM567">
        <v>3</v>
      </c>
      <c r="BN567">
        <v>3</v>
      </c>
      <c r="BO567">
        <v>2.5</v>
      </c>
      <c r="BP567">
        <v>2.5</v>
      </c>
      <c r="BQ567">
        <v>2.5</v>
      </c>
    </row>
    <row r="568" spans="1:69" x14ac:dyDescent="0.2">
      <c r="A568" t="s">
        <v>194</v>
      </c>
      <c r="B568" t="s">
        <v>195</v>
      </c>
      <c r="C568" t="s">
        <v>2113</v>
      </c>
      <c r="D568" t="s">
        <v>2114</v>
      </c>
      <c r="AX568">
        <v>3.7583333333333302</v>
      </c>
      <c r="AY568">
        <v>3.69166666666667</v>
      </c>
      <c r="AZ568">
        <v>3.69166666666667</v>
      </c>
      <c r="BA568">
        <v>3.7</v>
      </c>
      <c r="BB568">
        <v>3.7833333333333301</v>
      </c>
      <c r="BC568">
        <v>3.7833333333333301</v>
      </c>
      <c r="BD568">
        <v>3.7666666666666702</v>
      </c>
      <c r="BE568">
        <v>3.7666666666666702</v>
      </c>
      <c r="BF568">
        <v>3.7666666666666702</v>
      </c>
      <c r="BG568">
        <v>3.65</v>
      </c>
      <c r="BH568">
        <v>3.6083333333333298</v>
      </c>
      <c r="BI568">
        <v>3.6333333333333302</v>
      </c>
      <c r="BJ568">
        <v>3.56666666666667</v>
      </c>
      <c r="BK568">
        <v>3.56666666666667</v>
      </c>
      <c r="BL568">
        <v>3.4916666666666698</v>
      </c>
      <c r="BM568">
        <v>3.5416666666666701</v>
      </c>
      <c r="BN568">
        <v>3.5</v>
      </c>
      <c r="BO568">
        <v>3.45</v>
      </c>
      <c r="BP568">
        <v>3.4249999999999998</v>
      </c>
      <c r="BQ568">
        <v>3.4</v>
      </c>
    </row>
    <row r="569" spans="1:69" x14ac:dyDescent="0.2">
      <c r="A569" t="s">
        <v>194</v>
      </c>
      <c r="B569" t="s">
        <v>195</v>
      </c>
      <c r="C569" t="s">
        <v>2115</v>
      </c>
      <c r="D569" t="s">
        <v>2116</v>
      </c>
      <c r="AX569">
        <v>3</v>
      </c>
      <c r="AY569">
        <v>3</v>
      </c>
      <c r="AZ569">
        <v>3</v>
      </c>
      <c r="BA569">
        <v>3</v>
      </c>
      <c r="BB569">
        <v>3</v>
      </c>
      <c r="BC569">
        <v>3</v>
      </c>
      <c r="BD569">
        <v>3</v>
      </c>
      <c r="BE569">
        <v>3</v>
      </c>
      <c r="BF569">
        <v>3</v>
      </c>
      <c r="BG569">
        <v>3</v>
      </c>
      <c r="BH569">
        <v>3</v>
      </c>
      <c r="BI569">
        <v>3</v>
      </c>
      <c r="BJ569">
        <v>3</v>
      </c>
      <c r="BK569">
        <v>3</v>
      </c>
      <c r="BL569">
        <v>3</v>
      </c>
      <c r="BM569">
        <v>3</v>
      </c>
      <c r="BN569">
        <v>3</v>
      </c>
      <c r="BO569">
        <v>3</v>
      </c>
      <c r="BP569">
        <v>3</v>
      </c>
      <c r="BQ569">
        <v>3</v>
      </c>
    </row>
    <row r="570" spans="1:69" x14ac:dyDescent="0.2">
      <c r="A570" t="s">
        <v>194</v>
      </c>
      <c r="B570" t="s">
        <v>195</v>
      </c>
      <c r="C570" t="s">
        <v>2117</v>
      </c>
      <c r="D570" t="s">
        <v>2118</v>
      </c>
      <c r="AX570">
        <v>4.5</v>
      </c>
      <c r="AY570">
        <v>4</v>
      </c>
      <c r="AZ570">
        <v>4</v>
      </c>
      <c r="BA570">
        <v>4</v>
      </c>
      <c r="BB570">
        <v>4</v>
      </c>
      <c r="BC570">
        <v>4</v>
      </c>
      <c r="BD570">
        <v>4</v>
      </c>
      <c r="BE570">
        <v>4</v>
      </c>
      <c r="BF570">
        <v>4</v>
      </c>
      <c r="BG570">
        <v>4</v>
      </c>
      <c r="BH570">
        <v>4</v>
      </c>
      <c r="BI570">
        <v>4</v>
      </c>
      <c r="BJ570">
        <v>4</v>
      </c>
      <c r="BK570">
        <v>4</v>
      </c>
      <c r="BL570">
        <v>4</v>
      </c>
      <c r="BM570">
        <v>4</v>
      </c>
      <c r="BN570">
        <v>4</v>
      </c>
      <c r="BO570">
        <v>4</v>
      </c>
      <c r="BP570">
        <v>4</v>
      </c>
      <c r="BQ570">
        <v>4</v>
      </c>
    </row>
    <row r="571" spans="1:69" x14ac:dyDescent="0.2">
      <c r="A571" t="s">
        <v>194</v>
      </c>
      <c r="B571" t="s">
        <v>195</v>
      </c>
      <c r="C571" t="s">
        <v>2119</v>
      </c>
      <c r="D571" t="s">
        <v>2120</v>
      </c>
      <c r="AQ571">
        <v>2</v>
      </c>
      <c r="AR571">
        <v>4</v>
      </c>
      <c r="AS571">
        <v>2</v>
      </c>
      <c r="AV571">
        <v>1</v>
      </c>
      <c r="AW571">
        <v>2</v>
      </c>
      <c r="AX571">
        <v>1</v>
      </c>
      <c r="BC571">
        <v>2</v>
      </c>
    </row>
    <row r="572" spans="1:69" x14ac:dyDescent="0.2">
      <c r="A572" t="s">
        <v>194</v>
      </c>
      <c r="B572" t="s">
        <v>195</v>
      </c>
      <c r="C572" t="s">
        <v>2121</v>
      </c>
      <c r="D572" t="s">
        <v>2122</v>
      </c>
    </row>
    <row r="573" spans="1:69" x14ac:dyDescent="0.2">
      <c r="A573" t="s">
        <v>194</v>
      </c>
      <c r="B573" t="s">
        <v>195</v>
      </c>
      <c r="C573" t="s">
        <v>2123</v>
      </c>
      <c r="D573" t="s">
        <v>2124</v>
      </c>
      <c r="AQ573">
        <v>5600000</v>
      </c>
      <c r="BN573">
        <v>186010000</v>
      </c>
      <c r="BO573">
        <v>46400000</v>
      </c>
    </row>
    <row r="574" spans="1:69" x14ac:dyDescent="0.2">
      <c r="A574" t="s">
        <v>194</v>
      </c>
      <c r="B574" t="s">
        <v>195</v>
      </c>
      <c r="C574" t="s">
        <v>2125</v>
      </c>
      <c r="D574" t="s">
        <v>2126</v>
      </c>
      <c r="AQ574">
        <v>5600000</v>
      </c>
      <c r="BN574">
        <v>186010000</v>
      </c>
      <c r="BO574">
        <v>46400000</v>
      </c>
    </row>
    <row r="575" spans="1:69" x14ac:dyDescent="0.2">
      <c r="A575" t="s">
        <v>194</v>
      </c>
      <c r="B575" t="s">
        <v>195</v>
      </c>
      <c r="C575" t="s">
        <v>2127</v>
      </c>
      <c r="D575" t="s">
        <v>2128</v>
      </c>
      <c r="AY575">
        <v>9.5</v>
      </c>
      <c r="BB575">
        <v>22.201475139999999</v>
      </c>
      <c r="BQ575">
        <v>4.175178528</v>
      </c>
    </row>
    <row r="576" spans="1:69" x14ac:dyDescent="0.2">
      <c r="A576" t="s">
        <v>194</v>
      </c>
      <c r="B576" t="s">
        <v>195</v>
      </c>
      <c r="C576" t="s">
        <v>2129</v>
      </c>
      <c r="D576" t="s">
        <v>2130</v>
      </c>
      <c r="BQ576">
        <v>0.1034933478</v>
      </c>
    </row>
    <row r="577" spans="1:69" x14ac:dyDescent="0.2">
      <c r="A577" t="s">
        <v>194</v>
      </c>
      <c r="B577" t="s">
        <v>195</v>
      </c>
      <c r="C577" t="s">
        <v>2131</v>
      </c>
      <c r="D577" t="s">
        <v>2132</v>
      </c>
      <c r="BB577">
        <v>10.086441990000001</v>
      </c>
      <c r="BQ577">
        <v>8.357632637</v>
      </c>
    </row>
    <row r="578" spans="1:69" x14ac:dyDescent="0.2">
      <c r="A578" t="s">
        <v>194</v>
      </c>
      <c r="B578" t="s">
        <v>195</v>
      </c>
      <c r="C578" t="s">
        <v>2133</v>
      </c>
      <c r="D578" t="s">
        <v>2134</v>
      </c>
      <c r="BQ578">
        <v>14.71559525</v>
      </c>
    </row>
    <row r="579" spans="1:69" x14ac:dyDescent="0.2">
      <c r="A579" t="s">
        <v>194</v>
      </c>
      <c r="B579" t="s">
        <v>195</v>
      </c>
      <c r="C579" t="s">
        <v>2135</v>
      </c>
      <c r="D579" t="s">
        <v>2136</v>
      </c>
      <c r="AY579">
        <v>87</v>
      </c>
      <c r="BB579">
        <v>8.5293397899999999</v>
      </c>
      <c r="BQ579">
        <v>17.762411119999999</v>
      </c>
    </row>
    <row r="580" spans="1:69" x14ac:dyDescent="0.2">
      <c r="A580" t="s">
        <v>194</v>
      </c>
      <c r="B580" t="s">
        <v>195</v>
      </c>
      <c r="C580" t="s">
        <v>2137</v>
      </c>
      <c r="D580" t="s">
        <v>2138</v>
      </c>
      <c r="AY580">
        <v>22.7</v>
      </c>
      <c r="BB580">
        <v>9.7586936949999998</v>
      </c>
      <c r="BQ580">
        <v>14.11704254</v>
      </c>
    </row>
    <row r="581" spans="1:69" x14ac:dyDescent="0.2">
      <c r="A581" t="s">
        <v>194</v>
      </c>
      <c r="B581" t="s">
        <v>195</v>
      </c>
      <c r="C581" t="s">
        <v>2139</v>
      </c>
      <c r="D581" t="s">
        <v>2140</v>
      </c>
      <c r="BB581">
        <v>91.851524350000005</v>
      </c>
      <c r="BQ581">
        <v>92.488121030000002</v>
      </c>
    </row>
    <row r="582" spans="1:69" x14ac:dyDescent="0.2">
      <c r="A582" t="s">
        <v>194</v>
      </c>
      <c r="B582" t="s">
        <v>195</v>
      </c>
      <c r="C582" t="s">
        <v>2141</v>
      </c>
      <c r="D582" t="s">
        <v>2142</v>
      </c>
      <c r="BJ582">
        <v>2940</v>
      </c>
      <c r="BK582">
        <v>3416</v>
      </c>
    </row>
    <row r="583" spans="1:69" x14ac:dyDescent="0.2">
      <c r="A583" t="s">
        <v>194</v>
      </c>
      <c r="B583" t="s">
        <v>195</v>
      </c>
      <c r="C583" t="s">
        <v>2143</v>
      </c>
      <c r="D583" t="s">
        <v>2144</v>
      </c>
    </row>
    <row r="584" spans="1:69" x14ac:dyDescent="0.2">
      <c r="A584" t="s">
        <v>194</v>
      </c>
      <c r="B584" t="s">
        <v>195</v>
      </c>
      <c r="C584" t="s">
        <v>2145</v>
      </c>
      <c r="D584" t="s">
        <v>2146</v>
      </c>
    </row>
    <row r="585" spans="1:69" x14ac:dyDescent="0.2">
      <c r="A585" t="s">
        <v>194</v>
      </c>
      <c r="B585" t="s">
        <v>195</v>
      </c>
      <c r="C585" t="s">
        <v>2147</v>
      </c>
      <c r="D585" t="s">
        <v>2148</v>
      </c>
    </row>
    <row r="586" spans="1:69" x14ac:dyDescent="0.2">
      <c r="A586" t="s">
        <v>194</v>
      </c>
      <c r="B586" t="s">
        <v>195</v>
      </c>
      <c r="C586" t="s">
        <v>2149</v>
      </c>
      <c r="D586" t="s">
        <v>2150</v>
      </c>
    </row>
    <row r="587" spans="1:69" x14ac:dyDescent="0.2">
      <c r="A587" t="s">
        <v>194</v>
      </c>
      <c r="B587" t="s">
        <v>195</v>
      </c>
      <c r="C587" t="s">
        <v>2151</v>
      </c>
      <c r="D587" t="s">
        <v>2152</v>
      </c>
    </row>
    <row r="588" spans="1:69" x14ac:dyDescent="0.2">
      <c r="A588" t="s">
        <v>194</v>
      </c>
      <c r="B588" t="s">
        <v>195</v>
      </c>
      <c r="C588" t="s">
        <v>2153</v>
      </c>
      <c r="D588" t="s">
        <v>2154</v>
      </c>
    </row>
    <row r="589" spans="1:69" x14ac:dyDescent="0.2">
      <c r="A589" t="s">
        <v>194</v>
      </c>
      <c r="B589" t="s">
        <v>195</v>
      </c>
      <c r="C589" t="s">
        <v>2155</v>
      </c>
      <c r="D589" t="s">
        <v>2156</v>
      </c>
    </row>
    <row r="590" spans="1:69" x14ac:dyDescent="0.2">
      <c r="A590" t="s">
        <v>194</v>
      </c>
      <c r="B590" t="s">
        <v>195</v>
      </c>
      <c r="C590" t="s">
        <v>2157</v>
      </c>
      <c r="D590" t="s">
        <v>2158</v>
      </c>
    </row>
    <row r="591" spans="1:69" x14ac:dyDescent="0.2">
      <c r="A591" t="s">
        <v>194</v>
      </c>
      <c r="B591" t="s">
        <v>195</v>
      </c>
      <c r="C591" t="s">
        <v>2159</v>
      </c>
      <c r="D591" t="s">
        <v>2160</v>
      </c>
    </row>
    <row r="592" spans="1:69" x14ac:dyDescent="0.2">
      <c r="A592" t="s">
        <v>194</v>
      </c>
      <c r="B592" t="s">
        <v>195</v>
      </c>
      <c r="C592" t="s">
        <v>2161</v>
      </c>
      <c r="D592" t="s">
        <v>2162</v>
      </c>
    </row>
    <row r="593" spans="1:70" x14ac:dyDescent="0.2">
      <c r="A593" t="s">
        <v>194</v>
      </c>
      <c r="B593" t="s">
        <v>195</v>
      </c>
      <c r="C593" t="s">
        <v>2163</v>
      </c>
      <c r="D593" t="s">
        <v>2164</v>
      </c>
    </row>
    <row r="594" spans="1:70" x14ac:dyDescent="0.2">
      <c r="A594" t="s">
        <v>194</v>
      </c>
      <c r="B594" t="s">
        <v>195</v>
      </c>
      <c r="C594" t="s">
        <v>2165</v>
      </c>
      <c r="D594" t="s">
        <v>2166</v>
      </c>
      <c r="BC594">
        <v>27.041547624987299</v>
      </c>
      <c r="BH594">
        <v>23.265842697006601</v>
      </c>
      <c r="BM594">
        <v>35.6642834491279</v>
      </c>
      <c r="BR594">
        <v>30.218192697306399</v>
      </c>
    </row>
    <row r="595" spans="1:70" x14ac:dyDescent="0.2">
      <c r="A595" t="s">
        <v>194</v>
      </c>
      <c r="B595" t="s">
        <v>195</v>
      </c>
      <c r="C595" t="s">
        <v>2167</v>
      </c>
      <c r="D595" t="s">
        <v>2168</v>
      </c>
      <c r="BC595">
        <v>32.722326260805097</v>
      </c>
      <c r="BH595">
        <v>34.444486935138698</v>
      </c>
      <c r="BM595">
        <v>35.764586198329901</v>
      </c>
      <c r="BR595">
        <v>35.8222285580635</v>
      </c>
    </row>
    <row r="596" spans="1:70" x14ac:dyDescent="0.2">
      <c r="A596" t="s">
        <v>194</v>
      </c>
      <c r="B596" t="s">
        <v>195</v>
      </c>
      <c r="C596" t="s">
        <v>2169</v>
      </c>
      <c r="D596" t="s">
        <v>2170</v>
      </c>
      <c r="BC596">
        <v>31.4896556669263</v>
      </c>
      <c r="BH596">
        <v>42.176820910146503</v>
      </c>
      <c r="BM596">
        <v>39.899917939696202</v>
      </c>
      <c r="BR596">
        <v>39.107305336698097</v>
      </c>
    </row>
    <row r="597" spans="1:70" x14ac:dyDescent="0.2">
      <c r="A597" t="s">
        <v>194</v>
      </c>
      <c r="B597" t="s">
        <v>195</v>
      </c>
      <c r="C597" t="s">
        <v>2171</v>
      </c>
      <c r="D597" t="s">
        <v>2172</v>
      </c>
      <c r="AO597">
        <v>6.0109291076660201</v>
      </c>
      <c r="AQ597">
        <v>5.4644808769226101</v>
      </c>
      <c r="AS597">
        <v>4.3715848922729501</v>
      </c>
      <c r="AU597">
        <v>7.0270271301269496</v>
      </c>
      <c r="AV597">
        <v>5.4054055213928196</v>
      </c>
      <c r="AW597">
        <v>12.93532371521</v>
      </c>
      <c r="AX597">
        <v>16.6666660308838</v>
      </c>
      <c r="AY597">
        <v>13.6585369110107</v>
      </c>
      <c r="AZ597">
        <v>15.5339803695679</v>
      </c>
      <c r="BA597">
        <v>20.873786926269499</v>
      </c>
      <c r="BB597">
        <v>20.574163436889599</v>
      </c>
      <c r="BC597">
        <v>21.0526313781738</v>
      </c>
      <c r="BD597">
        <v>20.853080749511701</v>
      </c>
      <c r="BE597">
        <v>19.431280136108398</v>
      </c>
      <c r="BF597">
        <v>18.009479522705099</v>
      </c>
      <c r="BG597">
        <v>17.307691574096701</v>
      </c>
      <c r="BH597">
        <v>16.6666660308838</v>
      </c>
      <c r="BI597">
        <v>17.619047164916999</v>
      </c>
      <c r="BJ597">
        <v>17.619047164916999</v>
      </c>
      <c r="BK597">
        <v>16.6666660308838</v>
      </c>
      <c r="BL597">
        <v>13.3333330154419</v>
      </c>
      <c r="BM597">
        <v>13.3333330154419</v>
      </c>
      <c r="BN597">
        <v>12.380952835083001</v>
      </c>
      <c r="BO597">
        <v>10.8490562438965</v>
      </c>
      <c r="BP597">
        <v>11.3207550048828</v>
      </c>
    </row>
    <row r="598" spans="1:70" x14ac:dyDescent="0.2">
      <c r="A598" t="s">
        <v>194</v>
      </c>
      <c r="B598" t="s">
        <v>195</v>
      </c>
      <c r="C598" t="s">
        <v>2173</v>
      </c>
      <c r="D598" t="s">
        <v>2174</v>
      </c>
      <c r="AU598">
        <v>7.7312076520099859</v>
      </c>
      <c r="AV598">
        <v>10.341981587025209</v>
      </c>
      <c r="AW598">
        <v>9.1537338190029072</v>
      </c>
      <c r="AX598">
        <v>10.005922571418024</v>
      </c>
      <c r="AY598">
        <v>10.999793791274701</v>
      </c>
      <c r="AZ598">
        <v>9.6890077601206688</v>
      </c>
      <c r="BA598">
        <v>9.574295473344467</v>
      </c>
      <c r="BB598">
        <v>11.12331918436306</v>
      </c>
      <c r="BC598">
        <v>11.8382049358349</v>
      </c>
      <c r="BD598">
        <v>10.88667947518042</v>
      </c>
      <c r="BE598">
        <v>8.969218178373433</v>
      </c>
      <c r="BF598">
        <v>8.3439365094288931</v>
      </c>
      <c r="BG598">
        <v>12.756614985546088</v>
      </c>
      <c r="BH598">
        <v>10.808555727055998</v>
      </c>
      <c r="BI598">
        <v>13.49780995798695</v>
      </c>
      <c r="BJ598">
        <v>19.618758686455841</v>
      </c>
      <c r="BK598">
        <v>18.092111735580637</v>
      </c>
      <c r="BL598">
        <v>20.045694429550061</v>
      </c>
      <c r="BM598">
        <v>34.011261008368237</v>
      </c>
      <c r="BN598">
        <v>33.160655335293825</v>
      </c>
      <c r="BO598">
        <v>45.260246385347976</v>
      </c>
      <c r="BP598">
        <v>35.067195400883385</v>
      </c>
    </row>
    <row r="599" spans="1:70" x14ac:dyDescent="0.2">
      <c r="A599" t="s">
        <v>194</v>
      </c>
      <c r="B599" t="s">
        <v>195</v>
      </c>
      <c r="C599" t="s">
        <v>2175</v>
      </c>
      <c r="D599" t="s">
        <v>2176</v>
      </c>
      <c r="AU599">
        <v>19.322242359041518</v>
      </c>
      <c r="AV599">
        <v>17.125739217929812</v>
      </c>
      <c r="AW599">
        <v>19.09500087548188</v>
      </c>
      <c r="AX599">
        <v>19.063828991448979</v>
      </c>
      <c r="AY599">
        <v>21.719462912972187</v>
      </c>
      <c r="AZ599">
        <v>24.561509004971651</v>
      </c>
      <c r="BA599">
        <v>22.78787567791284</v>
      </c>
      <c r="BB599">
        <v>20.664981923931876</v>
      </c>
      <c r="BC599">
        <v>20.621328739284589</v>
      </c>
      <c r="BD599">
        <v>24.358937627138069</v>
      </c>
      <c r="BE599">
        <v>31.330475728459962</v>
      </c>
      <c r="BF599">
        <v>29.520178956057109</v>
      </c>
      <c r="BG599">
        <v>21.413068926553432</v>
      </c>
      <c r="BH599">
        <v>21.847307844356408</v>
      </c>
      <c r="BI599">
        <v>19.656744435505498</v>
      </c>
      <c r="BJ599">
        <v>12.141443923080004</v>
      </c>
      <c r="BK599">
        <v>8.2316964017031502</v>
      </c>
      <c r="BL599">
        <v>10.716176028872278</v>
      </c>
      <c r="BM599">
        <v>0.32383924709390538</v>
      </c>
      <c r="BN599">
        <v>5.4568150252211698</v>
      </c>
      <c r="BO599">
        <v>1.2686609117202394</v>
      </c>
      <c r="BP599">
        <v>2.5973197586525112</v>
      </c>
    </row>
    <row r="600" spans="1:70" x14ac:dyDescent="0.2">
      <c r="A600" t="s">
        <v>194</v>
      </c>
      <c r="B600" t="s">
        <v>195</v>
      </c>
      <c r="C600" t="s">
        <v>2177</v>
      </c>
      <c r="D600" t="s">
        <v>2178</v>
      </c>
      <c r="AU600">
        <v>16671046800</v>
      </c>
      <c r="AV600">
        <v>16785510280</v>
      </c>
      <c r="AW600">
        <v>19127173620</v>
      </c>
      <c r="AX600">
        <v>18169721980</v>
      </c>
      <c r="AY600">
        <v>17348165830</v>
      </c>
      <c r="AZ600">
        <v>13054658760</v>
      </c>
      <c r="BA600">
        <v>12693275000</v>
      </c>
      <c r="BB600">
        <v>16870967230.000002</v>
      </c>
      <c r="BC600">
        <v>21354239660</v>
      </c>
      <c r="BD600">
        <v>28291579340</v>
      </c>
      <c r="BE600">
        <v>41805614510</v>
      </c>
      <c r="BF600">
        <v>34755278000</v>
      </c>
      <c r="BG600">
        <v>44011188210</v>
      </c>
      <c r="BH600">
        <v>43752144900</v>
      </c>
      <c r="BI600">
        <v>65300000000</v>
      </c>
      <c r="BJ600">
        <v>69515113980</v>
      </c>
      <c r="BK600">
        <v>97240452240</v>
      </c>
      <c r="BL600">
        <v>114498591600</v>
      </c>
      <c r="BM600">
        <v>139938004300</v>
      </c>
      <c r="BN600">
        <v>192548755100</v>
      </c>
      <c r="BO600">
        <v>221932143400</v>
      </c>
      <c r="BP600">
        <v>284858609000</v>
      </c>
    </row>
    <row r="601" spans="1:70" x14ac:dyDescent="0.2">
      <c r="A601" t="s">
        <v>194</v>
      </c>
      <c r="B601" t="s">
        <v>195</v>
      </c>
      <c r="C601" t="s">
        <v>2179</v>
      </c>
      <c r="D601" t="s">
        <v>2180</v>
      </c>
      <c r="AU601">
        <v>103103513600</v>
      </c>
      <c r="AV601">
        <v>112531201800</v>
      </c>
      <c r="AW601">
        <v>123537950900</v>
      </c>
      <c r="AX601">
        <v>141286490100</v>
      </c>
      <c r="AY601">
        <v>159949051100</v>
      </c>
      <c r="AZ601">
        <v>187595715000</v>
      </c>
      <c r="BA601">
        <v>198826233000</v>
      </c>
      <c r="BB601">
        <v>228436133000</v>
      </c>
      <c r="BC601">
        <v>245820000000</v>
      </c>
      <c r="BD601">
        <v>281386000000</v>
      </c>
      <c r="BE601">
        <v>332340000000</v>
      </c>
      <c r="BF601">
        <v>355524000000</v>
      </c>
      <c r="BG601">
        <v>437287416500</v>
      </c>
      <c r="BH601">
        <v>468529629400</v>
      </c>
      <c r="BI601">
        <v>554500000000</v>
      </c>
      <c r="BJ601">
        <v>618084869000</v>
      </c>
      <c r="BK601">
        <v>704541516700</v>
      </c>
      <c r="BL601">
        <v>840076827800</v>
      </c>
      <c r="BM601">
        <v>891110770800</v>
      </c>
      <c r="BN601">
        <v>942621595400</v>
      </c>
      <c r="BO601">
        <v>937926021800</v>
      </c>
      <c r="BP601">
        <v>971972416800</v>
      </c>
    </row>
    <row r="602" spans="1:70" x14ac:dyDescent="0.2">
      <c r="A602" t="s">
        <v>194</v>
      </c>
      <c r="B602" t="s">
        <v>195</v>
      </c>
      <c r="C602" t="s">
        <v>2181</v>
      </c>
      <c r="D602" t="s">
        <v>2182</v>
      </c>
      <c r="AU602">
        <v>9.6613837697663705</v>
      </c>
      <c r="AV602">
        <v>9.8613112052555394</v>
      </c>
      <c r="AW602">
        <v>11.291019661146667</v>
      </c>
      <c r="AX602">
        <v>10.449734075235208</v>
      </c>
      <c r="AY602">
        <v>10.778408261918813</v>
      </c>
      <c r="AZ602">
        <v>11.279189117592415</v>
      </c>
      <c r="BA602">
        <v>10.548876347065072</v>
      </c>
      <c r="BB602">
        <v>11.127631728475015</v>
      </c>
      <c r="BC602">
        <v>11.31006465264827</v>
      </c>
      <c r="BD602">
        <v>12.2194913583116</v>
      </c>
      <c r="BE602">
        <v>13.889962428561953</v>
      </c>
      <c r="BF602">
        <v>14.948641958963748</v>
      </c>
      <c r="BG602">
        <v>13.663827512311705</v>
      </c>
      <c r="BH602">
        <v>13.280200703013776</v>
      </c>
      <c r="BI602">
        <v>14.139153304949833</v>
      </c>
      <c r="BJ602">
        <v>15.260721223825428</v>
      </c>
      <c r="BK602">
        <v>15.292412079608154</v>
      </c>
      <c r="BL602">
        <v>15.640607858709327</v>
      </c>
      <c r="BM602">
        <v>13.742370175558772</v>
      </c>
      <c r="BN602">
        <v>16.019787779719593</v>
      </c>
      <c r="BO602">
        <v>17.86076534834956</v>
      </c>
      <c r="BP602">
        <v>18.551487998090099</v>
      </c>
    </row>
    <row r="603" spans="1:70" x14ac:dyDescent="0.2">
      <c r="A603" t="s">
        <v>194</v>
      </c>
      <c r="B603" t="s">
        <v>195</v>
      </c>
      <c r="C603" t="s">
        <v>2183</v>
      </c>
      <c r="D603" t="s">
        <v>2184</v>
      </c>
      <c r="AU603">
        <v>12.714891764550929</v>
      </c>
      <c r="AV603">
        <v>10.300251838754892</v>
      </c>
      <c r="AW603">
        <v>13.54126663914094</v>
      </c>
      <c r="AX603">
        <v>12.572881005854883</v>
      </c>
      <c r="AY603">
        <v>13.678755215961658</v>
      </c>
      <c r="AZ603">
        <v>12.875770931733262</v>
      </c>
      <c r="BA603">
        <v>12.972121774479012</v>
      </c>
      <c r="BB603">
        <v>11.630171902393011</v>
      </c>
      <c r="BC603">
        <v>10.992687758387401</v>
      </c>
      <c r="BD603">
        <v>10.692071918952726</v>
      </c>
      <c r="BE603">
        <v>11.643644569109386</v>
      </c>
      <c r="BF603">
        <v>11.696898649445419</v>
      </c>
      <c r="BG603">
        <v>10.879851985020251</v>
      </c>
      <c r="BH603">
        <v>11.184154409255346</v>
      </c>
      <c r="BI603">
        <v>11.279688053881602</v>
      </c>
      <c r="BJ603">
        <v>12.624479340850081</v>
      </c>
      <c r="BK603">
        <v>11.588071960252222</v>
      </c>
      <c r="BL603">
        <v>10.217721952561302</v>
      </c>
      <c r="BM603">
        <v>8.9853212328505538</v>
      </c>
      <c r="BN603">
        <v>10.318502451938183</v>
      </c>
      <c r="BO603">
        <v>11.156375294187718</v>
      </c>
      <c r="BP603">
        <v>10.371613774800775</v>
      </c>
    </row>
    <row r="604" spans="1:70" x14ac:dyDescent="0.2">
      <c r="A604" t="s">
        <v>194</v>
      </c>
      <c r="B604" t="s">
        <v>195</v>
      </c>
      <c r="C604" t="s">
        <v>2185</v>
      </c>
      <c r="D604" t="s">
        <v>2186</v>
      </c>
      <c r="AU604">
        <v>7.7050610060584557</v>
      </c>
      <c r="AV604">
        <v>7.9282469038453458</v>
      </c>
      <c r="AW604">
        <v>8.9186336171260958</v>
      </c>
      <c r="AX604">
        <v>8.8597919836220385</v>
      </c>
      <c r="AY604">
        <v>8.3997111066272048</v>
      </c>
      <c r="AZ604">
        <v>8.418113367441272</v>
      </c>
      <c r="BA604">
        <v>8.8150352917651986</v>
      </c>
      <c r="BB604">
        <v>9.2467594103164128</v>
      </c>
      <c r="BC604">
        <v>9.3374739703981025</v>
      </c>
      <c r="BD604">
        <v>9.3458506062666444</v>
      </c>
      <c r="BE604">
        <v>10.849251091220159</v>
      </c>
      <c r="BF604">
        <v>12.006810051887831</v>
      </c>
      <c r="BG604">
        <v>10.978600182181681</v>
      </c>
      <c r="BH604">
        <v>11.048424012606411</v>
      </c>
      <c r="BI604">
        <v>11.516615340261808</v>
      </c>
      <c r="BJ604">
        <v>11.839327164189333</v>
      </c>
      <c r="BK604">
        <v>12.396519224072595</v>
      </c>
      <c r="BL604">
        <v>11.790811886605898</v>
      </c>
      <c r="BM604">
        <v>9.5934302749328637</v>
      </c>
      <c r="BN604">
        <v>11.180556100303738</v>
      </c>
      <c r="BO604">
        <v>12.190062273291884</v>
      </c>
      <c r="BP604">
        <v>13.52699061156574</v>
      </c>
    </row>
    <row r="605" spans="1:70" x14ac:dyDescent="0.2">
      <c r="A605" t="s">
        <v>194</v>
      </c>
      <c r="B605" t="s">
        <v>195</v>
      </c>
      <c r="C605" t="s">
        <v>2187</v>
      </c>
      <c r="D605" t="s">
        <v>2188</v>
      </c>
      <c r="BJ605">
        <v>454755586</v>
      </c>
      <c r="BK605">
        <v>454477100</v>
      </c>
      <c r="BL605">
        <v>852670631</v>
      </c>
      <c r="BM605">
        <v>344587535</v>
      </c>
      <c r="BN605">
        <v>314854100</v>
      </c>
      <c r="BO605">
        <v>362567600</v>
      </c>
      <c r="BP605">
        <v>472851330</v>
      </c>
    </row>
    <row r="606" spans="1:70" x14ac:dyDescent="0.2">
      <c r="A606" t="s">
        <v>194</v>
      </c>
      <c r="B606" t="s">
        <v>195</v>
      </c>
      <c r="C606" t="s">
        <v>2189</v>
      </c>
      <c r="D606" t="s">
        <v>2190</v>
      </c>
      <c r="AU606">
        <v>105575933780</v>
      </c>
      <c r="AV606">
        <v>164149479890</v>
      </c>
      <c r="AW606">
        <v>143562545460</v>
      </c>
      <c r="AX606">
        <v>159565270390</v>
      </c>
      <c r="AY606">
        <v>198919869600</v>
      </c>
      <c r="AZ606">
        <v>245153219000</v>
      </c>
      <c r="BA606">
        <v>186073702910</v>
      </c>
      <c r="BB606">
        <v>276940940570</v>
      </c>
      <c r="BC606">
        <v>314469000000</v>
      </c>
      <c r="BD606">
        <v>351651963620</v>
      </c>
      <c r="BE606">
        <v>385537000000</v>
      </c>
      <c r="BF606">
        <v>449025000000</v>
      </c>
      <c r="BG606">
        <v>380457101700</v>
      </c>
      <c r="BH606">
        <v>348694971100</v>
      </c>
      <c r="BI606">
        <v>335200000000</v>
      </c>
      <c r="BJ606">
        <v>304542040900</v>
      </c>
      <c r="BK606">
        <v>350160579100</v>
      </c>
      <c r="BL606">
        <v>412889207200</v>
      </c>
      <c r="BM606">
        <v>622831780500</v>
      </c>
      <c r="BN606">
        <v>550349243000</v>
      </c>
      <c r="BO606">
        <v>496763576400</v>
      </c>
      <c r="BP606">
        <v>552253518400</v>
      </c>
    </row>
    <row r="607" spans="1:70" x14ac:dyDescent="0.2">
      <c r="A607" t="s">
        <v>194</v>
      </c>
      <c r="B607" t="s">
        <v>195</v>
      </c>
      <c r="C607" t="s">
        <v>2191</v>
      </c>
      <c r="D607" t="s">
        <v>2192</v>
      </c>
      <c r="AU607">
        <v>200798936500</v>
      </c>
      <c r="AV607">
        <v>229010027300</v>
      </c>
      <c r="AW607">
        <v>288896978500</v>
      </c>
      <c r="AX607">
        <v>323017478700</v>
      </c>
      <c r="AY607">
        <v>360913873700</v>
      </c>
      <c r="AZ607">
        <v>383308624000</v>
      </c>
      <c r="BA607">
        <v>325066705200</v>
      </c>
      <c r="BB607">
        <v>457364172300</v>
      </c>
      <c r="BC607">
        <v>552353000000</v>
      </c>
      <c r="BD607">
        <v>535133000000.00006</v>
      </c>
      <c r="BE607">
        <v>625077000000</v>
      </c>
      <c r="BF607">
        <v>858442000000</v>
      </c>
      <c r="BG607">
        <v>554129085500</v>
      </c>
      <c r="BH607">
        <v>500951626600</v>
      </c>
      <c r="BI607">
        <v>526400000000</v>
      </c>
      <c r="BJ607">
        <v>572126080400</v>
      </c>
      <c r="BK607">
        <v>543272851299.99994</v>
      </c>
      <c r="BL607">
        <v>445550725400</v>
      </c>
      <c r="BM607">
        <v>717738993100</v>
      </c>
      <c r="BN607">
        <v>957680980600</v>
      </c>
      <c r="BO607">
        <v>1208843006000</v>
      </c>
      <c r="BP607">
        <v>1260236428000</v>
      </c>
    </row>
    <row r="608" spans="1:70" x14ac:dyDescent="0.2">
      <c r="A608" t="s">
        <v>194</v>
      </c>
      <c r="B608" t="s">
        <v>195</v>
      </c>
      <c r="C608" t="s">
        <v>2193</v>
      </c>
      <c r="D608" t="s">
        <v>2194</v>
      </c>
      <c r="BK608">
        <v>4022385891000</v>
      </c>
      <c r="BL608">
        <v>4420945232000</v>
      </c>
      <c r="BM608">
        <v>7486954017000</v>
      </c>
      <c r="BN608">
        <v>6071177913000</v>
      </c>
      <c r="BO608">
        <v>7340065355000</v>
      </c>
      <c r="BP608">
        <v>7555525740000</v>
      </c>
    </row>
    <row r="609" spans="1:70" x14ac:dyDescent="0.2">
      <c r="A609" t="s">
        <v>194</v>
      </c>
      <c r="B609" t="s">
        <v>195</v>
      </c>
      <c r="C609" t="s">
        <v>2195</v>
      </c>
      <c r="D609" t="s">
        <v>2196</v>
      </c>
      <c r="BD609">
        <v>13.353092018413699</v>
      </c>
      <c r="BG609">
        <v>14.3575961084795</v>
      </c>
      <c r="BJ609">
        <v>43.159992328773299</v>
      </c>
      <c r="BN609">
        <v>36.1085342551293</v>
      </c>
      <c r="BQ609">
        <v>51.427491191124197</v>
      </c>
    </row>
    <row r="610" spans="1:70" x14ac:dyDescent="0.2">
      <c r="A610" t="s">
        <v>194</v>
      </c>
      <c r="B610" t="s">
        <v>195</v>
      </c>
      <c r="C610" t="s">
        <v>2197</v>
      </c>
      <c r="D610" t="s">
        <v>2198</v>
      </c>
      <c r="BD610">
        <v>17.381115852831101</v>
      </c>
      <c r="BG610">
        <v>17.666168718095101</v>
      </c>
      <c r="BJ610">
        <v>45.564782984084196</v>
      </c>
      <c r="BN610">
        <v>36.558991842286098</v>
      </c>
      <c r="BQ610">
        <v>53.559252288223703</v>
      </c>
    </row>
    <row r="611" spans="1:70" x14ac:dyDescent="0.2">
      <c r="A611" t="s">
        <v>194</v>
      </c>
      <c r="B611" t="s">
        <v>195</v>
      </c>
      <c r="C611" t="s">
        <v>2199</v>
      </c>
      <c r="D611" t="s">
        <v>2200</v>
      </c>
      <c r="BD611">
        <v>6.5272540509757002</v>
      </c>
      <c r="BG611">
        <v>6.4288786005546799</v>
      </c>
      <c r="BJ611">
        <v>26.741807314683001</v>
      </c>
      <c r="BN611">
        <v>25.499100207968102</v>
      </c>
      <c r="BQ611">
        <v>38.534784393653801</v>
      </c>
    </row>
    <row r="612" spans="1:70" x14ac:dyDescent="0.2">
      <c r="A612" t="s">
        <v>194</v>
      </c>
      <c r="B612" t="s">
        <v>195</v>
      </c>
      <c r="C612" t="s">
        <v>2201</v>
      </c>
      <c r="D612" t="s">
        <v>2202</v>
      </c>
      <c r="G612">
        <v>-6.4516686303807608E-2</v>
      </c>
      <c r="H612">
        <v>1.035771332448061E-2</v>
      </c>
      <c r="I612">
        <v>9.9462942679669243E-3</v>
      </c>
      <c r="J612">
        <v>0.12543373114785897</v>
      </c>
      <c r="K612">
        <v>0.28143286205749507</v>
      </c>
      <c r="L612">
        <v>-0.31563980440865474</v>
      </c>
      <c r="M612">
        <v>-0.80358381890463138</v>
      </c>
      <c r="N612">
        <v>-1.8015295088474659</v>
      </c>
      <c r="O612">
        <v>-3.0275196986701753</v>
      </c>
      <c r="P612">
        <v>-3.3522783079729592</v>
      </c>
      <c r="Q612">
        <v>-3.5310159019263425</v>
      </c>
      <c r="R612">
        <v>-4.1708851555203292</v>
      </c>
      <c r="S612">
        <v>-5.1310465244770365</v>
      </c>
      <c r="T612">
        <v>-2.4428106796009512</v>
      </c>
      <c r="U612">
        <v>-2.9805469535503892</v>
      </c>
      <c r="V612">
        <v>-2.7831852891051621</v>
      </c>
      <c r="W612">
        <v>-0.98626290618563561</v>
      </c>
      <c r="X612">
        <v>-0.62402593057509981</v>
      </c>
      <c r="Y612">
        <v>-0.82944972598597999</v>
      </c>
      <c r="Z612">
        <v>0.3205870667601694</v>
      </c>
      <c r="AA612">
        <v>9.8174701226593442E-2</v>
      </c>
      <c r="AB612">
        <v>-1.1380559903855856</v>
      </c>
      <c r="AC612">
        <v>-0.97945717850783898</v>
      </c>
      <c r="AD612">
        <v>-2.5432641312912847</v>
      </c>
      <c r="AE612">
        <v>-3.2316110456678251</v>
      </c>
      <c r="AF612">
        <v>-4.6714504387240829</v>
      </c>
      <c r="AG612">
        <v>-4.8383242602775089</v>
      </c>
      <c r="AH612">
        <v>-4.6467125830272389</v>
      </c>
      <c r="AI612">
        <v>-4.8745048170238396</v>
      </c>
      <c r="AJ612">
        <v>-2.2645400210018085</v>
      </c>
      <c r="AK612">
        <v>-2.3508226170528483</v>
      </c>
      <c r="AL612">
        <v>-1.7356722929676296</v>
      </c>
      <c r="AM612">
        <v>0.22969296953116958</v>
      </c>
      <c r="AN612">
        <v>-1.2296454067678522</v>
      </c>
      <c r="AO612">
        <v>-0.40648260784715928</v>
      </c>
      <c r="AP612">
        <v>1.504875839859432</v>
      </c>
      <c r="AQ612">
        <v>1.214643504667704</v>
      </c>
      <c r="AR612">
        <v>1.2191375028969387</v>
      </c>
      <c r="AS612">
        <v>2.3488775662729431</v>
      </c>
      <c r="AT612">
        <v>1.2811280664236273</v>
      </c>
      <c r="AU612">
        <v>-0.62004348254245045</v>
      </c>
      <c r="AV612">
        <v>-0.26973337460686825</v>
      </c>
      <c r="AW612">
        <v>-1.5605756374259756</v>
      </c>
      <c r="AX612">
        <v>-1.1280995678350059</v>
      </c>
      <c r="AY612">
        <v>-2.269280736677886</v>
      </c>
      <c r="AZ612">
        <v>-4.0021774068801648</v>
      </c>
      <c r="BA612">
        <v>-2.5718938347929723</v>
      </c>
      <c r="BB612">
        <v>-1.8131387824122052</v>
      </c>
      <c r="BC612">
        <v>-0.98586251866078134</v>
      </c>
      <c r="BD612">
        <v>-1.552495774889145</v>
      </c>
      <c r="BE612">
        <v>-1.5051789190087315</v>
      </c>
      <c r="BF612">
        <v>-0.42932405699018394</v>
      </c>
      <c r="BG612">
        <v>0.72648714395927239</v>
      </c>
      <c r="BH612">
        <v>0.34388619541003967</v>
      </c>
      <c r="BI612">
        <v>-1.0584276323078534</v>
      </c>
      <c r="BJ612">
        <v>0.89966385154540207</v>
      </c>
      <c r="BK612">
        <v>0.75500723100093903</v>
      </c>
      <c r="BL612">
        <v>1.6832835764918948</v>
      </c>
      <c r="BM612">
        <v>1.9714137195110524</v>
      </c>
      <c r="BN612">
        <v>-0.54877878380862666</v>
      </c>
      <c r="BO612">
        <v>2.481137824465919</v>
      </c>
      <c r="BP612">
        <v>3.688827003713202</v>
      </c>
      <c r="BQ612">
        <v>4.6089193690530212</v>
      </c>
    </row>
    <row r="613" spans="1:70" x14ac:dyDescent="0.2">
      <c r="A613" t="s">
        <v>194</v>
      </c>
      <c r="B613" t="s">
        <v>195</v>
      </c>
      <c r="C613" t="s">
        <v>2203</v>
      </c>
      <c r="D613" t="s">
        <v>2204</v>
      </c>
      <c r="AX613">
        <v>8.8683333333333305</v>
      </c>
      <c r="AY613">
        <v>4.7366666666666699</v>
      </c>
      <c r="AZ613">
        <v>4.7516666666666696</v>
      </c>
      <c r="BA613">
        <v>4.9841666666666704</v>
      </c>
      <c r="BB613">
        <v>4.9775</v>
      </c>
      <c r="BC613">
        <v>5.1133333333333297</v>
      </c>
      <c r="BD613">
        <v>5.2559166666666703</v>
      </c>
      <c r="BE613">
        <v>5.0391666666666701</v>
      </c>
      <c r="BF613">
        <v>5.2874999999999996</v>
      </c>
      <c r="BG613">
        <v>5.3383333333333303</v>
      </c>
      <c r="BH613">
        <v>5.1541666666666703</v>
      </c>
      <c r="BI613">
        <v>5.2949999999999999</v>
      </c>
      <c r="BJ613">
        <v>6.5116666666666703</v>
      </c>
      <c r="BK613">
        <v>6.7633333333333301</v>
      </c>
      <c r="BL613">
        <v>6.6883333333333299</v>
      </c>
      <c r="BM613">
        <v>6.5374999999999996</v>
      </c>
      <c r="BN613">
        <v>6.25</v>
      </c>
    </row>
    <row r="614" spans="1:70" x14ac:dyDescent="0.2">
      <c r="A614" t="s">
        <v>194</v>
      </c>
      <c r="B614" t="s">
        <v>195</v>
      </c>
      <c r="C614" t="s">
        <v>748</v>
      </c>
      <c r="D614" t="s">
        <v>749</v>
      </c>
      <c r="E614">
        <v>10.7133005080714</v>
      </c>
      <c r="F614">
        <v>12.7019182107387</v>
      </c>
      <c r="G614">
        <v>12.914790872513899</v>
      </c>
      <c r="H614">
        <v>13.63468751070849</v>
      </c>
      <c r="I614">
        <v>13.88626429290929</v>
      </c>
      <c r="J614">
        <v>13.784859497606901</v>
      </c>
      <c r="K614">
        <v>14.1107481908154</v>
      </c>
      <c r="L614">
        <v>13.4992230895676</v>
      </c>
      <c r="M614">
        <v>13.4605189692272</v>
      </c>
      <c r="N614">
        <v>14.7602033299891</v>
      </c>
      <c r="O614">
        <v>15.0218431834454</v>
      </c>
      <c r="P614">
        <v>15.3314761461065</v>
      </c>
      <c r="Q614">
        <v>14.88328243264691</v>
      </c>
      <c r="R614">
        <v>16.014990911173001</v>
      </c>
      <c r="S614">
        <v>17.411435572766401</v>
      </c>
      <c r="T614">
        <v>20.6772892464645</v>
      </c>
      <c r="U614">
        <v>18.940248325912901</v>
      </c>
      <c r="V614">
        <v>24.619690943546001</v>
      </c>
      <c r="W614">
        <v>26.655527672995898</v>
      </c>
      <c r="X614">
        <v>30.652115138535201</v>
      </c>
      <c r="Y614">
        <v>34.392481327480411</v>
      </c>
      <c r="Z614">
        <v>36.991075966636302</v>
      </c>
      <c r="AA614">
        <v>41.452112876175001</v>
      </c>
      <c r="AB614">
        <v>44.832019824993687</v>
      </c>
      <c r="AC614">
        <v>47.005008853834603</v>
      </c>
      <c r="AD614">
        <v>50.251201944236797</v>
      </c>
      <c r="AE614">
        <v>48.938769732847398</v>
      </c>
      <c r="AF614">
        <v>47.6263375212922</v>
      </c>
      <c r="AG614">
        <v>49.653131569568103</v>
      </c>
      <c r="AH614">
        <v>49.413903419607699</v>
      </c>
      <c r="AI614">
        <v>49.164707430065498</v>
      </c>
      <c r="AJ614">
        <v>50.227943652112103</v>
      </c>
      <c r="AK614">
        <v>49.227837080749801</v>
      </c>
      <c r="AL614">
        <v>49.500291362649101</v>
      </c>
      <c r="AM614">
        <v>61.963413452949403</v>
      </c>
      <c r="AN614">
        <v>66.585168405657598</v>
      </c>
      <c r="AO614">
        <v>70.645401728597307</v>
      </c>
      <c r="AP614">
        <v>72.28345003318779</v>
      </c>
      <c r="AQ614">
        <v>75.958581655861295</v>
      </c>
      <c r="AR614">
        <v>75.143839557692402</v>
      </c>
      <c r="AS614">
        <v>74.915242853889694</v>
      </c>
      <c r="AT614">
        <v>78.666573377831099</v>
      </c>
      <c r="AU614">
        <v>80.378117929379002</v>
      </c>
      <c r="AV614">
        <v>82.013463579659501</v>
      </c>
      <c r="AW614">
        <v>81.685222158814696</v>
      </c>
      <c r="AX614">
        <v>86.925361984444706</v>
      </c>
      <c r="AY614">
        <v>88.953425048950294</v>
      </c>
      <c r="AZ614">
        <v>88.748274160922293</v>
      </c>
      <c r="BA614">
        <v>98.208660825985916</v>
      </c>
      <c r="BB614">
        <v>100.77011619936501</v>
      </c>
      <c r="BC614">
        <v>100</v>
      </c>
      <c r="BD614">
        <v>102.7597672485453</v>
      </c>
      <c r="BE614">
        <v>106.6832917705735</v>
      </c>
      <c r="BF614">
        <v>107.25270157938481</v>
      </c>
      <c r="BG614">
        <v>106.975893599335</v>
      </c>
      <c r="BH614">
        <v>107.7512965764915</v>
      </c>
      <c r="BI614">
        <v>108.2265244552146</v>
      </c>
      <c r="BJ614">
        <v>109.8315226998982</v>
      </c>
      <c r="BK614">
        <v>111.97976470929309</v>
      </c>
      <c r="BL614">
        <v>108.35902293441249</v>
      </c>
      <c r="BM614">
        <v>110.4012661604491</v>
      </c>
      <c r="BN614">
        <v>114.4345198672324</v>
      </c>
      <c r="BO614">
        <v>130.78748216983431</v>
      </c>
      <c r="BP614">
        <v>131.75911601426751</v>
      </c>
      <c r="BQ614">
        <v>137.2808997284767</v>
      </c>
    </row>
    <row r="615" spans="1:70" x14ac:dyDescent="0.2">
      <c r="A615" t="s">
        <v>194</v>
      </c>
      <c r="B615" t="s">
        <v>195</v>
      </c>
      <c r="C615" t="s">
        <v>2205</v>
      </c>
      <c r="D615" t="s">
        <v>2206</v>
      </c>
      <c r="G615">
        <v>5520000000</v>
      </c>
      <c r="H615">
        <v>6110000000</v>
      </c>
      <c r="I615">
        <v>6270000000</v>
      </c>
      <c r="J615">
        <v>6410000000</v>
      </c>
      <c r="K615">
        <v>6620000000</v>
      </c>
      <c r="L615">
        <v>6650000000</v>
      </c>
      <c r="M615">
        <v>7595000000</v>
      </c>
      <c r="N615">
        <v>8708000000</v>
      </c>
      <c r="O615">
        <v>9364000000</v>
      </c>
      <c r="P615">
        <v>9928000000</v>
      </c>
      <c r="Q615">
        <v>10593000000</v>
      </c>
      <c r="R615">
        <v>14486000000</v>
      </c>
      <c r="S615">
        <v>17533000000</v>
      </c>
      <c r="T615">
        <v>24322000000</v>
      </c>
      <c r="U615">
        <v>31552000000</v>
      </c>
      <c r="V615">
        <v>35573000000</v>
      </c>
      <c r="W615">
        <v>42515000000</v>
      </c>
      <c r="X615">
        <v>46242000000</v>
      </c>
      <c r="Y615">
        <v>53217999999.949196</v>
      </c>
      <c r="Z615">
        <v>63715999999.691399</v>
      </c>
      <c r="AA615">
        <v>71378999999.671799</v>
      </c>
      <c r="AB615">
        <v>80058999999.683594</v>
      </c>
      <c r="AC615">
        <v>92767000000</v>
      </c>
      <c r="AD615">
        <v>93325100000</v>
      </c>
      <c r="AE615">
        <v>114193800000</v>
      </c>
      <c r="AF615">
        <v>127511400000</v>
      </c>
      <c r="AG615">
        <v>148693500000</v>
      </c>
      <c r="AH615">
        <v>154261100000</v>
      </c>
      <c r="AI615">
        <v>153493900000</v>
      </c>
      <c r="AJ615">
        <v>160350000000</v>
      </c>
      <c r="AK615">
        <v>166694200000</v>
      </c>
      <c r="AL615">
        <v>179978900000</v>
      </c>
      <c r="AM615">
        <v>232873300000</v>
      </c>
      <c r="AN615">
        <v>284702900000</v>
      </c>
      <c r="AO615">
        <v>299435900000</v>
      </c>
      <c r="AP615">
        <v>352523600000</v>
      </c>
      <c r="AQ615">
        <v>356206100000</v>
      </c>
      <c r="AR615">
        <v>365311200000</v>
      </c>
      <c r="AS615">
        <v>392728300000</v>
      </c>
      <c r="AT615">
        <v>380495100000</v>
      </c>
      <c r="AU615">
        <v>369009500000</v>
      </c>
      <c r="AV615">
        <v>623913600000</v>
      </c>
      <c r="AW615">
        <v>596826598368.91003</v>
      </c>
      <c r="AX615">
        <v>582167359967.12305</v>
      </c>
      <c r="AY615">
        <v>642199388668.26501</v>
      </c>
      <c r="AZ615">
        <v>693314603427.302</v>
      </c>
      <c r="BA615">
        <v>880275235783.70898</v>
      </c>
      <c r="BB615">
        <v>1086730646314.97</v>
      </c>
      <c r="BC615">
        <v>1281871072732.3999</v>
      </c>
      <c r="BD615">
        <v>1466269290171.0601</v>
      </c>
      <c r="BE615">
        <v>1694419300818.74</v>
      </c>
      <c r="BF615">
        <v>1878317244223.1399</v>
      </c>
      <c r="BG615">
        <v>2085265360394.46</v>
      </c>
      <c r="BH615">
        <v>2490128053749.52</v>
      </c>
      <c r="BI615">
        <v>2780628747463.1802</v>
      </c>
      <c r="BJ615">
        <v>3366717520968.6201</v>
      </c>
      <c r="BK615">
        <v>3718265966335</v>
      </c>
      <c r="BL615">
        <v>4056409714718.54</v>
      </c>
      <c r="BM615">
        <v>4779213369940.5801</v>
      </c>
      <c r="BN615">
        <v>5585099701077</v>
      </c>
      <c r="BO615">
        <v>5716873522973</v>
      </c>
      <c r="BP615">
        <v>5552008526727</v>
      </c>
      <c r="BQ615">
        <v>5932191584424</v>
      </c>
    </row>
    <row r="616" spans="1:70" x14ac:dyDescent="0.2">
      <c r="A616" t="s">
        <v>194</v>
      </c>
      <c r="B616" t="s">
        <v>195</v>
      </c>
      <c r="C616" t="s">
        <v>2207</v>
      </c>
      <c r="D616" t="s">
        <v>2208</v>
      </c>
      <c r="G616">
        <v>2230000000</v>
      </c>
      <c r="H616">
        <v>3320000000</v>
      </c>
      <c r="I616">
        <v>4020000000</v>
      </c>
      <c r="J616">
        <v>4210000000</v>
      </c>
      <c r="K616">
        <v>3920000000</v>
      </c>
      <c r="L616">
        <v>3390000000</v>
      </c>
      <c r="M616">
        <v>3140000000</v>
      </c>
      <c r="N616">
        <v>3447000000</v>
      </c>
      <c r="O616">
        <v>1794000000</v>
      </c>
      <c r="P616">
        <v>1652000000</v>
      </c>
      <c r="Q616">
        <v>2166000000</v>
      </c>
      <c r="R616">
        <v>2885000000</v>
      </c>
      <c r="S616">
        <v>6108000000</v>
      </c>
      <c r="T616">
        <v>16743000000</v>
      </c>
      <c r="U616">
        <v>25621000000</v>
      </c>
      <c r="V616">
        <v>38789000000</v>
      </c>
      <c r="W616">
        <v>53078000000</v>
      </c>
      <c r="X616">
        <v>56227000000</v>
      </c>
      <c r="Y616">
        <v>57716999999.765404</v>
      </c>
      <c r="Z616">
        <v>69345999999.704803</v>
      </c>
      <c r="AA616">
        <v>78215999999.669708</v>
      </c>
      <c r="AB616">
        <v>73376999999.774902</v>
      </c>
      <c r="AC616">
        <v>72442000000</v>
      </c>
      <c r="AD616">
        <v>77803100000</v>
      </c>
      <c r="AE616">
        <v>78395800000</v>
      </c>
      <c r="AF616">
        <v>72459400000</v>
      </c>
      <c r="AG616">
        <v>81251500000</v>
      </c>
      <c r="AH616">
        <v>101701100000</v>
      </c>
      <c r="AI616">
        <v>103211900000</v>
      </c>
      <c r="AJ616">
        <v>93051000000</v>
      </c>
      <c r="AK616">
        <v>78365200000</v>
      </c>
      <c r="AL616">
        <v>74065900000</v>
      </c>
      <c r="AM616">
        <v>76959000000</v>
      </c>
      <c r="AN616">
        <v>66292899999.999992</v>
      </c>
      <c r="AO616">
        <v>86510600000</v>
      </c>
      <c r="AP616">
        <v>187270500000</v>
      </c>
      <c r="AQ616">
        <v>203512000000</v>
      </c>
      <c r="AR616">
        <v>214151500000</v>
      </c>
      <c r="AS616">
        <v>268537900000.00003</v>
      </c>
      <c r="AT616">
        <v>303978886384.68402</v>
      </c>
      <c r="AU616">
        <v>252230422720.02499</v>
      </c>
      <c r="AV616">
        <v>366383252515.54803</v>
      </c>
      <c r="AW616">
        <v>369129952522.66901</v>
      </c>
      <c r="AX616">
        <v>476785808737.12201</v>
      </c>
      <c r="AY616">
        <v>505329015390.59003</v>
      </c>
      <c r="AZ616">
        <v>384436335317.41901</v>
      </c>
      <c r="BA616">
        <v>620640019752.25989</v>
      </c>
      <c r="BB616">
        <v>654540576390.61499</v>
      </c>
      <c r="BC616">
        <v>817083832025.7229</v>
      </c>
      <c r="BD616">
        <v>941892618538.474</v>
      </c>
      <c r="BE616">
        <v>1165780600759.74</v>
      </c>
      <c r="BF616">
        <v>1534331579439.48</v>
      </c>
      <c r="BG616">
        <v>1879272117604.98</v>
      </c>
      <c r="BH616">
        <v>2042309008296.25</v>
      </c>
      <c r="BI616">
        <v>2063820747008.8201</v>
      </c>
      <c r="BJ616">
        <v>2443937992095.5</v>
      </c>
      <c r="BK616">
        <v>2731310273424</v>
      </c>
      <c r="BL616">
        <v>3074294967786</v>
      </c>
      <c r="BM616">
        <v>3389595068803</v>
      </c>
      <c r="BN616">
        <v>3493959851199</v>
      </c>
      <c r="BO616">
        <v>4402701646646</v>
      </c>
      <c r="BP616">
        <v>4771251036750</v>
      </c>
      <c r="BQ616">
        <v>4956080975340</v>
      </c>
    </row>
    <row r="617" spans="1:70" x14ac:dyDescent="0.2">
      <c r="A617" t="s">
        <v>194</v>
      </c>
      <c r="B617" t="s">
        <v>195</v>
      </c>
      <c r="C617" t="s">
        <v>2209</v>
      </c>
      <c r="D617" t="s">
        <v>2210</v>
      </c>
    </row>
    <row r="618" spans="1:70" x14ac:dyDescent="0.2">
      <c r="A618" t="s">
        <v>194</v>
      </c>
      <c r="B618" t="s">
        <v>195</v>
      </c>
      <c r="C618" t="s">
        <v>2211</v>
      </c>
      <c r="D618" t="s">
        <v>2212</v>
      </c>
      <c r="E618">
        <v>1.1354806150527239</v>
      </c>
      <c r="F618">
        <v>2.2234724268301904</v>
      </c>
      <c r="G618">
        <v>2.3010951448358048</v>
      </c>
      <c r="H618">
        <v>3.1280294239931443</v>
      </c>
      <c r="I618">
        <v>3.5906122307360602</v>
      </c>
      <c r="J618">
        <v>3.7147681916865931</v>
      </c>
      <c r="K618">
        <v>3.1520480550439447</v>
      </c>
      <c r="L618">
        <v>3.1834528844644328</v>
      </c>
      <c r="M618">
        <v>3.4380403780428495</v>
      </c>
      <c r="N618">
        <v>4.4869344329732197</v>
      </c>
      <c r="O618">
        <v>4.3502837797367064</v>
      </c>
      <c r="P618">
        <v>4.4942963167748848</v>
      </c>
      <c r="Q618">
        <v>4.8970643922423802</v>
      </c>
      <c r="R618">
        <v>5.9887075714604823</v>
      </c>
      <c r="S618">
        <v>8.3837882093373839</v>
      </c>
      <c r="T618">
        <v>10.605700095442861</v>
      </c>
      <c r="U618">
        <v>13.689945712604915</v>
      </c>
      <c r="V618">
        <v>16.29071932310746</v>
      </c>
      <c r="W618">
        <v>16.466446066763769</v>
      </c>
      <c r="X618">
        <v>15.232577821052502</v>
      </c>
      <c r="Y618">
        <v>14.393406739203588</v>
      </c>
      <c r="Z618">
        <v>13.462377257909175</v>
      </c>
      <c r="AA618">
        <v>12.728714266758285</v>
      </c>
      <c r="AB618">
        <v>12.481391296346603</v>
      </c>
      <c r="AC618">
        <v>11.665541923601285</v>
      </c>
      <c r="AD618">
        <v>13.068088178660597</v>
      </c>
      <c r="AE618">
        <v>13.637294242776427</v>
      </c>
      <c r="AF618">
        <v>14.328677445971733</v>
      </c>
      <c r="AG618">
        <v>14.696034226542526</v>
      </c>
      <c r="AH618">
        <v>16.293977234493315</v>
      </c>
      <c r="AI618">
        <v>16.749785364026394</v>
      </c>
      <c r="AJ618">
        <v>12.25698681329434</v>
      </c>
      <c r="AK618">
        <v>10.677228603200851</v>
      </c>
      <c r="AL618">
        <v>9.6742896746598923</v>
      </c>
      <c r="AM618">
        <v>6.867867305111373</v>
      </c>
      <c r="AN618">
        <v>6.6492236166965286</v>
      </c>
      <c r="AO618">
        <v>6.7944356924117697</v>
      </c>
      <c r="AP618">
        <v>11.424375698291446</v>
      </c>
      <c r="AQ618">
        <v>10.933386942296071</v>
      </c>
      <c r="AR618">
        <v>8.9413323305040464</v>
      </c>
      <c r="AS618">
        <v>10.321246401643513</v>
      </c>
      <c r="AT618">
        <v>9.7086681082892508</v>
      </c>
      <c r="AU618">
        <v>8.8587138512077228</v>
      </c>
      <c r="AV618">
        <v>11.353478138291461</v>
      </c>
      <c r="AW618">
        <v>12.869776619430597</v>
      </c>
      <c r="AX618">
        <v>13.225332336381213</v>
      </c>
      <c r="AY618">
        <v>14.609699302970224</v>
      </c>
      <c r="AZ618">
        <v>12.72638400448235</v>
      </c>
      <c r="BA618">
        <v>15.036557791650601</v>
      </c>
      <c r="BB618">
        <v>16.024158836927509</v>
      </c>
      <c r="BC618">
        <v>15.584135328132268</v>
      </c>
      <c r="BD618">
        <v>15.314333747399308</v>
      </c>
      <c r="BE618">
        <v>16.586661788784227</v>
      </c>
      <c r="BF618">
        <v>20.769939094610166</v>
      </c>
      <c r="BG618">
        <v>23.358866199545528</v>
      </c>
      <c r="BH618">
        <v>24.986758355322014</v>
      </c>
      <c r="BI618">
        <v>25.762238801329318</v>
      </c>
      <c r="BJ618">
        <v>27.371723604248483</v>
      </c>
      <c r="BK618">
        <v>27.104090705716388</v>
      </c>
      <c r="BL618">
        <v>28.301416186087231</v>
      </c>
      <c r="BM618">
        <v>28.629839950427705</v>
      </c>
      <c r="BN618">
        <v>29.437171174825355</v>
      </c>
      <c r="BO618">
        <v>31.602027766763978</v>
      </c>
      <c r="BP618">
        <v>31.85849552958312</v>
      </c>
      <c r="BQ618">
        <v>27.107061983411089</v>
      </c>
    </row>
    <row r="619" spans="1:70" x14ac:dyDescent="0.2">
      <c r="A619" t="s">
        <v>194</v>
      </c>
      <c r="B619" t="s">
        <v>195</v>
      </c>
      <c r="C619" t="s">
        <v>2213</v>
      </c>
      <c r="D619" t="s">
        <v>2214</v>
      </c>
    </row>
    <row r="620" spans="1:70" x14ac:dyDescent="0.2">
      <c r="A620" t="s">
        <v>194</v>
      </c>
      <c r="B620" t="s">
        <v>195</v>
      </c>
      <c r="C620" t="s">
        <v>2215</v>
      </c>
      <c r="D620" t="s">
        <v>2216</v>
      </c>
    </row>
    <row r="621" spans="1:70" x14ac:dyDescent="0.2">
      <c r="A621" t="s">
        <v>194</v>
      </c>
      <c r="B621" t="s">
        <v>195</v>
      </c>
      <c r="C621" t="s">
        <v>2217</v>
      </c>
      <c r="D621" t="s">
        <v>2218</v>
      </c>
      <c r="AD621">
        <v>2.3199999999999998</v>
      </c>
      <c r="AE621">
        <v>2.4182399999999999</v>
      </c>
      <c r="AF621">
        <v>2.5164800000000001</v>
      </c>
      <c r="AG621">
        <v>2.6147200000000002</v>
      </c>
      <c r="AH621">
        <v>2.7129599999999998</v>
      </c>
      <c r="AI621">
        <v>2.8111999999999999</v>
      </c>
      <c r="AJ621">
        <v>2.9096000000000002</v>
      </c>
      <c r="AK621">
        <v>3.008</v>
      </c>
      <c r="AL621">
        <v>3.1619555519999993</v>
      </c>
      <c r="AM621">
        <v>3.3159111120000002</v>
      </c>
      <c r="AN621">
        <v>3.469866664</v>
      </c>
      <c r="AO621">
        <v>3.623822224</v>
      </c>
      <c r="AP621">
        <v>3.7777777759999998</v>
      </c>
      <c r="AQ621">
        <v>4.6399999999999997</v>
      </c>
      <c r="AR621">
        <v>4.9119999999999999</v>
      </c>
      <c r="AS621">
        <v>5.1840000000000002</v>
      </c>
      <c r="AT621">
        <v>5.4560000000000004</v>
      </c>
      <c r="AU621">
        <v>5.7279999999999998</v>
      </c>
      <c r="AV621">
        <v>6</v>
      </c>
      <c r="AW621">
        <v>6.2720000000000002</v>
      </c>
      <c r="AX621">
        <v>6.5439999999999996</v>
      </c>
      <c r="AY621">
        <v>6.5439999999999996</v>
      </c>
      <c r="AZ621">
        <v>6.5439999999999996</v>
      </c>
      <c r="BA621">
        <v>6.5439999999999996</v>
      </c>
      <c r="BB621">
        <v>6.5439999999999996</v>
      </c>
      <c r="BC621">
        <v>6.5439999999999996</v>
      </c>
      <c r="BD621">
        <v>6.5439999999999996</v>
      </c>
      <c r="BE621">
        <v>6.5439999999999996</v>
      </c>
      <c r="BF621">
        <v>6.5439999999999996</v>
      </c>
      <c r="BG621">
        <v>6.5439999999999996</v>
      </c>
      <c r="BH621">
        <v>6.5439999999999996</v>
      </c>
      <c r="BI621">
        <v>6.5439999999999996</v>
      </c>
      <c r="BJ621">
        <v>6.5439999999999996</v>
      </c>
      <c r="BK621">
        <v>6.5439999999999996</v>
      </c>
      <c r="BL621">
        <v>6.5439999999999996</v>
      </c>
      <c r="BM621">
        <v>6.5439999999999996</v>
      </c>
      <c r="BN621">
        <v>6.5439999999999996</v>
      </c>
      <c r="BO621">
        <v>6.5439999999999996</v>
      </c>
    </row>
    <row r="622" spans="1:70" x14ac:dyDescent="0.2">
      <c r="A622" t="s">
        <v>194</v>
      </c>
      <c r="B622" t="s">
        <v>195</v>
      </c>
      <c r="C622" t="s">
        <v>2219</v>
      </c>
      <c r="D622" t="s">
        <v>2220</v>
      </c>
      <c r="AD622">
        <v>20.689655170000002</v>
      </c>
      <c r="AE622">
        <v>20.464470030000001</v>
      </c>
      <c r="AF622">
        <v>20.256866729999999</v>
      </c>
      <c r="AG622">
        <v>20.064863540000001</v>
      </c>
      <c r="AH622">
        <v>19.886765749999999</v>
      </c>
      <c r="AI622">
        <v>19.72111554</v>
      </c>
      <c r="AJ622">
        <v>19.562826510000001</v>
      </c>
      <c r="AK622">
        <v>19.414893620000001</v>
      </c>
      <c r="AL622">
        <v>19.776790729999998</v>
      </c>
      <c r="AM622">
        <v>20.10508256</v>
      </c>
      <c r="AN622">
        <v>20.404242239999999</v>
      </c>
      <c r="AO622">
        <v>20.67798273</v>
      </c>
      <c r="AP622">
        <v>20.929411760000001</v>
      </c>
      <c r="AQ622">
        <v>21.161150299999999</v>
      </c>
      <c r="AR622">
        <v>32.066289500000003</v>
      </c>
      <c r="AS622">
        <v>39.694161549999997</v>
      </c>
      <c r="AT622">
        <v>40.512931969999997</v>
      </c>
      <c r="AU622">
        <v>41.973513789999998</v>
      </c>
      <c r="AV622">
        <v>43.357183300000003</v>
      </c>
      <c r="AW622">
        <v>44.669859819999999</v>
      </c>
      <c r="AX622">
        <v>45.916870420000002</v>
      </c>
      <c r="AY622">
        <v>45.916870420000002</v>
      </c>
      <c r="AZ622">
        <v>45.916870420000002</v>
      </c>
      <c r="BA622">
        <v>45.916870420000002</v>
      </c>
      <c r="BB622">
        <v>45.916870420000002</v>
      </c>
      <c r="BC622">
        <v>45.916870420000002</v>
      </c>
      <c r="BD622">
        <v>45.916870420000002</v>
      </c>
      <c r="BE622">
        <v>45.916870420000002</v>
      </c>
      <c r="BF622">
        <v>45.916870420000002</v>
      </c>
      <c r="BG622">
        <v>45.916870420000002</v>
      </c>
      <c r="BH622">
        <v>45.916870420000002</v>
      </c>
      <c r="BI622">
        <v>45.916870420000002</v>
      </c>
      <c r="BJ622">
        <v>45.916870420000002</v>
      </c>
      <c r="BK622">
        <v>45.916870420000002</v>
      </c>
      <c r="BL622">
        <v>45.916870420000002</v>
      </c>
      <c r="BM622">
        <v>45.916870420000002</v>
      </c>
      <c r="BN622">
        <v>45.916870420000002</v>
      </c>
      <c r="BO622">
        <v>45.916870420000002</v>
      </c>
    </row>
    <row r="623" spans="1:70" x14ac:dyDescent="0.2">
      <c r="A623" t="s">
        <v>194</v>
      </c>
      <c r="B623" t="s">
        <v>195</v>
      </c>
      <c r="C623" t="s">
        <v>2221</v>
      </c>
      <c r="D623" t="s">
        <v>2222</v>
      </c>
      <c r="E623">
        <v>2000</v>
      </c>
      <c r="F623">
        <v>2500</v>
      </c>
      <c r="G623">
        <v>2500</v>
      </c>
      <c r="H623">
        <v>3000</v>
      </c>
      <c r="I623">
        <v>3500</v>
      </c>
      <c r="J623">
        <v>3500</v>
      </c>
      <c r="K623">
        <v>4000</v>
      </c>
      <c r="L623">
        <v>4500</v>
      </c>
      <c r="M623">
        <v>4500</v>
      </c>
      <c r="N623">
        <v>4500</v>
      </c>
      <c r="O623">
        <v>5000</v>
      </c>
      <c r="P623">
        <v>5000</v>
      </c>
      <c r="Q623">
        <v>4000</v>
      </c>
      <c r="R623">
        <v>5000</v>
      </c>
      <c r="S623">
        <v>5000</v>
      </c>
      <c r="T623">
        <v>5000</v>
      </c>
      <c r="U623">
        <v>6000</v>
      </c>
      <c r="V623">
        <v>6000</v>
      </c>
      <c r="W623">
        <v>7000</v>
      </c>
      <c r="X623">
        <v>7000</v>
      </c>
      <c r="Y623">
        <v>6500</v>
      </c>
      <c r="Z623">
        <v>7500</v>
      </c>
      <c r="AA623">
        <v>7000</v>
      </c>
      <c r="AB623">
        <v>7100</v>
      </c>
      <c r="AC623">
        <v>7300</v>
      </c>
      <c r="AD623">
        <v>7400</v>
      </c>
      <c r="AE623">
        <v>7600</v>
      </c>
      <c r="AF623">
        <v>7800</v>
      </c>
      <c r="AG623">
        <v>7900</v>
      </c>
      <c r="AH623">
        <v>8000</v>
      </c>
      <c r="AI623">
        <v>7000</v>
      </c>
      <c r="AJ623">
        <v>7000</v>
      </c>
      <c r="AK623">
        <v>7500</v>
      </c>
      <c r="AL623">
        <v>7000</v>
      </c>
      <c r="AM623">
        <v>8000</v>
      </c>
      <c r="AN623">
        <v>8000</v>
      </c>
      <c r="AO623">
        <v>8000</v>
      </c>
      <c r="AP623">
        <v>8000</v>
      </c>
      <c r="AQ623">
        <v>8335</v>
      </c>
      <c r="AR623">
        <v>7600</v>
      </c>
      <c r="AS623">
        <v>8500</v>
      </c>
      <c r="AT623">
        <v>8500</v>
      </c>
      <c r="AU623">
        <v>8500</v>
      </c>
      <c r="AV623">
        <v>9000</v>
      </c>
      <c r="AW623">
        <v>9000</v>
      </c>
      <c r="AX623">
        <v>9000</v>
      </c>
      <c r="AY623">
        <v>9500</v>
      </c>
      <c r="AZ623">
        <v>10200</v>
      </c>
      <c r="BA623">
        <v>11093</v>
      </c>
      <c r="BB623">
        <v>11800</v>
      </c>
      <c r="BC623">
        <v>14520</v>
      </c>
      <c r="BD623">
        <v>16060</v>
      </c>
      <c r="BE623">
        <v>20300</v>
      </c>
      <c r="BF623">
        <v>20500</v>
      </c>
      <c r="BG623">
        <v>20700</v>
      </c>
      <c r="BH623">
        <v>20750</v>
      </c>
      <c r="BI623">
        <v>21770</v>
      </c>
      <c r="BJ623">
        <v>25208</v>
      </c>
      <c r="BK623">
        <v>27299</v>
      </c>
      <c r="BL623">
        <v>27803</v>
      </c>
      <c r="BM623">
        <v>29104</v>
      </c>
      <c r="BN623">
        <v>29731</v>
      </c>
      <c r="BO623">
        <v>30044</v>
      </c>
      <c r="BP623">
        <v>30278.749</v>
      </c>
    </row>
    <row r="624" spans="1:70" x14ac:dyDescent="0.2">
      <c r="A624" t="s">
        <v>194</v>
      </c>
      <c r="B624" t="s">
        <v>195</v>
      </c>
      <c r="C624" t="s">
        <v>2223</v>
      </c>
      <c r="D624" t="s">
        <v>2224</v>
      </c>
      <c r="E624">
        <v>24.570516709746588</v>
      </c>
      <c r="F624">
        <v>25.432747736489482</v>
      </c>
      <c r="G624">
        <v>26.322785973170891</v>
      </c>
      <c r="H624">
        <v>27.236402649147216</v>
      </c>
      <c r="I624">
        <v>28.171477279407441</v>
      </c>
      <c r="J624">
        <v>29.114770899463366</v>
      </c>
      <c r="K624">
        <v>30.081345631074651</v>
      </c>
      <c r="L624">
        <v>31.068679889557295</v>
      </c>
      <c r="M624">
        <v>32.077242945580885</v>
      </c>
      <c r="N624">
        <v>33.421331835486491</v>
      </c>
      <c r="O624">
        <v>34.819900707721558</v>
      </c>
      <c r="P624">
        <v>36.2839092405965</v>
      </c>
      <c r="Q624">
        <v>37.814824647119629</v>
      </c>
      <c r="R624">
        <v>39.376895837144346</v>
      </c>
      <c r="S624">
        <v>40.964354174851486</v>
      </c>
      <c r="T624">
        <v>42.648074389494958</v>
      </c>
      <c r="U624">
        <v>44.394910351678533</v>
      </c>
      <c r="V624">
        <v>45.488604788011116</v>
      </c>
      <c r="W624">
        <v>45.816862579210692</v>
      </c>
      <c r="X624">
        <v>45.683803051401583</v>
      </c>
      <c r="Y624">
        <v>45.348371938728398</v>
      </c>
      <c r="Z624">
        <v>45.011291427016886</v>
      </c>
      <c r="AA624">
        <v>44.840607144109093</v>
      </c>
      <c r="AB624">
        <v>44.916674127412485</v>
      </c>
      <c r="AC624">
        <v>45.33605859869018</v>
      </c>
      <c r="AD624">
        <v>46.205178891696228</v>
      </c>
      <c r="AE624">
        <v>46.224420020176765</v>
      </c>
      <c r="AF624">
        <v>45.51958230583989</v>
      </c>
      <c r="AG624">
        <v>45.010051288043805</v>
      </c>
      <c r="AH624">
        <v>44.628848674855895</v>
      </c>
      <c r="AI624">
        <v>44.335817786595499</v>
      </c>
      <c r="AJ624">
        <v>44.125334788605471</v>
      </c>
      <c r="AK624">
        <v>43.953373056804359</v>
      </c>
      <c r="AL624">
        <v>43.743287134037075</v>
      </c>
      <c r="AM624">
        <v>43.469939739274011</v>
      </c>
      <c r="AN624">
        <v>43.105162321208802</v>
      </c>
      <c r="AO624">
        <v>42.655563988951229</v>
      </c>
      <c r="AP624">
        <v>42.750030072544234</v>
      </c>
      <c r="AQ624">
        <v>43.030807011582993</v>
      </c>
      <c r="AR624">
        <v>43.02417132905105</v>
      </c>
      <c r="AS624">
        <v>42.895315469757392</v>
      </c>
      <c r="AT624">
        <v>42.722832996655072</v>
      </c>
      <c r="AU624">
        <v>42.611603341283825</v>
      </c>
      <c r="AV624">
        <v>42.628105526569733</v>
      </c>
      <c r="AW624">
        <v>42.833266456270039</v>
      </c>
      <c r="AX624">
        <v>43.276995617380784</v>
      </c>
      <c r="AY624">
        <v>44.062334383612438</v>
      </c>
      <c r="AZ624">
        <v>44.485305782385268</v>
      </c>
      <c r="BA624">
        <v>44.511887747015614</v>
      </c>
      <c r="BB624">
        <v>44.567326972607709</v>
      </c>
      <c r="BC624">
        <v>44.656530915204065</v>
      </c>
      <c r="BD624">
        <v>44.773129484888585</v>
      </c>
      <c r="BE624">
        <v>44.913613352243374</v>
      </c>
      <c r="BF624">
        <v>45.11080148470613</v>
      </c>
      <c r="BG624">
        <v>45.385620378245022</v>
      </c>
      <c r="BH624">
        <v>45.735608008295884</v>
      </c>
      <c r="BI624">
        <v>46.180650697278672</v>
      </c>
      <c r="BJ624">
        <v>46.746632332088744</v>
      </c>
      <c r="BK624">
        <v>47.484488734120134</v>
      </c>
      <c r="BL624">
        <v>48.45155109730694</v>
      </c>
      <c r="BM624">
        <v>49.111019730741148</v>
      </c>
      <c r="BN624">
        <v>49.423450533376723</v>
      </c>
      <c r="BO624">
        <v>49.76633767467267</v>
      </c>
      <c r="BP624">
        <v>50.075153608912714</v>
      </c>
      <c r="BQ624">
        <v>50.339162839826002</v>
      </c>
      <c r="BR624">
        <v>50.564691699831229</v>
      </c>
    </row>
    <row r="625" spans="1:69" x14ac:dyDescent="0.2">
      <c r="A625" t="s">
        <v>194</v>
      </c>
      <c r="B625" t="s">
        <v>195</v>
      </c>
      <c r="C625" t="s">
        <v>2225</v>
      </c>
      <c r="D625" t="s">
        <v>2226</v>
      </c>
      <c r="AI625">
        <v>0</v>
      </c>
      <c r="AS625">
        <v>0</v>
      </c>
      <c r="BH625">
        <v>0</v>
      </c>
    </row>
    <row r="626" spans="1:69" x14ac:dyDescent="0.2">
      <c r="A626" t="s">
        <v>194</v>
      </c>
      <c r="B626" t="s">
        <v>195</v>
      </c>
      <c r="C626" t="s">
        <v>2227</v>
      </c>
      <c r="D626" t="s">
        <v>2228</v>
      </c>
      <c r="BK626">
        <v>4</v>
      </c>
      <c r="BO626">
        <v>6</v>
      </c>
    </row>
    <row r="627" spans="1:69" x14ac:dyDescent="0.2">
      <c r="A627" t="s">
        <v>194</v>
      </c>
      <c r="B627" t="s">
        <v>195</v>
      </c>
      <c r="C627" t="s">
        <v>2229</v>
      </c>
      <c r="D627" t="s">
        <v>2230</v>
      </c>
      <c r="O627">
        <v>2.0000000000000001E-4</v>
      </c>
      <c r="P627">
        <v>2.0000000000000001E-4</v>
      </c>
      <c r="Q627">
        <v>2.0000000000000001E-4</v>
      </c>
      <c r="R627">
        <v>2.9999999999999997E-4</v>
      </c>
      <c r="S627">
        <v>2.9999999999999997E-4</v>
      </c>
      <c r="T627">
        <v>2.9999999999999997E-4</v>
      </c>
      <c r="U627">
        <v>4.0000000000000002E-4</v>
      </c>
      <c r="V627">
        <v>5.0000000000000001E-4</v>
      </c>
      <c r="W627">
        <v>5.9999999999999995E-4</v>
      </c>
      <c r="X627">
        <v>5.9999999999999995E-4</v>
      </c>
      <c r="Y627">
        <v>6.9999999999999999E-4</v>
      </c>
      <c r="Z627">
        <v>6.9999999999999999E-4</v>
      </c>
      <c r="AA627">
        <v>5.9999999999999995E-4</v>
      </c>
      <c r="AB627">
        <v>6.9999999999999999E-4</v>
      </c>
      <c r="AC627">
        <v>6.9999999999999999E-4</v>
      </c>
      <c r="AD627">
        <v>5.9999999999999995E-4</v>
      </c>
      <c r="AE627">
        <v>8.0000000000000004E-4</v>
      </c>
      <c r="AF627">
        <v>8.9999999999999998E-4</v>
      </c>
      <c r="AG627">
        <v>1.1999999999999999E-3</v>
      </c>
      <c r="AH627">
        <v>1E-3</v>
      </c>
      <c r="AI627">
        <v>1.4E-3</v>
      </c>
      <c r="AJ627">
        <v>2.0999999999999999E-3</v>
      </c>
      <c r="AK627">
        <v>1.8E-3</v>
      </c>
      <c r="AL627">
        <v>1.9E-3</v>
      </c>
      <c r="AM627">
        <v>2.0999999999999999E-3</v>
      </c>
      <c r="AN627">
        <v>2.3E-3</v>
      </c>
      <c r="AO627">
        <v>2.3E-3</v>
      </c>
      <c r="AP627">
        <v>3.3999999999999998E-3</v>
      </c>
      <c r="AQ627">
        <v>3.0999999999999999E-3</v>
      </c>
      <c r="AR627">
        <v>3.2000000000000002E-3</v>
      </c>
      <c r="AS627">
        <v>3.3999999999999998E-3</v>
      </c>
      <c r="AT627">
        <v>4.0000000000000001E-3</v>
      </c>
      <c r="AU627">
        <v>4.3E-3</v>
      </c>
      <c r="AV627">
        <v>4.7999999999999996E-3</v>
      </c>
      <c r="AW627">
        <v>4.3E-3</v>
      </c>
      <c r="AX627">
        <v>4.7999999999999996E-3</v>
      </c>
      <c r="AY627">
        <v>5.0000000000000001E-3</v>
      </c>
      <c r="AZ627">
        <v>7.3000000000000001E-3</v>
      </c>
      <c r="BA627">
        <v>9.1000000000000004E-3</v>
      </c>
      <c r="BB627">
        <v>9.4999999999999998E-3</v>
      </c>
      <c r="BC627">
        <v>1.01E-2</v>
      </c>
      <c r="BD627">
        <v>1.2200000000000001E-2</v>
      </c>
      <c r="BE627">
        <v>1.52E-2</v>
      </c>
      <c r="BF627">
        <v>1.83E-2</v>
      </c>
      <c r="BG627">
        <v>1.6899999999999998E-2</v>
      </c>
      <c r="BH627">
        <v>2.1999999999999999E-2</v>
      </c>
      <c r="BI627">
        <v>2.63E-2</v>
      </c>
      <c r="BJ627">
        <v>3.0700000000000002E-2</v>
      </c>
      <c r="BK627">
        <v>3.4799999999999998E-2</v>
      </c>
      <c r="BL627">
        <v>3.8100000000000002E-2</v>
      </c>
      <c r="BM627">
        <v>3.9300000000000002E-2</v>
      </c>
      <c r="BN627">
        <v>4.6300000000000001E-2</v>
      </c>
      <c r="BO627">
        <v>4.53E-2</v>
      </c>
      <c r="BP627">
        <v>4.3400000000000001E-2</v>
      </c>
      <c r="BQ627">
        <v>4.5100000000000001E-2</v>
      </c>
    </row>
    <row r="628" spans="1:69" x14ac:dyDescent="0.2">
      <c r="A628" t="s">
        <v>194</v>
      </c>
      <c r="B628" t="s">
        <v>195</v>
      </c>
      <c r="C628" t="s">
        <v>2231</v>
      </c>
      <c r="D628" t="s">
        <v>2232</v>
      </c>
      <c r="O628">
        <v>2.5999999999999999E-3</v>
      </c>
      <c r="P628">
        <v>2.5999999999999999E-3</v>
      </c>
      <c r="Q628">
        <v>2.8E-3</v>
      </c>
      <c r="R628">
        <v>3.0000000000000001E-3</v>
      </c>
      <c r="S628">
        <v>2.8999999999999998E-3</v>
      </c>
      <c r="T628">
        <v>3.0000000000000001E-3</v>
      </c>
      <c r="U628">
        <v>3.2000000000000002E-3</v>
      </c>
      <c r="V628">
        <v>3.3E-3</v>
      </c>
      <c r="W628">
        <v>3.5000000000000001E-3</v>
      </c>
      <c r="X628">
        <v>3.5999999999999999E-3</v>
      </c>
      <c r="Y628">
        <v>3.7000000000000002E-3</v>
      </c>
      <c r="Z628">
        <v>4.0000000000000001E-3</v>
      </c>
      <c r="AA628">
        <v>4.0000000000000001E-3</v>
      </c>
      <c r="AB628">
        <v>3.8999999999999998E-3</v>
      </c>
      <c r="AC628">
        <v>3.8999999999999998E-3</v>
      </c>
      <c r="AD628">
        <v>3.7000000000000002E-3</v>
      </c>
      <c r="AE628">
        <v>4.1999999999999997E-3</v>
      </c>
      <c r="AF628">
        <v>4.5999999999999999E-3</v>
      </c>
      <c r="AG628">
        <v>4.5999999999999999E-3</v>
      </c>
      <c r="AH628">
        <v>4.4000000000000003E-3</v>
      </c>
      <c r="AI628">
        <v>2.5000000000000001E-3</v>
      </c>
      <c r="AJ628">
        <v>2.5999999999999999E-3</v>
      </c>
      <c r="AK628">
        <v>2.2000000000000001E-3</v>
      </c>
      <c r="AL628">
        <v>2E-3</v>
      </c>
      <c r="AM628">
        <v>2.3E-3</v>
      </c>
      <c r="AN628">
        <v>2.3E-3</v>
      </c>
      <c r="AO628">
        <v>2.2000000000000001E-3</v>
      </c>
      <c r="AP628">
        <v>2.2000000000000001E-3</v>
      </c>
      <c r="AQ628">
        <v>2E-3</v>
      </c>
      <c r="AR628">
        <v>1.6999999999999999E-3</v>
      </c>
      <c r="AS628">
        <v>1.8E-3</v>
      </c>
      <c r="AT628">
        <v>1.8E-3</v>
      </c>
      <c r="AU628">
        <v>2.0999999999999999E-3</v>
      </c>
      <c r="AV628">
        <v>2.0999999999999999E-3</v>
      </c>
      <c r="AW628">
        <v>2.0999999999999999E-3</v>
      </c>
      <c r="AX628">
        <v>2.0999999999999999E-3</v>
      </c>
      <c r="AY628">
        <v>2.0999999999999999E-3</v>
      </c>
      <c r="AZ628">
        <v>2.3999999999999998E-3</v>
      </c>
      <c r="BA628">
        <v>2.5999999999999999E-3</v>
      </c>
      <c r="BB628">
        <v>2.3999999999999998E-3</v>
      </c>
      <c r="BC628">
        <v>2.5000000000000001E-3</v>
      </c>
      <c r="BD628">
        <v>2.7000000000000001E-3</v>
      </c>
      <c r="BE628">
        <v>2.8E-3</v>
      </c>
      <c r="BF628">
        <v>2.8E-3</v>
      </c>
      <c r="BG628">
        <v>2.8E-3</v>
      </c>
      <c r="BH628">
        <v>3.2000000000000002E-3</v>
      </c>
      <c r="BI628">
        <v>2.8E-3</v>
      </c>
      <c r="BJ628">
        <v>2.8999999999999998E-3</v>
      </c>
      <c r="BK628">
        <v>3.0999999999999999E-3</v>
      </c>
      <c r="BL628">
        <v>3.3E-3</v>
      </c>
      <c r="BM628">
        <v>3.3E-3</v>
      </c>
      <c r="BN628">
        <v>3.5000000000000001E-3</v>
      </c>
      <c r="BO628">
        <v>3.5000000000000001E-3</v>
      </c>
      <c r="BP628">
        <v>3.5000000000000001E-3</v>
      </c>
      <c r="BQ628">
        <v>3.5000000000000001E-3</v>
      </c>
    </row>
    <row r="629" spans="1:69" x14ac:dyDescent="0.2">
      <c r="A629" t="s">
        <v>194</v>
      </c>
      <c r="B629" t="s">
        <v>195</v>
      </c>
      <c r="C629" t="s">
        <v>2233</v>
      </c>
      <c r="D629" t="s">
        <v>2234</v>
      </c>
      <c r="AI629">
        <v>2.0000000000000001E-4</v>
      </c>
      <c r="AJ629">
        <v>1.4E-3</v>
      </c>
      <c r="AK629">
        <v>2.0999999999999999E-3</v>
      </c>
      <c r="AL629">
        <v>3.5000000000000001E-3</v>
      </c>
      <c r="AM629">
        <v>8.2000000000000007E-3</v>
      </c>
      <c r="AN629">
        <v>1.4E-2</v>
      </c>
      <c r="AO629">
        <v>2.1999999999999999E-2</v>
      </c>
      <c r="AP629">
        <v>3.0300000000000001E-2</v>
      </c>
      <c r="AQ629">
        <v>4.1300000000000003E-2</v>
      </c>
      <c r="AR629">
        <v>6.0199999999999997E-2</v>
      </c>
      <c r="AS629">
        <v>0.10929999999999999</v>
      </c>
      <c r="AT629">
        <v>0.14979999999999999</v>
      </c>
      <c r="AU629">
        <v>0.18859999999999999</v>
      </c>
      <c r="AV629">
        <v>0.23300000000000001</v>
      </c>
      <c r="AW629">
        <v>0.27779999999999999</v>
      </c>
      <c r="AX629">
        <v>0.33179999999999998</v>
      </c>
      <c r="AY629">
        <v>0.35010000000000002</v>
      </c>
      <c r="AZ629">
        <v>0.35759999999999997</v>
      </c>
      <c r="BA629">
        <v>0.37190000000000001</v>
      </c>
      <c r="BB629">
        <v>0.38440000000000002</v>
      </c>
      <c r="BC629">
        <v>0.3821</v>
      </c>
      <c r="BD629">
        <v>0.38479999999999998</v>
      </c>
      <c r="BE629">
        <v>0.39240000000000003</v>
      </c>
      <c r="BF629">
        <v>0.40329999999999999</v>
      </c>
      <c r="BG629">
        <v>0.43959999999999999</v>
      </c>
      <c r="BH629">
        <v>0.48570000000000002</v>
      </c>
      <c r="BI629">
        <v>0.55420000000000003</v>
      </c>
      <c r="BJ629">
        <v>0.62170000000000003</v>
      </c>
      <c r="BK629">
        <v>0.70430000000000004</v>
      </c>
      <c r="BL629">
        <v>0.77710000000000001</v>
      </c>
      <c r="BM629">
        <v>0.85150000000000003</v>
      </c>
      <c r="BN629">
        <v>0.92810000000000004</v>
      </c>
      <c r="BO629">
        <v>1.0025999999999999</v>
      </c>
      <c r="BP629">
        <v>1.0778000000000001</v>
      </c>
      <c r="BQ629">
        <v>1.1527000000000001</v>
      </c>
    </row>
    <row r="630" spans="1:69" x14ac:dyDescent="0.2">
      <c r="A630" t="s">
        <v>194</v>
      </c>
      <c r="B630" t="s">
        <v>195</v>
      </c>
      <c r="C630" t="s">
        <v>2235</v>
      </c>
      <c r="D630" t="s">
        <v>2236</v>
      </c>
      <c r="AI630">
        <v>3.225505519360633E-2</v>
      </c>
      <c r="AJ630">
        <v>4.1788643128669867E-2</v>
      </c>
      <c r="AK630">
        <v>3.5606898991545649E-2</v>
      </c>
      <c r="AL630">
        <v>3.6071077075665585E-2</v>
      </c>
      <c r="AM630">
        <v>3.880199723478716E-2</v>
      </c>
      <c r="AN630">
        <v>3.7720707262709464E-2</v>
      </c>
      <c r="AO630">
        <v>3.7597942957411944E-2</v>
      </c>
      <c r="AP630">
        <v>5.6116571529081109E-2</v>
      </c>
      <c r="AQ630">
        <v>4.9584548849621476E-2</v>
      </c>
      <c r="AR630">
        <v>4.8329149065874412E-2</v>
      </c>
      <c r="AS630">
        <v>5.1219365376431847E-2</v>
      </c>
      <c r="AT630">
        <v>5.6173961736336743E-2</v>
      </c>
      <c r="AU630">
        <v>5.7128211267658074E-2</v>
      </c>
      <c r="AV630">
        <v>5.9032733730018258E-2</v>
      </c>
      <c r="AW630">
        <v>5.0080098094008887E-2</v>
      </c>
      <c r="AX630">
        <v>4.907116735991128E-2</v>
      </c>
      <c r="AY630">
        <v>4.6645774772771202E-2</v>
      </c>
      <c r="AZ630">
        <v>6.369244698083458E-2</v>
      </c>
      <c r="BA630">
        <v>6.9994854511440052E-2</v>
      </c>
      <c r="BB630">
        <v>6.5899237062753982E-2</v>
      </c>
      <c r="BC630">
        <v>6.4731835603581991E-2</v>
      </c>
      <c r="BD630">
        <v>6.8594403573104409E-2</v>
      </c>
      <c r="BE630">
        <v>7.5027238752698011E-2</v>
      </c>
      <c r="BF630">
        <v>8.352887134971998E-2</v>
      </c>
      <c r="BG630">
        <v>7.2512378973830963E-2</v>
      </c>
      <c r="BH630">
        <v>9.9737247649783867E-2</v>
      </c>
      <c r="BI630">
        <v>9.4016662979015411E-2</v>
      </c>
      <c r="BJ630">
        <v>0.10224714415179785</v>
      </c>
      <c r="BK630">
        <v>0.11431435805316953</v>
      </c>
      <c r="BL630">
        <v>0.11368752825262372</v>
      </c>
      <c r="BM630">
        <v>0.11148178869884007</v>
      </c>
      <c r="BN630">
        <v>0.11770233857721481</v>
      </c>
      <c r="BO630">
        <v>0.11674308942530374</v>
      </c>
      <c r="BP630">
        <v>0.10941564917550722</v>
      </c>
      <c r="BQ630">
        <v>0.10793808783482442</v>
      </c>
    </row>
    <row r="631" spans="1:69" x14ac:dyDescent="0.2">
      <c r="A631" t="s">
        <v>194</v>
      </c>
      <c r="B631" t="s">
        <v>195</v>
      </c>
      <c r="C631" t="s">
        <v>2237</v>
      </c>
      <c r="D631" t="s">
        <v>2238</v>
      </c>
      <c r="O631">
        <v>0.22670000000000001</v>
      </c>
      <c r="P631">
        <v>0.22689999999999999</v>
      </c>
      <c r="Q631">
        <v>0.2261</v>
      </c>
      <c r="R631">
        <v>0.2336</v>
      </c>
      <c r="S631">
        <v>0.25140000000000001</v>
      </c>
      <c r="T631">
        <v>0.2611</v>
      </c>
      <c r="U631">
        <v>0.27050000000000002</v>
      </c>
      <c r="V631">
        <v>0.2797</v>
      </c>
      <c r="W631">
        <v>0.28439999999999999</v>
      </c>
      <c r="X631">
        <v>0.32669999999999999</v>
      </c>
      <c r="Y631">
        <v>0.3211</v>
      </c>
      <c r="Z631">
        <v>0.30819999999999997</v>
      </c>
      <c r="AA631">
        <v>0.28749999999999998</v>
      </c>
      <c r="AB631">
        <v>0.31390000000000001</v>
      </c>
      <c r="AC631">
        <v>0.30399999999999999</v>
      </c>
      <c r="AD631">
        <v>0.29409999999999997</v>
      </c>
      <c r="AE631">
        <v>0.35799999999999998</v>
      </c>
      <c r="AF631">
        <v>0.5081</v>
      </c>
      <c r="AG631">
        <v>0.4985</v>
      </c>
      <c r="AH631">
        <v>0.41310000000000002</v>
      </c>
      <c r="AI631">
        <v>0.32729999999999998</v>
      </c>
      <c r="AJ631">
        <v>0.46250000000000002</v>
      </c>
      <c r="AK631">
        <v>0.39500000000000002</v>
      </c>
      <c r="AL631">
        <v>0.41399999999999998</v>
      </c>
      <c r="AM631">
        <v>0.45119999999999999</v>
      </c>
      <c r="AN631">
        <v>0.4637</v>
      </c>
      <c r="AO631">
        <v>0.5131</v>
      </c>
      <c r="AP631">
        <v>0.81420000000000003</v>
      </c>
      <c r="AQ631">
        <v>0.77200000000000002</v>
      </c>
      <c r="AR631">
        <v>0.80810000000000004</v>
      </c>
      <c r="AS631">
        <v>0.87260000000000004</v>
      </c>
      <c r="AT631">
        <v>1.0203</v>
      </c>
      <c r="AU631">
        <v>1.0828</v>
      </c>
      <c r="AV631">
        <v>1.2061999999999999</v>
      </c>
      <c r="AW631">
        <v>1.0690999999999999</v>
      </c>
      <c r="AX631">
        <v>1.1383000000000001</v>
      </c>
      <c r="AY631">
        <v>1.1496999999999999</v>
      </c>
      <c r="AZ631">
        <v>1.6344000000000001</v>
      </c>
      <c r="BA631">
        <v>1.9003000000000001</v>
      </c>
      <c r="BB631">
        <v>1.8421000000000001</v>
      </c>
      <c r="BC631">
        <v>1.9622999999999999</v>
      </c>
      <c r="BD631">
        <v>2.2170999999999998</v>
      </c>
      <c r="BE631">
        <v>2.5815000000000001</v>
      </c>
      <c r="BF631">
        <v>3.0405000000000002</v>
      </c>
      <c r="BG631">
        <v>2.7536999999999998</v>
      </c>
      <c r="BH631">
        <v>3.9361000000000002</v>
      </c>
      <c r="BI631">
        <v>3.9314</v>
      </c>
      <c r="BJ631">
        <v>4.5407999999999999</v>
      </c>
      <c r="BK631">
        <v>5.4119999999999999</v>
      </c>
      <c r="BL631">
        <v>5.6993</v>
      </c>
      <c r="BM631">
        <v>5.7011000000000003</v>
      </c>
      <c r="BN631">
        <v>6.4371</v>
      </c>
      <c r="BO631">
        <v>6.4885000000000002</v>
      </c>
      <c r="BP631">
        <v>6.2637</v>
      </c>
      <c r="BQ631">
        <v>6.4756999999999998</v>
      </c>
    </row>
    <row r="632" spans="1:69" x14ac:dyDescent="0.2">
      <c r="A632" t="s">
        <v>194</v>
      </c>
      <c r="B632" t="s">
        <v>195</v>
      </c>
      <c r="C632" t="s">
        <v>2239</v>
      </c>
      <c r="D632" t="s">
        <v>2240</v>
      </c>
      <c r="AS632">
        <v>17.52</v>
      </c>
      <c r="AT632">
        <v>18.497900000000001</v>
      </c>
      <c r="AU632">
        <v>19.4757</v>
      </c>
      <c r="AV632">
        <v>20.453499999999998</v>
      </c>
      <c r="AW632">
        <v>21.4313</v>
      </c>
      <c r="AX632">
        <v>22.409199999999998</v>
      </c>
      <c r="AY632">
        <v>23.387</v>
      </c>
      <c r="AZ632">
        <v>24.364799999999999</v>
      </c>
      <c r="BA632">
        <v>25.342700000000001</v>
      </c>
      <c r="BB632">
        <v>25.9679</v>
      </c>
      <c r="BC632">
        <v>27.115100000000002</v>
      </c>
      <c r="BD632">
        <v>27.892499999999998</v>
      </c>
      <c r="BE632">
        <v>27.352699999999999</v>
      </c>
      <c r="BF632">
        <v>29.183299999999999</v>
      </c>
      <c r="BG632">
        <v>28.5977</v>
      </c>
      <c r="BH632">
        <v>30.134599999999999</v>
      </c>
      <c r="BI632">
        <v>30.134599999999999</v>
      </c>
      <c r="BJ632">
        <v>30.134599999999999</v>
      </c>
      <c r="BK632">
        <v>30.134599999999999</v>
      </c>
      <c r="BL632">
        <v>30.134599999999999</v>
      </c>
      <c r="BM632">
        <v>30.134599999999999</v>
      </c>
      <c r="BN632">
        <v>30.134599999999999</v>
      </c>
      <c r="BO632">
        <v>30.134599999999999</v>
      </c>
      <c r="BP632">
        <v>30.134599999999999</v>
      </c>
    </row>
    <row r="633" spans="1:69" x14ac:dyDescent="0.2">
      <c r="A633" t="s">
        <v>194</v>
      </c>
      <c r="B633" t="s">
        <v>195</v>
      </c>
      <c r="C633" t="s">
        <v>2241</v>
      </c>
      <c r="D633" t="s">
        <v>2242</v>
      </c>
      <c r="O633">
        <v>3.8999999999999998E-3</v>
      </c>
      <c r="P633">
        <v>3.8999999999999998E-3</v>
      </c>
      <c r="Q633">
        <v>4.0000000000000001E-3</v>
      </c>
      <c r="R633">
        <v>4.0000000000000001E-3</v>
      </c>
      <c r="S633">
        <v>4.4999999999999997E-3</v>
      </c>
      <c r="T633">
        <v>3.8999999999999998E-3</v>
      </c>
      <c r="U633">
        <v>3.8999999999999998E-3</v>
      </c>
      <c r="V633">
        <v>4.0000000000000001E-3</v>
      </c>
      <c r="W633">
        <v>4.1000000000000003E-3</v>
      </c>
      <c r="X633">
        <v>4.7000000000000002E-3</v>
      </c>
      <c r="Y633">
        <v>5.3E-3</v>
      </c>
      <c r="Z633">
        <v>1.8E-3</v>
      </c>
      <c r="AA633">
        <v>0</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row>
    <row r="634" spans="1:69" x14ac:dyDescent="0.2">
      <c r="A634" t="s">
        <v>194</v>
      </c>
      <c r="B634" t="s">
        <v>195</v>
      </c>
      <c r="C634" t="s">
        <v>2243</v>
      </c>
      <c r="D634" t="s">
        <v>2244</v>
      </c>
      <c r="O634">
        <v>0.49869999999999998</v>
      </c>
      <c r="P634">
        <v>0.5101</v>
      </c>
      <c r="Q634">
        <v>0.51859999999999995</v>
      </c>
      <c r="R634">
        <v>0.52690000000000003</v>
      </c>
      <c r="S634">
        <v>0.5363</v>
      </c>
      <c r="T634">
        <v>0.54690000000000005</v>
      </c>
      <c r="U634">
        <v>0.5585</v>
      </c>
      <c r="V634">
        <v>0.57040000000000002</v>
      </c>
      <c r="W634">
        <v>0.58320000000000005</v>
      </c>
      <c r="X634">
        <v>0.59660000000000002</v>
      </c>
      <c r="Y634">
        <v>0.61060000000000003</v>
      </c>
      <c r="Z634">
        <v>0.62649999999999995</v>
      </c>
      <c r="AA634">
        <v>0.64459999999999995</v>
      </c>
      <c r="AB634">
        <v>0.66339999999999999</v>
      </c>
      <c r="AC634">
        <v>0.68289999999999995</v>
      </c>
      <c r="AD634">
        <v>0.70379999999999998</v>
      </c>
      <c r="AE634">
        <v>0.72409999999999997</v>
      </c>
      <c r="AF634">
        <v>0.74490000000000001</v>
      </c>
      <c r="AG634">
        <v>0.76619999999999999</v>
      </c>
      <c r="AH634">
        <v>0.78859999999999997</v>
      </c>
      <c r="AI634">
        <v>0.81340000000000001</v>
      </c>
      <c r="AJ634">
        <v>0.83650000000000002</v>
      </c>
      <c r="AK634">
        <v>0.84599999999999997</v>
      </c>
      <c r="AL634">
        <v>0.85650000000000004</v>
      </c>
      <c r="AM634">
        <v>0.86660000000000004</v>
      </c>
      <c r="AN634">
        <v>0.87929999999999997</v>
      </c>
      <c r="AO634">
        <v>0.89700000000000002</v>
      </c>
      <c r="AP634">
        <v>0.91439999999999999</v>
      </c>
      <c r="AQ634">
        <v>0.93240000000000001</v>
      </c>
      <c r="AR634">
        <v>0.95199999999999996</v>
      </c>
      <c r="AS634">
        <v>0.96819999999999995</v>
      </c>
      <c r="AT634">
        <v>0.99880000000000002</v>
      </c>
      <c r="AU634">
        <v>1.0284</v>
      </c>
      <c r="AV634">
        <v>1.0657000000000001</v>
      </c>
      <c r="AW634">
        <v>1.0983000000000001</v>
      </c>
      <c r="AX634">
        <v>1.1386000000000001</v>
      </c>
      <c r="AY634">
        <v>1.1868000000000001</v>
      </c>
      <c r="AZ634">
        <v>1.2364999999999999</v>
      </c>
      <c r="BA634">
        <v>1.2914000000000001</v>
      </c>
      <c r="BB634">
        <v>1.3422000000000001</v>
      </c>
      <c r="BC634">
        <v>1.3980999999999999</v>
      </c>
      <c r="BD634">
        <v>1.4582999999999999</v>
      </c>
      <c r="BE634">
        <v>1.5175000000000001</v>
      </c>
      <c r="BF634">
        <v>1.5829</v>
      </c>
      <c r="BG634">
        <v>1.6443000000000001</v>
      </c>
      <c r="BH634">
        <v>1.7096</v>
      </c>
      <c r="BI634">
        <v>1.7745</v>
      </c>
      <c r="BJ634">
        <v>1.8452</v>
      </c>
      <c r="BK634">
        <v>1.9194</v>
      </c>
      <c r="BL634">
        <v>2.0322</v>
      </c>
      <c r="BM634">
        <v>2.1362000000000001</v>
      </c>
      <c r="BN634">
        <v>2.2803</v>
      </c>
      <c r="BO634">
        <v>2.4397000000000002</v>
      </c>
      <c r="BP634">
        <v>2.5246</v>
      </c>
      <c r="BQ634">
        <v>2.6099000000000001</v>
      </c>
    </row>
    <row r="635" spans="1:69" x14ac:dyDescent="0.2">
      <c r="A635" t="s">
        <v>194</v>
      </c>
      <c r="B635" t="s">
        <v>195</v>
      </c>
      <c r="C635" t="s">
        <v>2245</v>
      </c>
      <c r="D635" t="s">
        <v>2246</v>
      </c>
    </row>
    <row r="636" spans="1:69" x14ac:dyDescent="0.2">
      <c r="A636" t="s">
        <v>194</v>
      </c>
      <c r="B636" t="s">
        <v>195</v>
      </c>
      <c r="C636" t="s">
        <v>2247</v>
      </c>
      <c r="D636" t="s">
        <v>2248</v>
      </c>
      <c r="O636">
        <v>3.3089</v>
      </c>
      <c r="P636">
        <v>3.3031999999999999</v>
      </c>
      <c r="Q636">
        <v>3.0272999999999999</v>
      </c>
      <c r="R636">
        <v>2.7892999999999999</v>
      </c>
      <c r="S636">
        <v>2.8759999999999999</v>
      </c>
      <c r="T636">
        <v>2.9238</v>
      </c>
      <c r="U636">
        <v>3.0350000000000001</v>
      </c>
      <c r="V636">
        <v>3.1316999999999999</v>
      </c>
      <c r="W636">
        <v>3.2791999999999999</v>
      </c>
      <c r="X636">
        <v>3.4586000000000001</v>
      </c>
      <c r="Y636">
        <v>3.5891000000000002</v>
      </c>
      <c r="Z636">
        <v>3.7759</v>
      </c>
      <c r="AA636">
        <v>3.9478</v>
      </c>
      <c r="AB636">
        <v>4.0666000000000002</v>
      </c>
      <c r="AC636">
        <v>4.2260999999999997</v>
      </c>
      <c r="AD636">
        <v>4.8639999999999999</v>
      </c>
      <c r="AE636">
        <v>4.9881000000000002</v>
      </c>
      <c r="AF636">
        <v>5.1116000000000001</v>
      </c>
      <c r="AG636">
        <v>5.2938000000000001</v>
      </c>
      <c r="AH636">
        <v>5.4432999999999998</v>
      </c>
      <c r="AI636">
        <v>5.5071000000000003</v>
      </c>
      <c r="AJ636">
        <v>5.7252000000000001</v>
      </c>
      <c r="AK636">
        <v>5.8810000000000002</v>
      </c>
      <c r="AL636">
        <v>6.0136000000000003</v>
      </c>
      <c r="AM636">
        <v>6.1722999999999999</v>
      </c>
      <c r="AN636">
        <v>6.3810000000000002</v>
      </c>
      <c r="AO636">
        <v>6.5732999999999997</v>
      </c>
      <c r="AP636">
        <v>6.7348999999999997</v>
      </c>
      <c r="AQ636">
        <v>6.8804999999999996</v>
      </c>
      <c r="AR636">
        <v>7.0305</v>
      </c>
      <c r="AS636">
        <v>7.2114000000000003</v>
      </c>
      <c r="AT636">
        <v>7.4861000000000004</v>
      </c>
      <c r="AU636">
        <v>7.625</v>
      </c>
      <c r="AV636">
        <v>9.8269000000000002</v>
      </c>
      <c r="AW636">
        <v>10.0167</v>
      </c>
      <c r="AX636">
        <v>10.308199999999999</v>
      </c>
      <c r="AY636">
        <v>10.5318</v>
      </c>
      <c r="AZ636">
        <v>10.6882</v>
      </c>
      <c r="BA636">
        <v>11.2232</v>
      </c>
      <c r="BB636">
        <v>11.514799999999999</v>
      </c>
      <c r="BC636">
        <v>11.9785</v>
      </c>
      <c r="BD636">
        <v>12.178100000000001</v>
      </c>
      <c r="BE636">
        <v>12.546799999999999</v>
      </c>
      <c r="BF636">
        <v>12.8027</v>
      </c>
      <c r="BG636">
        <v>13.128</v>
      </c>
      <c r="BH636">
        <v>13.388999999999999</v>
      </c>
      <c r="BI636">
        <v>13.8569</v>
      </c>
      <c r="BJ636">
        <v>14.059200000000001</v>
      </c>
      <c r="BK636">
        <v>14.389200000000001</v>
      </c>
      <c r="BL636">
        <v>14.778</v>
      </c>
      <c r="BM636">
        <v>12.1195</v>
      </c>
      <c r="BN636">
        <v>15.3216</v>
      </c>
      <c r="BO636">
        <v>15.250299999999999</v>
      </c>
      <c r="BP636">
        <v>14.446899999999999</v>
      </c>
      <c r="BQ636">
        <v>14.394399999999999</v>
      </c>
    </row>
    <row r="637" spans="1:69" x14ac:dyDescent="0.2">
      <c r="A637" t="s">
        <v>194</v>
      </c>
      <c r="B637" t="s">
        <v>195</v>
      </c>
      <c r="C637" t="s">
        <v>2249</v>
      </c>
      <c r="D637" t="s">
        <v>2250</v>
      </c>
      <c r="BK637">
        <v>4</v>
      </c>
      <c r="BO637">
        <v>3</v>
      </c>
    </row>
    <row r="638" spans="1:69" x14ac:dyDescent="0.2">
      <c r="A638" t="s">
        <v>194</v>
      </c>
      <c r="B638" t="s">
        <v>195</v>
      </c>
      <c r="C638" t="s">
        <v>2251</v>
      </c>
      <c r="D638" t="s">
        <v>2252</v>
      </c>
      <c r="AI638">
        <v>100</v>
      </c>
      <c r="AN638">
        <v>100</v>
      </c>
      <c r="AS638">
        <v>100</v>
      </c>
      <c r="AX638">
        <v>100</v>
      </c>
      <c r="BC638">
        <v>100</v>
      </c>
      <c r="BD638">
        <v>100</v>
      </c>
      <c r="BE638">
        <v>100</v>
      </c>
      <c r="BF638">
        <v>100</v>
      </c>
      <c r="BG638">
        <v>100</v>
      </c>
      <c r="BH638">
        <v>100</v>
      </c>
      <c r="BI638">
        <v>100</v>
      </c>
      <c r="BJ638">
        <v>100</v>
      </c>
    </row>
    <row r="639" spans="1:69" x14ac:dyDescent="0.2">
      <c r="A639" t="s">
        <v>194</v>
      </c>
      <c r="B639" t="s">
        <v>195</v>
      </c>
      <c r="C639" t="s">
        <v>2253</v>
      </c>
      <c r="D639" t="s">
        <v>2254</v>
      </c>
      <c r="AI639">
        <v>57.097641274189499</v>
      </c>
      <c r="AJ639">
        <v>55.123558278989798</v>
      </c>
      <c r="AK639">
        <v>53.806484608549901</v>
      </c>
      <c r="AL639">
        <v>53.020999969309798</v>
      </c>
      <c r="AM639">
        <v>52.641684067709598</v>
      </c>
      <c r="AN639">
        <v>52.5431166101896</v>
      </c>
      <c r="AO639">
        <v>53.564116522877001</v>
      </c>
      <c r="AP639">
        <v>55.999394916148098</v>
      </c>
      <c r="AQ639">
        <v>58.907369772815699</v>
      </c>
      <c r="AR639">
        <v>61.346459075692898</v>
      </c>
      <c r="AS639">
        <v>62.375080807592603</v>
      </c>
      <c r="AT639">
        <v>62.337964932823198</v>
      </c>
      <c r="AU639">
        <v>62.224014814846903</v>
      </c>
      <c r="AV639">
        <v>62.057908535207297</v>
      </c>
      <c r="AW639">
        <v>61.864324175448402</v>
      </c>
      <c r="AX639">
        <v>61.667939817113698</v>
      </c>
      <c r="AY639">
        <v>61.437231907074199</v>
      </c>
      <c r="AZ639">
        <v>61.094458676537101</v>
      </c>
      <c r="BA639">
        <v>60.594970883550097</v>
      </c>
      <c r="BB639">
        <v>59.894119286161299</v>
      </c>
      <c r="BC639">
        <v>58.9472546424185</v>
      </c>
      <c r="BD639">
        <v>55.571613014377</v>
      </c>
      <c r="BE639">
        <v>61.7629044746867</v>
      </c>
      <c r="BF639">
        <v>48.605690385073203</v>
      </c>
      <c r="BG639">
        <v>49.919564176048901</v>
      </c>
      <c r="BH639">
        <v>71.873244459766994</v>
      </c>
      <c r="BI639">
        <v>66.091711731693707</v>
      </c>
      <c r="BJ639">
        <v>60.310069277877503</v>
      </c>
      <c r="BK639">
        <v>58.103611901190099</v>
      </c>
      <c r="BL639">
        <v>50.705723357072102</v>
      </c>
      <c r="BM639">
        <v>58.470676202505501</v>
      </c>
    </row>
    <row r="640" spans="1:69" x14ac:dyDescent="0.2">
      <c r="A640" t="s">
        <v>194</v>
      </c>
      <c r="B640" t="s">
        <v>195</v>
      </c>
      <c r="C640" t="s">
        <v>2255</v>
      </c>
      <c r="D640" t="s">
        <v>2256</v>
      </c>
      <c r="AI640">
        <v>155.88040861144594</v>
      </c>
      <c r="AJ640">
        <v>147.64178956281498</v>
      </c>
      <c r="AK640">
        <v>151.24340311020671</v>
      </c>
      <c r="AL640">
        <v>151.63362695907978</v>
      </c>
      <c r="AM640">
        <v>150.94721744886849</v>
      </c>
      <c r="AN640">
        <v>146.40673755207985</v>
      </c>
      <c r="AO640">
        <v>126.5144278730957</v>
      </c>
      <c r="AP640">
        <v>122.18455745648524</v>
      </c>
      <c r="AQ640">
        <v>116.20778429430223</v>
      </c>
      <c r="AR640">
        <v>83.273732787396071</v>
      </c>
      <c r="AS640">
        <v>86.013276935234359</v>
      </c>
      <c r="AT640">
        <v>93.961836726215665</v>
      </c>
      <c r="AU640">
        <v>93.910968778346316</v>
      </c>
      <c r="AV640">
        <v>93.103547821316113</v>
      </c>
      <c r="AW640">
        <v>94.356641662495164</v>
      </c>
      <c r="AX640">
        <v>91.564254401213731</v>
      </c>
      <c r="AY640">
        <v>93.337793320578029</v>
      </c>
      <c r="AZ640">
        <v>96.643889888042366</v>
      </c>
      <c r="BA640">
        <v>94.867497946749111</v>
      </c>
      <c r="BB640">
        <v>96.356806985187887</v>
      </c>
      <c r="BC640">
        <v>121.63420289026382</v>
      </c>
      <c r="BD640">
        <v>121.49026839026003</v>
      </c>
      <c r="BE640">
        <v>124.30675452829814</v>
      </c>
      <c r="BF640">
        <v>125.53314577172347</v>
      </c>
      <c r="BG640">
        <v>127.18418879378181</v>
      </c>
      <c r="BH640">
        <v>132.85417922314474</v>
      </c>
      <c r="BI640">
        <v>125.58946521585001</v>
      </c>
      <c r="BJ640">
        <v>127.81228188128053</v>
      </c>
      <c r="BK640">
        <v>129.47425859271456</v>
      </c>
      <c r="BL640">
        <v>126.41693850474752</v>
      </c>
      <c r="BM640">
        <v>110.83181680710764</v>
      </c>
      <c r="BN640">
        <v>121.93053490323182</v>
      </c>
      <c r="BO640">
        <v>126.73300679323822</v>
      </c>
    </row>
    <row r="641" spans="1:69" x14ac:dyDescent="0.2">
      <c r="A641" t="s">
        <v>194</v>
      </c>
      <c r="B641" t="s">
        <v>195</v>
      </c>
      <c r="C641" t="s">
        <v>2257</v>
      </c>
      <c r="D641" t="s">
        <v>2258</v>
      </c>
      <c r="AI641">
        <v>6.415174356468631</v>
      </c>
      <c r="AJ641">
        <v>6.773150088204158</v>
      </c>
      <c r="AK641">
        <v>6.6118586294393866</v>
      </c>
      <c r="AL641">
        <v>6.5948432419272169</v>
      </c>
      <c r="AM641">
        <v>6.6248322884039759</v>
      </c>
      <c r="AN641">
        <v>6.8302867526453817</v>
      </c>
      <c r="AO641">
        <v>7.9042368274635182</v>
      </c>
      <c r="AP641">
        <v>8.1843403194068909</v>
      </c>
      <c r="AQ641">
        <v>8.6052755077701857</v>
      </c>
      <c r="AR641">
        <v>12.008588621253152</v>
      </c>
      <c r="AS641">
        <v>11.626112103053261</v>
      </c>
      <c r="AT641">
        <v>10.642618693308245</v>
      </c>
      <c r="AU641">
        <v>10.648383389167813</v>
      </c>
      <c r="AV641">
        <v>10.740729256839872</v>
      </c>
      <c r="AW641">
        <v>10.598088087714121</v>
      </c>
      <c r="AX641">
        <v>10.921292446921781</v>
      </c>
      <c r="AY641">
        <v>10.713773750418541</v>
      </c>
      <c r="AZ641">
        <v>10.347265628054245</v>
      </c>
      <c r="BA641">
        <v>10.541017963405324</v>
      </c>
      <c r="BB641">
        <v>10.378093995515245</v>
      </c>
      <c r="BC641">
        <v>8.2213717543097804</v>
      </c>
      <c r="BD641">
        <v>8.2311119503640064</v>
      </c>
      <c r="BE641">
        <v>8.0446151441621971</v>
      </c>
      <c r="BF641">
        <v>7.9660235856628345</v>
      </c>
      <c r="BG641">
        <v>7.8626125580862389</v>
      </c>
      <c r="BH641">
        <v>7.5270496257432642</v>
      </c>
      <c r="BI641">
        <v>7.9624512954275648</v>
      </c>
      <c r="BJ641">
        <v>7.8239742322170427</v>
      </c>
      <c r="BK641">
        <v>7.7235429719330284</v>
      </c>
      <c r="BL641">
        <v>7.9103323639058498</v>
      </c>
      <c r="BM641">
        <v>9.0226798477950236</v>
      </c>
      <c r="BN641">
        <v>8.2013910690511906</v>
      </c>
      <c r="BO641">
        <v>7.8906042340767266</v>
      </c>
    </row>
    <row r="642" spans="1:69" x14ac:dyDescent="0.2">
      <c r="A642" t="s">
        <v>194</v>
      </c>
      <c r="B642" t="s">
        <v>195</v>
      </c>
      <c r="C642" t="s">
        <v>2259</v>
      </c>
      <c r="D642" t="s">
        <v>2260</v>
      </c>
      <c r="AS642">
        <v>270000</v>
      </c>
      <c r="AT642">
        <v>-220000</v>
      </c>
      <c r="AU642">
        <v>-240000</v>
      </c>
      <c r="AV642">
        <v>-110000</v>
      </c>
      <c r="AW642">
        <v>-540000</v>
      </c>
      <c r="AX642">
        <v>-530000</v>
      </c>
      <c r="AY642">
        <v>670000</v>
      </c>
      <c r="AZ642">
        <v>420000</v>
      </c>
      <c r="BA642">
        <v>-70000</v>
      </c>
      <c r="BB642">
        <v>300000</v>
      </c>
      <c r="BC642">
        <v>-260000</v>
      </c>
      <c r="BD642">
        <v>150000</v>
      </c>
      <c r="BE642">
        <v>750000</v>
      </c>
      <c r="BF642">
        <v>1390000</v>
      </c>
      <c r="BG642">
        <v>3220000</v>
      </c>
      <c r="BH642">
        <v>4860000</v>
      </c>
      <c r="BI642">
        <v>5590000</v>
      </c>
      <c r="BJ642">
        <v>16580000</v>
      </c>
      <c r="BK642">
        <v>84940000</v>
      </c>
      <c r="BL642">
        <v>99580000</v>
      </c>
      <c r="BM642">
        <v>97560000</v>
      </c>
      <c r="BN642">
        <v>106920000</v>
      </c>
    </row>
    <row r="643" spans="1:69" x14ac:dyDescent="0.2">
      <c r="A643" t="s">
        <v>194</v>
      </c>
      <c r="B643" t="s">
        <v>195</v>
      </c>
      <c r="C643" t="s">
        <v>2261</v>
      </c>
      <c r="D643" t="s">
        <v>2262</v>
      </c>
      <c r="AS643">
        <v>0</v>
      </c>
      <c r="AT643">
        <v>0</v>
      </c>
      <c r="AU643">
        <v>0</v>
      </c>
      <c r="AV643">
        <v>0</v>
      </c>
      <c r="AW643">
        <v>0</v>
      </c>
      <c r="AX643">
        <v>0</v>
      </c>
      <c r="AY643">
        <v>0</v>
      </c>
      <c r="AZ643">
        <v>0</v>
      </c>
      <c r="BA643">
        <v>0</v>
      </c>
      <c r="BB643">
        <v>0</v>
      </c>
      <c r="BC643">
        <v>0</v>
      </c>
      <c r="BD643">
        <v>0</v>
      </c>
      <c r="BE643">
        <v>0</v>
      </c>
      <c r="BF643">
        <v>0</v>
      </c>
      <c r="BG643">
        <v>0</v>
      </c>
      <c r="BH643">
        <v>0</v>
      </c>
      <c r="BI643">
        <v>0</v>
      </c>
      <c r="BJ643">
        <v>0</v>
      </c>
      <c r="BK643">
        <v>0</v>
      </c>
      <c r="BL643">
        <v>0</v>
      </c>
      <c r="BM643">
        <v>0</v>
      </c>
      <c r="BN643">
        <v>0</v>
      </c>
    </row>
    <row r="644" spans="1:69" x14ac:dyDescent="0.2">
      <c r="A644" t="s">
        <v>194</v>
      </c>
      <c r="B644" t="s">
        <v>195</v>
      </c>
      <c r="C644" t="s">
        <v>2263</v>
      </c>
      <c r="D644" t="s">
        <v>2264</v>
      </c>
      <c r="AS644">
        <v>0</v>
      </c>
      <c r="AT644">
        <v>0</v>
      </c>
      <c r="AU644">
        <v>0</v>
      </c>
      <c r="AV644">
        <v>0</v>
      </c>
      <c r="AW644">
        <v>0</v>
      </c>
      <c r="AX644">
        <v>0</v>
      </c>
      <c r="AY644">
        <v>0</v>
      </c>
      <c r="AZ644">
        <v>0</v>
      </c>
      <c r="BA644">
        <v>0</v>
      </c>
      <c r="BB644">
        <v>0</v>
      </c>
      <c r="BC644">
        <v>0</v>
      </c>
      <c r="BD644">
        <v>0</v>
      </c>
      <c r="BE644">
        <v>0</v>
      </c>
      <c r="BF644">
        <v>0</v>
      </c>
      <c r="BG644">
        <v>0</v>
      </c>
      <c r="BH644">
        <v>0</v>
      </c>
      <c r="BI644">
        <v>0</v>
      </c>
      <c r="BJ644">
        <v>0</v>
      </c>
      <c r="BK644">
        <v>0</v>
      </c>
      <c r="BL644">
        <v>0</v>
      </c>
      <c r="BM644">
        <v>0</v>
      </c>
      <c r="BN644">
        <v>0</v>
      </c>
    </row>
    <row r="645" spans="1:69" x14ac:dyDescent="0.2">
      <c r="A645" t="s">
        <v>194</v>
      </c>
      <c r="B645" t="s">
        <v>195</v>
      </c>
      <c r="C645" t="s">
        <v>2265</v>
      </c>
      <c r="D645" t="s">
        <v>2266</v>
      </c>
      <c r="BE645">
        <v>326564.013957977</v>
      </c>
      <c r="BF645">
        <v>337606.01282119803</v>
      </c>
      <c r="BG645">
        <v>383080.00564575201</v>
      </c>
      <c r="BH645">
        <v>443410.00914573704</v>
      </c>
      <c r="BI645">
        <v>388049.98993873602</v>
      </c>
      <c r="BJ645">
        <v>271429.98576164199</v>
      </c>
      <c r="BK645">
        <v>377348.98924827599</v>
      </c>
      <c r="BL645">
        <v>696439.98146057094</v>
      </c>
      <c r="BM645">
        <v>674637.01963424706</v>
      </c>
      <c r="BN645">
        <v>639999.98569488502</v>
      </c>
      <c r="BO645">
        <v>446541.01133346604</v>
      </c>
      <c r="BP645">
        <v>379954.01024818397</v>
      </c>
    </row>
    <row r="646" spans="1:69" x14ac:dyDescent="0.2">
      <c r="A646" t="s">
        <v>194</v>
      </c>
      <c r="B646" t="s">
        <v>195</v>
      </c>
      <c r="C646" t="s">
        <v>2267</v>
      </c>
      <c r="D646" t="s">
        <v>2268</v>
      </c>
      <c r="AZ646">
        <v>440000000</v>
      </c>
      <c r="BA646">
        <v>479000000</v>
      </c>
      <c r="BB646">
        <v>703000000</v>
      </c>
      <c r="BC646">
        <v>844000000</v>
      </c>
      <c r="BD646">
        <v>1013000000</v>
      </c>
      <c r="BE646">
        <v>1216000000</v>
      </c>
      <c r="BF646">
        <v>1459000000</v>
      </c>
      <c r="BG646">
        <v>3022000000</v>
      </c>
      <c r="BH646">
        <v>2288000000</v>
      </c>
      <c r="BI646">
        <v>1547000000</v>
      </c>
      <c r="BJ646">
        <v>304000000</v>
      </c>
      <c r="BK646">
        <v>-2300000000</v>
      </c>
      <c r="BL646">
        <v>-1835641000</v>
      </c>
      <c r="BM646">
        <v>-204177000</v>
      </c>
      <c r="BN646">
        <v>110906000</v>
      </c>
      <c r="BO646">
        <v>-449836000</v>
      </c>
      <c r="BP646">
        <v>67307000</v>
      </c>
      <c r="BQ646">
        <v>68225000</v>
      </c>
    </row>
    <row r="647" spans="1:69" x14ac:dyDescent="0.2">
      <c r="A647" t="s">
        <v>194</v>
      </c>
      <c r="B647" t="s">
        <v>195</v>
      </c>
      <c r="C647" t="s">
        <v>2269</v>
      </c>
      <c r="D647" t="s">
        <v>2270</v>
      </c>
      <c r="BQ647">
        <v>15.981817683870997</v>
      </c>
    </row>
    <row r="648" spans="1:69" x14ac:dyDescent="0.2">
      <c r="A648" t="s">
        <v>194</v>
      </c>
      <c r="B648" t="s">
        <v>195</v>
      </c>
      <c r="C648" t="s">
        <v>2271</v>
      </c>
      <c r="D648" t="s">
        <v>2272</v>
      </c>
      <c r="O648">
        <v>11000</v>
      </c>
      <c r="P648">
        <v>15000</v>
      </c>
      <c r="Q648">
        <v>1593000</v>
      </c>
      <c r="R648">
        <v>3245000</v>
      </c>
      <c r="S648">
        <v>5541000</v>
      </c>
      <c r="T648">
        <v>10498000</v>
      </c>
      <c r="U648">
        <v>17052000</v>
      </c>
      <c r="V648">
        <v>31021000</v>
      </c>
      <c r="W648">
        <v>46542000</v>
      </c>
      <c r="X648">
        <v>65402000</v>
      </c>
      <c r="Y648">
        <v>77169000</v>
      </c>
      <c r="Z648">
        <v>84226396</v>
      </c>
      <c r="AA648">
        <v>94678294.099999994</v>
      </c>
      <c r="AB648">
        <v>112645557</v>
      </c>
      <c r="AC648">
        <v>124247321.59999999</v>
      </c>
      <c r="AD648">
        <v>148661939.59999999</v>
      </c>
      <c r="AE648">
        <v>185990109.59999999</v>
      </c>
      <c r="AF648">
        <v>221138097.09999999</v>
      </c>
      <c r="AG648">
        <v>233797641.19999999</v>
      </c>
      <c r="AH648">
        <v>255280397.5</v>
      </c>
      <c r="AI648">
        <v>282277090.30000001</v>
      </c>
      <c r="AJ648">
        <v>325760861.10000002</v>
      </c>
      <c r="AK648">
        <v>363989000</v>
      </c>
      <c r="AL648">
        <v>425425000</v>
      </c>
      <c r="AM648">
        <v>518198000</v>
      </c>
      <c r="AN648">
        <v>607870000</v>
      </c>
      <c r="AO648">
        <v>635944000</v>
      </c>
      <c r="AP648">
        <v>635581000</v>
      </c>
      <c r="AQ648">
        <v>709595000</v>
      </c>
      <c r="AR648">
        <v>753328000</v>
      </c>
      <c r="AS648">
        <v>592500000</v>
      </c>
      <c r="AT648">
        <v>635748000</v>
      </c>
      <c r="AU648">
        <v>744569000</v>
      </c>
      <c r="AV648">
        <v>861418000</v>
      </c>
      <c r="AW648">
        <v>1027350000</v>
      </c>
      <c r="AX648">
        <v>1042588000</v>
      </c>
      <c r="AY648">
        <v>371018000</v>
      </c>
      <c r="AZ648">
        <v>468397000</v>
      </c>
      <c r="BA648">
        <v>625613000</v>
      </c>
      <c r="BB648">
        <v>720942000</v>
      </c>
      <c r="BC648">
        <v>776236000</v>
      </c>
      <c r="BD648">
        <v>836686000</v>
      </c>
      <c r="BE648">
        <v>897603000</v>
      </c>
      <c r="BF648">
        <v>923745000</v>
      </c>
      <c r="BG648">
        <v>948771000</v>
      </c>
      <c r="BH648">
        <v>1038398000</v>
      </c>
      <c r="BI648">
        <v>1171415000</v>
      </c>
      <c r="BJ648">
        <v>1334317000</v>
      </c>
      <c r="BK648">
        <v>1458450000</v>
      </c>
      <c r="BL648">
        <v>1672631000</v>
      </c>
      <c r="BM648">
        <v>2014124000</v>
      </c>
      <c r="BN648">
        <v>2145910000</v>
      </c>
      <c r="BO648">
        <v>2187144000</v>
      </c>
      <c r="BP648">
        <v>2417008000</v>
      </c>
      <c r="BQ648">
        <v>2616134000</v>
      </c>
    </row>
    <row r="649" spans="1:69" x14ac:dyDescent="0.2">
      <c r="A649" t="s">
        <v>194</v>
      </c>
      <c r="B649" t="s">
        <v>195</v>
      </c>
      <c r="C649" t="s">
        <v>2273</v>
      </c>
      <c r="D649" t="s">
        <v>2274</v>
      </c>
    </row>
    <row r="650" spans="1:69" x14ac:dyDescent="0.2">
      <c r="A650" t="s">
        <v>194</v>
      </c>
      <c r="B650" t="s">
        <v>195</v>
      </c>
      <c r="C650" t="s">
        <v>2275</v>
      </c>
      <c r="D650" t="s">
        <v>2276</v>
      </c>
      <c r="O650">
        <v>20789505.899999999</v>
      </c>
      <c r="P650">
        <v>23598002.300000001</v>
      </c>
      <c r="Q650">
        <v>20015915.300000001</v>
      </c>
      <c r="R650">
        <v>31067227.5</v>
      </c>
      <c r="S650">
        <v>47354443.399999999</v>
      </c>
      <c r="T650">
        <v>62537911.100000001</v>
      </c>
      <c r="U650">
        <v>85306252</v>
      </c>
      <c r="V650">
        <v>134283149.59999999</v>
      </c>
      <c r="W650">
        <v>179146283.59999999</v>
      </c>
      <c r="X650">
        <v>246230060.80000001</v>
      </c>
      <c r="Y650">
        <v>280711178.39999998</v>
      </c>
      <c r="Z650">
        <v>279681119.5</v>
      </c>
      <c r="AA650">
        <v>307029883.69999999</v>
      </c>
      <c r="AB650">
        <v>358082422.89999998</v>
      </c>
      <c r="AC650">
        <v>369256869.10000002</v>
      </c>
      <c r="AD650">
        <v>456166856.69999999</v>
      </c>
      <c r="AE650">
        <v>576716543</v>
      </c>
      <c r="AF650">
        <v>744114403.20000005</v>
      </c>
      <c r="AG650">
        <v>767369530.60000002</v>
      </c>
      <c r="AH650">
        <v>648150964.29999995</v>
      </c>
      <c r="AI650">
        <v>749566804.89999998</v>
      </c>
      <c r="AJ650">
        <v>882637541.10000002</v>
      </c>
      <c r="AK650">
        <v>978860621.5</v>
      </c>
      <c r="AL650">
        <v>1068209465.3</v>
      </c>
      <c r="AM650">
        <v>1046309728</v>
      </c>
      <c r="AN650">
        <v>1143325281.2</v>
      </c>
      <c r="AO650">
        <v>1166830714.3</v>
      </c>
      <c r="AP650">
        <v>1149510076.5</v>
      </c>
      <c r="AQ650">
        <v>1298834761</v>
      </c>
      <c r="AR650">
        <v>1371243390.5999999</v>
      </c>
      <c r="AS650">
        <v>1237620632.3</v>
      </c>
      <c r="AT650">
        <v>1324208055.5</v>
      </c>
      <c r="AU650">
        <v>1414004956.4000001</v>
      </c>
      <c r="AV650">
        <v>1605073795</v>
      </c>
      <c r="AW650">
        <v>1791114464.3</v>
      </c>
      <c r="AX650">
        <v>1872133149</v>
      </c>
      <c r="AY650">
        <v>1005773750.1</v>
      </c>
      <c r="AZ650">
        <v>1762203755.5999999</v>
      </c>
      <c r="BA650">
        <v>2597553011.3000002</v>
      </c>
      <c r="BB650">
        <v>3522408274.1999998</v>
      </c>
      <c r="BC650">
        <v>4590342258.5</v>
      </c>
      <c r="BD650">
        <v>5744888724.8999996</v>
      </c>
      <c r="BE650">
        <v>7138196595.6000004</v>
      </c>
      <c r="BF650">
        <v>8642106692.8999996</v>
      </c>
      <c r="BG650">
        <v>10019601691.200001</v>
      </c>
      <c r="BH650">
        <v>12318844324.1</v>
      </c>
      <c r="BI650">
        <v>9965828030.2000008</v>
      </c>
      <c r="BJ650">
        <v>12487101904.1</v>
      </c>
      <c r="BK650">
        <v>10356642496.5</v>
      </c>
      <c r="BL650">
        <v>8851253243.3999996</v>
      </c>
      <c r="BM650">
        <v>9303024333.8999996</v>
      </c>
      <c r="BN650">
        <v>9746649681</v>
      </c>
      <c r="BO650">
        <v>9371911651.2000008</v>
      </c>
      <c r="BP650">
        <v>9845509548.7999992</v>
      </c>
      <c r="BQ650">
        <v>10188944650.799999</v>
      </c>
    </row>
    <row r="651" spans="1:69" x14ac:dyDescent="0.2">
      <c r="A651" t="s">
        <v>194</v>
      </c>
      <c r="B651" t="s">
        <v>195</v>
      </c>
      <c r="C651" t="s">
        <v>2277</v>
      </c>
      <c r="D651" t="s">
        <v>2278</v>
      </c>
    </row>
    <row r="652" spans="1:69" x14ac:dyDescent="0.2">
      <c r="A652" t="s">
        <v>194</v>
      </c>
      <c r="B652" t="s">
        <v>195</v>
      </c>
      <c r="C652" t="s">
        <v>2279</v>
      </c>
      <c r="D652" t="s">
        <v>2280</v>
      </c>
    </row>
    <row r="653" spans="1:69" x14ac:dyDescent="0.2">
      <c r="A653" t="s">
        <v>194</v>
      </c>
      <c r="B653" t="s">
        <v>195</v>
      </c>
      <c r="C653" t="s">
        <v>2281</v>
      </c>
      <c r="D653" t="s">
        <v>2282</v>
      </c>
      <c r="BA653">
        <v>19999.999552965201</v>
      </c>
      <c r="BB653">
        <v>29999.999329447703</v>
      </c>
      <c r="BC653">
        <v>39999.999105930299</v>
      </c>
      <c r="BD653">
        <v>50000.000745058103</v>
      </c>
    </row>
    <row r="654" spans="1:69" x14ac:dyDescent="0.2">
      <c r="A654" t="s">
        <v>194</v>
      </c>
      <c r="B654" t="s">
        <v>195</v>
      </c>
      <c r="C654" t="s">
        <v>2283</v>
      </c>
      <c r="D654" t="s">
        <v>2284</v>
      </c>
      <c r="AM654">
        <v>29999.999329447703</v>
      </c>
      <c r="AO654">
        <v>39999.999105930299</v>
      </c>
      <c r="AP654">
        <v>39999.999105930299</v>
      </c>
      <c r="AQ654">
        <v>9999.9997764825803</v>
      </c>
      <c r="AR654">
        <v>70000.000298023195</v>
      </c>
      <c r="BE654">
        <v>810000.00238418602</v>
      </c>
    </row>
    <row r="655" spans="1:69" x14ac:dyDescent="0.2">
      <c r="A655" t="s">
        <v>194</v>
      </c>
      <c r="B655" t="s">
        <v>195</v>
      </c>
      <c r="C655" t="s">
        <v>2285</v>
      </c>
      <c r="D655" t="s">
        <v>2286</v>
      </c>
    </row>
    <row r="656" spans="1:69" x14ac:dyDescent="0.2">
      <c r="A656" t="s">
        <v>194</v>
      </c>
      <c r="B656" t="s">
        <v>195</v>
      </c>
      <c r="C656" t="s">
        <v>2287</v>
      </c>
      <c r="D656" t="s">
        <v>2288</v>
      </c>
      <c r="BL656">
        <v>4906.0001038014898</v>
      </c>
      <c r="BM656">
        <v>187199.99492168397</v>
      </c>
      <c r="BN656">
        <v>217480.00383377101</v>
      </c>
      <c r="BO656">
        <v>222212.00168132799</v>
      </c>
      <c r="BP656">
        <v>321866.00565910299</v>
      </c>
    </row>
    <row r="657" spans="1:70" x14ac:dyDescent="0.2">
      <c r="A657" t="s">
        <v>194</v>
      </c>
      <c r="B657" t="s">
        <v>195</v>
      </c>
      <c r="C657" t="s">
        <v>2289</v>
      </c>
      <c r="D657" t="s">
        <v>2290</v>
      </c>
      <c r="J657">
        <v>9999.9997764825803</v>
      </c>
      <c r="N657">
        <v>9999.9997764825803</v>
      </c>
      <c r="P657">
        <v>9999.9997764825803</v>
      </c>
      <c r="Q657">
        <v>100000.00149011599</v>
      </c>
      <c r="R657">
        <v>50000.000745058103</v>
      </c>
      <c r="S657">
        <v>59999.9986588955</v>
      </c>
      <c r="T657">
        <v>59999.9986588955</v>
      </c>
      <c r="U657">
        <v>79999.9982118607</v>
      </c>
      <c r="V657">
        <v>100000.00149011599</v>
      </c>
      <c r="W657">
        <v>50000.000745058103</v>
      </c>
      <c r="X657">
        <v>50000.000745058103</v>
      </c>
      <c r="Y657">
        <v>219999.99880790699</v>
      </c>
      <c r="Z657">
        <v>70000.000298023195</v>
      </c>
      <c r="AA657">
        <v>39999.999105930299</v>
      </c>
      <c r="AB657">
        <v>129999.995231628</v>
      </c>
      <c r="AC657">
        <v>159999.99642372102</v>
      </c>
      <c r="AD657">
        <v>360000.01430511504</v>
      </c>
      <c r="AE657">
        <v>189999.99761581398</v>
      </c>
      <c r="AF657">
        <v>250000</v>
      </c>
      <c r="AG657">
        <v>560000.00238418602</v>
      </c>
      <c r="AH657">
        <v>460000.00834464998</v>
      </c>
      <c r="AI657">
        <v>460000.00834464998</v>
      </c>
      <c r="AJ657">
        <v>2240000.0095367399</v>
      </c>
      <c r="AK657">
        <v>629999.99523162795</v>
      </c>
      <c r="AL657">
        <v>389999.98569488496</v>
      </c>
      <c r="AM657">
        <v>189999.99761581398</v>
      </c>
      <c r="AN657">
        <v>540000.021457672</v>
      </c>
      <c r="AO657">
        <v>469999.99880790699</v>
      </c>
      <c r="AP657">
        <v>990000.00953674305</v>
      </c>
      <c r="AQ657">
        <v>140000.00059604601</v>
      </c>
      <c r="AR657">
        <v>490000.00953674299</v>
      </c>
      <c r="AS657">
        <v>449999.98807907099</v>
      </c>
      <c r="AT657">
        <v>1740000.0095367401</v>
      </c>
      <c r="AU657">
        <v>300000.01192092901</v>
      </c>
      <c r="AV657">
        <v>109999.999403954</v>
      </c>
      <c r="AW657">
        <v>6469999.7901916504</v>
      </c>
      <c r="AX657">
        <v>2579999.92370605</v>
      </c>
      <c r="AY657">
        <v>2779999.97138977</v>
      </c>
      <c r="AZ657">
        <v>-349999.99403953605</v>
      </c>
      <c r="BA657">
        <v>159999.99642372102</v>
      </c>
      <c r="BB657">
        <v>200000.00298023198</v>
      </c>
      <c r="BC657">
        <v>100000.00149011599</v>
      </c>
      <c r="BD657">
        <v>819999.99284744298</v>
      </c>
      <c r="BE657">
        <v>1710000.0381469701</v>
      </c>
      <c r="BF657">
        <v>847257.97176361096</v>
      </c>
      <c r="BG657">
        <v>546590.98386764503</v>
      </c>
      <c r="BH657">
        <v>134959.99574661299</v>
      </c>
      <c r="BI657">
        <v>177735.00084877</v>
      </c>
      <c r="BJ657">
        <v>2250916.95785522</v>
      </c>
      <c r="BK657">
        <v>2434146.8811035203</v>
      </c>
      <c r="BL657">
        <v>1911504.9839019799</v>
      </c>
      <c r="BM657">
        <v>440876.00708007801</v>
      </c>
      <c r="BN657">
        <v>276127.99406051601</v>
      </c>
      <c r="BO657">
        <v>209628.999233246</v>
      </c>
    </row>
    <row r="658" spans="1:70" x14ac:dyDescent="0.2">
      <c r="A658" t="s">
        <v>194</v>
      </c>
      <c r="B658" t="s">
        <v>195</v>
      </c>
      <c r="C658" t="s">
        <v>2291</v>
      </c>
      <c r="D658" t="s">
        <v>2292</v>
      </c>
      <c r="AH658">
        <v>39999.999105930299</v>
      </c>
      <c r="AI658">
        <v>50000.000745058103</v>
      </c>
      <c r="AJ658">
        <v>70000.000298023195</v>
      </c>
      <c r="AL658">
        <v>59999.9986588955</v>
      </c>
      <c r="AM658">
        <v>140000.00059604601</v>
      </c>
      <c r="AN658">
        <v>490000.00953674299</v>
      </c>
      <c r="AO658">
        <v>3930000.0667571998</v>
      </c>
      <c r="AP658">
        <v>660000.02622604405</v>
      </c>
      <c r="AQ658">
        <v>1769999.9809265099</v>
      </c>
      <c r="AR658">
        <v>5420000.07629395</v>
      </c>
      <c r="AS658">
        <v>2450000.04768372</v>
      </c>
      <c r="AT658">
        <v>1090000.0333785999</v>
      </c>
      <c r="AU658">
        <v>2730000.0190734901</v>
      </c>
      <c r="AV658">
        <v>5570000.1716613797</v>
      </c>
      <c r="AW658">
        <v>2269999.9809265099</v>
      </c>
      <c r="AX658">
        <v>2910000.0858306899</v>
      </c>
      <c r="AY658">
        <v>3670000.07629395</v>
      </c>
      <c r="AZ658">
        <v>4769999.9809265099</v>
      </c>
      <c r="BA658">
        <v>2940000.0572204599</v>
      </c>
      <c r="BB658">
        <v>10199999.809265099</v>
      </c>
      <c r="BC658">
        <v>12279999.732971201</v>
      </c>
      <c r="BD658">
        <v>3029999.97138977</v>
      </c>
      <c r="BE658">
        <v>1440000.0572204601</v>
      </c>
      <c r="BF658">
        <v>2839999.9141693101</v>
      </c>
      <c r="BG658">
        <v>2026020.05004883</v>
      </c>
      <c r="BH658">
        <v>749786.019325256</v>
      </c>
      <c r="BI658">
        <v>2025024.8908996601</v>
      </c>
      <c r="BJ658">
        <v>3802007.9135894803</v>
      </c>
      <c r="BK658">
        <v>3292831.8977356004</v>
      </c>
      <c r="BL658">
        <v>4742308.13980103</v>
      </c>
      <c r="BM658">
        <v>3298513.8893127399</v>
      </c>
      <c r="BN658">
        <v>4428635.1203918504</v>
      </c>
      <c r="BO658">
        <v>2323443.8896179199</v>
      </c>
      <c r="BP658">
        <v>5229350.0900268601</v>
      </c>
    </row>
    <row r="659" spans="1:70" x14ac:dyDescent="0.2">
      <c r="A659" t="s">
        <v>194</v>
      </c>
      <c r="B659" t="s">
        <v>195</v>
      </c>
      <c r="C659" t="s">
        <v>2293</v>
      </c>
      <c r="D659" t="s">
        <v>2294</v>
      </c>
      <c r="BJ659">
        <v>5.9</v>
      </c>
      <c r="BK659">
        <v>6</v>
      </c>
      <c r="BL659">
        <v>6.3</v>
      </c>
      <c r="BM659">
        <v>6.8</v>
      </c>
      <c r="BN659">
        <v>7.1</v>
      </c>
      <c r="BO659">
        <v>7.2</v>
      </c>
      <c r="BP659">
        <v>7.3</v>
      </c>
    </row>
    <row r="660" spans="1:70" x14ac:dyDescent="0.2">
      <c r="A660" t="s">
        <v>194</v>
      </c>
      <c r="B660" t="s">
        <v>195</v>
      </c>
      <c r="C660" t="s">
        <v>2295</v>
      </c>
      <c r="D660" t="s">
        <v>2296</v>
      </c>
      <c r="AI660">
        <v>3.8</v>
      </c>
      <c r="AN660">
        <v>4.5</v>
      </c>
      <c r="AS660">
        <v>4.4000000000000004</v>
      </c>
      <c r="AX660">
        <v>4.3</v>
      </c>
      <c r="BC660">
        <v>4.2</v>
      </c>
      <c r="BH660">
        <v>3.8</v>
      </c>
      <c r="BM660">
        <v>3.4</v>
      </c>
      <c r="BQ660">
        <v>3.1</v>
      </c>
    </row>
    <row r="661" spans="1:70" x14ac:dyDescent="0.2">
      <c r="A661" t="s">
        <v>194</v>
      </c>
      <c r="B661" t="s">
        <v>195</v>
      </c>
      <c r="C661" t="s">
        <v>2297</v>
      </c>
      <c r="D661" t="s">
        <v>2298</v>
      </c>
      <c r="AC661">
        <v>50</v>
      </c>
      <c r="AD661">
        <v>90</v>
      </c>
      <c r="AE661">
        <v>110</v>
      </c>
      <c r="AF661">
        <v>50</v>
      </c>
      <c r="AJ661">
        <v>6</v>
      </c>
      <c r="AK661">
        <v>61</v>
      </c>
      <c r="AL661">
        <v>61</v>
      </c>
      <c r="AM661">
        <v>69</v>
      </c>
      <c r="AN661">
        <v>60</v>
      </c>
      <c r="AO661">
        <v>64</v>
      </c>
      <c r="AP661">
        <v>112</v>
      </c>
      <c r="AQ661">
        <v>100</v>
      </c>
      <c r="AR661">
        <v>101</v>
      </c>
      <c r="AS661">
        <v>124</v>
      </c>
      <c r="AT661">
        <v>90</v>
      </c>
      <c r="AU661">
        <v>970</v>
      </c>
      <c r="AV661">
        <v>852</v>
      </c>
      <c r="AW661">
        <v>575</v>
      </c>
      <c r="AX661">
        <v>602</v>
      </c>
      <c r="AY661">
        <v>373</v>
      </c>
      <c r="AZ661">
        <v>557</v>
      </c>
      <c r="BA661">
        <v>719</v>
      </c>
      <c r="BB661">
        <v>983</v>
      </c>
      <c r="BC661">
        <v>1141</v>
      </c>
      <c r="BD661">
        <v>1262</v>
      </c>
      <c r="BE661">
        <v>1458</v>
      </c>
      <c r="BF661">
        <v>1578</v>
      </c>
      <c r="BG661">
        <v>1853</v>
      </c>
      <c r="BH661">
        <v>2147</v>
      </c>
      <c r="BI661">
        <v>2352</v>
      </c>
      <c r="BJ661">
        <v>2694</v>
      </c>
      <c r="BK661">
        <v>11447</v>
      </c>
      <c r="BL661">
        <v>11733</v>
      </c>
      <c r="BM661">
        <v>15694</v>
      </c>
      <c r="BN661">
        <v>20209</v>
      </c>
      <c r="BO661">
        <v>29914</v>
      </c>
      <c r="BP661">
        <v>54869</v>
      </c>
      <c r="BQ661">
        <v>150081</v>
      </c>
    </row>
    <row r="662" spans="1:70" x14ac:dyDescent="0.2">
      <c r="A662" t="s">
        <v>194</v>
      </c>
      <c r="B662" t="s">
        <v>195</v>
      </c>
      <c r="C662" t="s">
        <v>2299</v>
      </c>
      <c r="D662" t="s">
        <v>2300</v>
      </c>
      <c r="E662">
        <v>-23220</v>
      </c>
      <c r="F662">
        <v>-24687</v>
      </c>
      <c r="G662">
        <v>-26040</v>
      </c>
      <c r="H662">
        <v>-26382</v>
      </c>
      <c r="I662">
        <v>-26307</v>
      </c>
      <c r="J662">
        <v>-25398</v>
      </c>
      <c r="K662">
        <v>-27301</v>
      </c>
      <c r="L662">
        <v>-26444</v>
      </c>
      <c r="M662">
        <v>-27461</v>
      </c>
      <c r="N662">
        <v>-28406</v>
      </c>
      <c r="O662">
        <v>-28832</v>
      </c>
      <c r="P662">
        <v>-34524</v>
      </c>
      <c r="Q662">
        <v>-33679</v>
      </c>
      <c r="R662">
        <v>-34452</v>
      </c>
      <c r="S662">
        <v>-30599</v>
      </c>
      <c r="T662">
        <v>-30484</v>
      </c>
      <c r="U662">
        <v>-25786</v>
      </c>
      <c r="V662">
        <v>-18914</v>
      </c>
      <c r="W662">
        <v>-19274</v>
      </c>
      <c r="X662">
        <v>-18559</v>
      </c>
      <c r="Y662">
        <v>-15345</v>
      </c>
      <c r="Z662">
        <v>-17797</v>
      </c>
      <c r="AA662">
        <v>-15879</v>
      </c>
      <c r="AB662">
        <v>-11618</v>
      </c>
      <c r="AC662">
        <v>-12445</v>
      </c>
      <c r="AD662">
        <v>-16623</v>
      </c>
      <c r="AE662">
        <v>-25051</v>
      </c>
      <c r="AF662">
        <v>-29081</v>
      </c>
      <c r="AG662">
        <v>-30068</v>
      </c>
      <c r="AH662">
        <v>-31843</v>
      </c>
      <c r="AI662">
        <v>-32970</v>
      </c>
      <c r="AJ662">
        <v>-50451</v>
      </c>
      <c r="AK662">
        <v>-45003</v>
      </c>
      <c r="AL662">
        <v>-43784</v>
      </c>
      <c r="AM662">
        <v>-37554</v>
      </c>
      <c r="AN662">
        <v>-38943</v>
      </c>
      <c r="AO662">
        <v>-44314</v>
      </c>
      <c r="AP662">
        <v>-37200</v>
      </c>
      <c r="AQ662">
        <v>-5367</v>
      </c>
      <c r="AR662">
        <v>-1922</v>
      </c>
      <c r="AS662">
        <v>3877</v>
      </c>
      <c r="AT662">
        <v>10654</v>
      </c>
      <c r="AU662">
        <v>16076</v>
      </c>
      <c r="AV662">
        <v>15359</v>
      </c>
      <c r="AW662">
        <v>17570</v>
      </c>
      <c r="AX662">
        <v>9795</v>
      </c>
      <c r="AY662">
        <v>-4218</v>
      </c>
      <c r="AZ662">
        <v>-28202</v>
      </c>
      <c r="BA662">
        <v>-40725</v>
      </c>
      <c r="BB662">
        <v>-40148</v>
      </c>
      <c r="BC662">
        <v>-42055</v>
      </c>
      <c r="BD662">
        <v>-33391</v>
      </c>
      <c r="BE662">
        <v>-20930</v>
      </c>
      <c r="BF662">
        <v>-33212</v>
      </c>
      <c r="BG662">
        <v>-17984</v>
      </c>
      <c r="BH662">
        <v>-19726</v>
      </c>
      <c r="BI662">
        <v>-7598</v>
      </c>
      <c r="BJ662">
        <v>-14780</v>
      </c>
      <c r="BK662">
        <v>-23938</v>
      </c>
      <c r="BL662">
        <v>-25240</v>
      </c>
      <c r="BM662">
        <v>-5661</v>
      </c>
      <c r="BN662">
        <v>-13079</v>
      </c>
      <c r="BO662">
        <v>-24960</v>
      </c>
      <c r="BP662">
        <v>-24957</v>
      </c>
      <c r="BQ662">
        <v>-25807</v>
      </c>
      <c r="BR662">
        <v>-27130</v>
      </c>
    </row>
    <row r="663" spans="1:70" x14ac:dyDescent="0.2">
      <c r="A663" t="s">
        <v>194</v>
      </c>
      <c r="B663" t="s">
        <v>195</v>
      </c>
      <c r="C663" t="s">
        <v>2301</v>
      </c>
      <c r="D663" t="s">
        <v>2302</v>
      </c>
      <c r="AS663">
        <v>309</v>
      </c>
      <c r="AT663">
        <v>250</v>
      </c>
      <c r="AU663">
        <v>371</v>
      </c>
      <c r="AV663">
        <v>491</v>
      </c>
      <c r="AW663">
        <v>515</v>
      </c>
      <c r="AX663">
        <v>774</v>
      </c>
      <c r="AY663">
        <v>760</v>
      </c>
      <c r="AZ663">
        <v>601</v>
      </c>
      <c r="BA663">
        <v>608</v>
      </c>
      <c r="BB663">
        <v>512</v>
      </c>
      <c r="BC663">
        <v>531</v>
      </c>
      <c r="BD663">
        <v>667</v>
      </c>
      <c r="BE663">
        <v>684</v>
      </c>
      <c r="BF663">
        <v>786</v>
      </c>
      <c r="BG663">
        <v>201</v>
      </c>
      <c r="BH663">
        <v>141</v>
      </c>
      <c r="BI663">
        <v>126</v>
      </c>
      <c r="BJ663">
        <v>43</v>
      </c>
      <c r="BK663">
        <v>40</v>
      </c>
      <c r="BL663">
        <v>29</v>
      </c>
      <c r="BM663">
        <v>30</v>
      </c>
      <c r="BN663">
        <v>9413</v>
      </c>
      <c r="BO663">
        <v>551</v>
      </c>
      <c r="BP663">
        <v>1146</v>
      </c>
      <c r="BQ663">
        <v>1493</v>
      </c>
    </row>
    <row r="664" spans="1:70" x14ac:dyDescent="0.2">
      <c r="A664" t="s">
        <v>194</v>
      </c>
      <c r="B664" t="s">
        <v>195</v>
      </c>
      <c r="C664" t="s">
        <v>2303</v>
      </c>
      <c r="D664" t="s">
        <v>2304</v>
      </c>
      <c r="AJ664">
        <v>2.4670000000000001</v>
      </c>
      <c r="AK664">
        <v>2.5049999999999999</v>
      </c>
      <c r="AL664">
        <v>2.4260000000000002</v>
      </c>
      <c r="AM664">
        <v>2.58</v>
      </c>
      <c r="AN664">
        <v>2.532</v>
      </c>
      <c r="AO664">
        <v>2.4460000000000002</v>
      </c>
      <c r="AP664">
        <v>2.4119999999999999</v>
      </c>
      <c r="AQ664">
        <v>2.44</v>
      </c>
      <c r="AR664">
        <v>2.552</v>
      </c>
      <c r="AS664">
        <v>2.6869999999999998</v>
      </c>
      <c r="AT664">
        <v>2.7480000000000002</v>
      </c>
      <c r="AU664">
        <v>2.8620000000000001</v>
      </c>
      <c r="AV664">
        <v>2.78</v>
      </c>
      <c r="AW664">
        <v>3.48</v>
      </c>
      <c r="AX664">
        <v>4</v>
      </c>
      <c r="AY664">
        <v>3.67</v>
      </c>
      <c r="AZ664">
        <v>3.3</v>
      </c>
      <c r="BA664">
        <v>3.5009999999999999</v>
      </c>
      <c r="BB664">
        <v>3.7229999999999999</v>
      </c>
      <c r="BC664">
        <v>3.7250000000000001</v>
      </c>
      <c r="BD664">
        <v>3.827</v>
      </c>
      <c r="BE664">
        <v>3.8490000000000002</v>
      </c>
      <c r="BF664">
        <v>4.0540000000000003</v>
      </c>
      <c r="BG664">
        <v>4.2549999999999999</v>
      </c>
      <c r="BH664">
        <v>4.4720000000000004</v>
      </c>
      <c r="BI664">
        <v>4.5979999999999999</v>
      </c>
      <c r="BJ664">
        <v>4.6619999999999999</v>
      </c>
      <c r="BK664">
        <v>4.6950000000000003</v>
      </c>
      <c r="BL664">
        <v>4.4930000000000003</v>
      </c>
      <c r="BM664">
        <v>4.59</v>
      </c>
      <c r="BN664">
        <v>4.5110000000000001</v>
      </c>
      <c r="BO664">
        <v>3.8279999999999998</v>
      </c>
      <c r="BP664">
        <v>3.601</v>
      </c>
      <c r="BQ664">
        <v>3.4409999999999998</v>
      </c>
      <c r="BR664">
        <v>3.4769999999999999</v>
      </c>
    </row>
    <row r="665" spans="1:70" x14ac:dyDescent="0.2">
      <c r="A665" t="s">
        <v>194</v>
      </c>
      <c r="B665" t="s">
        <v>195</v>
      </c>
      <c r="C665" t="s">
        <v>2305</v>
      </c>
      <c r="D665" t="s">
        <v>2306</v>
      </c>
      <c r="AJ665">
        <v>2.5910000000000002</v>
      </c>
      <c r="AK665">
        <v>2.6280000000000001</v>
      </c>
      <c r="AL665">
        <v>2.5499999999999998</v>
      </c>
      <c r="AM665">
        <v>2.7029999999999998</v>
      </c>
      <c r="AN665">
        <v>2.6589999999999998</v>
      </c>
      <c r="AO665">
        <v>2.577</v>
      </c>
      <c r="AP665">
        <v>2.5449999999999999</v>
      </c>
      <c r="AQ665">
        <v>2.577</v>
      </c>
      <c r="AR665">
        <v>2.7320000000000002</v>
      </c>
      <c r="AS665">
        <v>2.9119999999999999</v>
      </c>
      <c r="AT665">
        <v>3.0169999999999999</v>
      </c>
      <c r="AU665">
        <v>3.1779999999999999</v>
      </c>
      <c r="AV665">
        <v>3.129</v>
      </c>
      <c r="AW665">
        <v>3.9569999999999999</v>
      </c>
      <c r="AX665">
        <v>4.6029999999999998</v>
      </c>
      <c r="AY665">
        <v>4.2619999999999996</v>
      </c>
      <c r="AZ665">
        <v>3.8660000000000001</v>
      </c>
      <c r="BA665">
        <v>4.0179999999999998</v>
      </c>
      <c r="BB665">
        <v>4.1890000000000001</v>
      </c>
      <c r="BC665">
        <v>4.1260000000000003</v>
      </c>
      <c r="BD665">
        <v>4.1710000000000003</v>
      </c>
      <c r="BE665">
        <v>4.1340000000000003</v>
      </c>
      <c r="BF665">
        <v>4.2830000000000004</v>
      </c>
      <c r="BG665">
        <v>4.4260000000000002</v>
      </c>
      <c r="BH665">
        <v>4.5819999999999999</v>
      </c>
      <c r="BI665">
        <v>4.6479999999999997</v>
      </c>
      <c r="BJ665">
        <v>4.6559999999999997</v>
      </c>
      <c r="BK665">
        <v>4.6360000000000001</v>
      </c>
      <c r="BL665">
        <v>4.5970000000000004</v>
      </c>
      <c r="BM665">
        <v>4.7709999999999999</v>
      </c>
      <c r="BN665">
        <v>4.9029999999999996</v>
      </c>
      <c r="BO665">
        <v>4.4669999999999996</v>
      </c>
      <c r="BP665">
        <v>4.4029999999999996</v>
      </c>
      <c r="BQ665">
        <v>4.4160000000000004</v>
      </c>
      <c r="BR665">
        <v>4.2569999999999997</v>
      </c>
    </row>
    <row r="666" spans="1:70" x14ac:dyDescent="0.2">
      <c r="A666" t="s">
        <v>194</v>
      </c>
      <c r="B666" t="s">
        <v>195</v>
      </c>
      <c r="C666" t="s">
        <v>2307</v>
      </c>
      <c r="D666" t="s">
        <v>2308</v>
      </c>
      <c r="AY666">
        <v>10.423999999999999</v>
      </c>
      <c r="BK666">
        <v>30.454000000000001</v>
      </c>
      <c r="BL666">
        <v>8.4009999999999998</v>
      </c>
      <c r="BO666">
        <v>11.201000000000001</v>
      </c>
      <c r="BP666">
        <v>27.038</v>
      </c>
      <c r="BQ666">
        <v>15.84</v>
      </c>
    </row>
    <row r="667" spans="1:70" x14ac:dyDescent="0.2">
      <c r="A667" t="s">
        <v>194</v>
      </c>
      <c r="B667" t="s">
        <v>195</v>
      </c>
      <c r="C667" t="s">
        <v>2309</v>
      </c>
      <c r="D667" t="s">
        <v>2310</v>
      </c>
      <c r="AY667">
        <v>9.9610000000000003</v>
      </c>
      <c r="BG667">
        <v>7.867</v>
      </c>
      <c r="BK667">
        <v>8.7110000000000003</v>
      </c>
      <c r="BL667">
        <v>9.2539999999999996</v>
      </c>
      <c r="BO667">
        <v>7.4610000000000003</v>
      </c>
      <c r="BP667">
        <v>7.66</v>
      </c>
      <c r="BQ667">
        <v>11.317</v>
      </c>
    </row>
    <row r="668" spans="1:70" x14ac:dyDescent="0.2">
      <c r="A668" t="s">
        <v>194</v>
      </c>
      <c r="B668" t="s">
        <v>195</v>
      </c>
      <c r="C668" t="s">
        <v>2311</v>
      </c>
      <c r="D668" t="s">
        <v>2312</v>
      </c>
      <c r="AY668">
        <v>8.8480000000000008</v>
      </c>
      <c r="BG668">
        <v>4.6100000000000003</v>
      </c>
      <c r="BK668">
        <v>5.0030000000000001</v>
      </c>
      <c r="BL668">
        <v>2.3969999999999998</v>
      </c>
      <c r="BO668">
        <v>2.1120000000000001</v>
      </c>
      <c r="BP668">
        <v>5.8860000000000001</v>
      </c>
      <c r="BQ668">
        <v>3.05</v>
      </c>
    </row>
    <row r="669" spans="1:70" x14ac:dyDescent="0.2">
      <c r="A669" t="s">
        <v>194</v>
      </c>
      <c r="B669" t="s">
        <v>195</v>
      </c>
      <c r="C669" t="s">
        <v>2313</v>
      </c>
      <c r="D669" t="s">
        <v>2314</v>
      </c>
      <c r="AY669">
        <v>14.295999999999999</v>
      </c>
      <c r="BG669">
        <v>17.902000000000001</v>
      </c>
      <c r="BK669">
        <v>9.2989999999999995</v>
      </c>
      <c r="BL669">
        <v>20.227</v>
      </c>
      <c r="BO669">
        <v>10.802</v>
      </c>
      <c r="BP669">
        <v>19.038</v>
      </c>
      <c r="BQ669">
        <v>23.523</v>
      </c>
    </row>
    <row r="670" spans="1:70" x14ac:dyDescent="0.2">
      <c r="A670" t="s">
        <v>194</v>
      </c>
      <c r="B670" t="s">
        <v>195</v>
      </c>
      <c r="C670" t="s">
        <v>2315</v>
      </c>
      <c r="D670" t="s">
        <v>2316</v>
      </c>
      <c r="AY670">
        <v>4.6440000000000001</v>
      </c>
      <c r="BG670">
        <v>5.2770000000000001</v>
      </c>
      <c r="BK670">
        <v>8.8800000000000008</v>
      </c>
      <c r="BL670">
        <v>1.9219999999999999</v>
      </c>
      <c r="BO670">
        <v>3.7029999999999998</v>
      </c>
      <c r="BP670">
        <v>8.3130000000000006</v>
      </c>
      <c r="BQ670">
        <v>4.8890000000000002</v>
      </c>
    </row>
    <row r="671" spans="1:70" x14ac:dyDescent="0.2">
      <c r="A671" t="s">
        <v>194</v>
      </c>
      <c r="B671" t="s">
        <v>195</v>
      </c>
      <c r="C671" t="s">
        <v>2317</v>
      </c>
      <c r="D671" t="s">
        <v>2318</v>
      </c>
      <c r="AI671">
        <v>49.262771848359158</v>
      </c>
      <c r="AJ671">
        <v>49.275534344976293</v>
      </c>
      <c r="AK671">
        <v>49.31965382835515</v>
      </c>
      <c r="AL671">
        <v>49.343784895416469</v>
      </c>
      <c r="AM671">
        <v>49.348862134160996</v>
      </c>
      <c r="AN671">
        <v>49.338713411144155</v>
      </c>
      <c r="AO671">
        <v>49.334953546456973</v>
      </c>
      <c r="AP671">
        <v>49.323479696857966</v>
      </c>
      <c r="AQ671">
        <v>49.250930879938721</v>
      </c>
      <c r="AR671">
        <v>49.127758588881093</v>
      </c>
      <c r="AS671">
        <v>48.996535202124683</v>
      </c>
      <c r="AT671">
        <v>48.853173155274384</v>
      </c>
      <c r="AU671">
        <v>48.701011563591159</v>
      </c>
      <c r="AV671">
        <v>48.549915679374045</v>
      </c>
      <c r="AW671">
        <v>48.403545094023436</v>
      </c>
      <c r="AX671">
        <v>48.270961644959179</v>
      </c>
      <c r="AY671">
        <v>48.169097349448748</v>
      </c>
      <c r="AZ671">
        <v>48.111522120306191</v>
      </c>
      <c r="BA671">
        <v>48.092176214798982</v>
      </c>
      <c r="BB671">
        <v>48.083653947745539</v>
      </c>
      <c r="BC671">
        <v>48.073542018063137</v>
      </c>
      <c r="BD671">
        <v>48.054656182386637</v>
      </c>
      <c r="BE671">
        <v>48.014316505517783</v>
      </c>
      <c r="BF671">
        <v>47.972200218331146</v>
      </c>
      <c r="BG671">
        <v>47.926730772745685</v>
      </c>
      <c r="BH671">
        <v>47.868968362247422</v>
      </c>
      <c r="BI671">
        <v>47.802827891283087</v>
      </c>
      <c r="BJ671">
        <v>47.734325399035413</v>
      </c>
      <c r="BK671">
        <v>47.680461969516273</v>
      </c>
      <c r="BL671">
        <v>47.637068604627977</v>
      </c>
      <c r="BM671">
        <v>47.101076941890071</v>
      </c>
      <c r="BN671">
        <v>46.596975580195434</v>
      </c>
      <c r="BO671">
        <v>46.036589075828886</v>
      </c>
      <c r="BP671">
        <v>46.274236730959053</v>
      </c>
      <c r="BQ671">
        <v>46.554288635125253</v>
      </c>
      <c r="BR671">
        <v>46.523520775303929</v>
      </c>
    </row>
    <row r="672" spans="1:70" x14ac:dyDescent="0.2">
      <c r="A672" t="s">
        <v>194</v>
      </c>
      <c r="B672" t="s">
        <v>195</v>
      </c>
      <c r="C672" t="s">
        <v>2319</v>
      </c>
      <c r="D672" t="s">
        <v>2320</v>
      </c>
      <c r="AY672">
        <v>60.901000000000003</v>
      </c>
      <c r="BG672">
        <v>45.968000000000004</v>
      </c>
      <c r="BK672">
        <v>51.220999999999997</v>
      </c>
      <c r="BL672">
        <v>70.369</v>
      </c>
      <c r="BO672">
        <v>65.591999999999999</v>
      </c>
      <c r="BP672">
        <v>54.027999999999999</v>
      </c>
      <c r="BQ672">
        <v>54.924999999999997</v>
      </c>
    </row>
    <row r="673" spans="1:70" x14ac:dyDescent="0.2">
      <c r="A673" t="s">
        <v>194</v>
      </c>
      <c r="B673" t="s">
        <v>195</v>
      </c>
      <c r="C673" t="s">
        <v>827</v>
      </c>
      <c r="D673" t="s">
        <v>828</v>
      </c>
      <c r="T673">
        <v>45.8</v>
      </c>
      <c r="AD673">
        <v>82.82</v>
      </c>
      <c r="AJ673">
        <v>83.93</v>
      </c>
      <c r="AM673">
        <v>78.7</v>
      </c>
      <c r="AX673">
        <v>89.1</v>
      </c>
      <c r="AY673">
        <v>71.628</v>
      </c>
      <c r="AZ673">
        <v>87.3</v>
      </c>
      <c r="BG673">
        <v>65.623999999999995</v>
      </c>
      <c r="BK673">
        <v>44.893000000000001</v>
      </c>
      <c r="BL673">
        <v>77.617999999999995</v>
      </c>
      <c r="BO673">
        <v>72.337000000000003</v>
      </c>
      <c r="BP673">
        <v>47.453000000000003</v>
      </c>
      <c r="BQ673">
        <v>70.061999999999998</v>
      </c>
    </row>
    <row r="674" spans="1:70" x14ac:dyDescent="0.2">
      <c r="A674" t="s">
        <v>194</v>
      </c>
      <c r="B674" t="s">
        <v>195</v>
      </c>
      <c r="C674" t="s">
        <v>2321</v>
      </c>
      <c r="D674" t="s">
        <v>2322</v>
      </c>
      <c r="T674">
        <v>3.3552631578947367</v>
      </c>
      <c r="AD674">
        <v>81.899368329340021</v>
      </c>
      <c r="AJ674">
        <v>89.282501124606384</v>
      </c>
      <c r="AM674">
        <v>87.173396674584325</v>
      </c>
      <c r="AX674">
        <v>92.043010752688176</v>
      </c>
      <c r="AY674">
        <v>70.411167810428751</v>
      </c>
      <c r="AZ674">
        <v>94.549499443826463</v>
      </c>
      <c r="BG674">
        <v>77.972276166878714</v>
      </c>
      <c r="BK674">
        <v>71.632156137337446</v>
      </c>
      <c r="BL674">
        <v>87.328117875740929</v>
      </c>
      <c r="BO674">
        <v>82.239473651418677</v>
      </c>
      <c r="BP674">
        <v>76.764560030855691</v>
      </c>
      <c r="BQ674">
        <v>84.11317358239522</v>
      </c>
    </row>
    <row r="675" spans="1:70" x14ac:dyDescent="0.2">
      <c r="A675" t="s">
        <v>194</v>
      </c>
      <c r="B675" t="s">
        <v>195</v>
      </c>
      <c r="C675" t="s">
        <v>2323</v>
      </c>
      <c r="D675" t="s">
        <v>2324</v>
      </c>
      <c r="AY675">
        <v>58.978000000000002</v>
      </c>
      <c r="BG675">
        <v>65.864999999999995</v>
      </c>
      <c r="BK675">
        <v>44.579000000000001</v>
      </c>
      <c r="BL675">
        <v>75.2</v>
      </c>
      <c r="BO675">
        <v>75.295000000000002</v>
      </c>
      <c r="BP675">
        <v>45.298999999999999</v>
      </c>
      <c r="BQ675">
        <v>66.102999999999994</v>
      </c>
    </row>
    <row r="676" spans="1:70" x14ac:dyDescent="0.2">
      <c r="A676" t="s">
        <v>194</v>
      </c>
      <c r="B676" t="s">
        <v>195</v>
      </c>
      <c r="C676" t="s">
        <v>2325</v>
      </c>
      <c r="D676" t="s">
        <v>2326</v>
      </c>
      <c r="AY676">
        <v>87.093000000000004</v>
      </c>
      <c r="BG676">
        <v>48.09</v>
      </c>
      <c r="BK676">
        <v>60.744</v>
      </c>
      <c r="BL676">
        <v>71.572999999999993</v>
      </c>
      <c r="BO676">
        <v>76.555000000000007</v>
      </c>
      <c r="BP676">
        <v>61.65</v>
      </c>
      <c r="BQ676">
        <v>66.694000000000003</v>
      </c>
    </row>
    <row r="677" spans="1:70" x14ac:dyDescent="0.2">
      <c r="A677" t="s">
        <v>194</v>
      </c>
      <c r="B677" t="s">
        <v>195</v>
      </c>
      <c r="C677" t="s">
        <v>2327</v>
      </c>
      <c r="D677" t="s">
        <v>2328</v>
      </c>
      <c r="AI677">
        <v>78.745000000000005</v>
      </c>
      <c r="AJ677">
        <v>78.972999999999999</v>
      </c>
      <c r="AK677">
        <v>78.534999999999997</v>
      </c>
      <c r="AL677">
        <v>78.09</v>
      </c>
      <c r="AM677">
        <v>77.638999999999996</v>
      </c>
      <c r="AN677">
        <v>77.182000000000002</v>
      </c>
      <c r="AO677">
        <v>76.718999999999994</v>
      </c>
      <c r="AP677">
        <v>76.248999999999995</v>
      </c>
      <c r="AQ677">
        <v>75.774000000000001</v>
      </c>
      <c r="AR677">
        <v>75.293000000000006</v>
      </c>
      <c r="AS677">
        <v>74.805000000000007</v>
      </c>
      <c r="AT677">
        <v>74.311999999999998</v>
      </c>
      <c r="AU677">
        <v>73.813000000000002</v>
      </c>
      <c r="AV677">
        <v>73.308000000000007</v>
      </c>
      <c r="AW677">
        <v>72.796000000000006</v>
      </c>
      <c r="AX677">
        <v>72.278000000000006</v>
      </c>
      <c r="AY677">
        <v>71.754999999999995</v>
      </c>
      <c r="AZ677">
        <v>71.224000000000004</v>
      </c>
      <c r="BA677">
        <v>70.688000000000002</v>
      </c>
      <c r="BB677">
        <v>70.146000000000001</v>
      </c>
      <c r="BC677">
        <v>69.597999999999999</v>
      </c>
      <c r="BD677">
        <v>69.043999999999997</v>
      </c>
      <c r="BE677">
        <v>68.484999999999999</v>
      </c>
      <c r="BF677">
        <v>67.92</v>
      </c>
      <c r="BG677">
        <v>67.350999999999999</v>
      </c>
      <c r="BH677">
        <v>66.775000000000006</v>
      </c>
      <c r="BI677">
        <v>66.194999999999993</v>
      </c>
      <c r="BJ677">
        <v>65.611000000000004</v>
      </c>
      <c r="BK677">
        <v>65.021000000000001</v>
      </c>
      <c r="BL677">
        <v>64.427000000000007</v>
      </c>
      <c r="BM677">
        <v>62.136000000000003</v>
      </c>
      <c r="BN677">
        <v>60.725000000000001</v>
      </c>
      <c r="BO677">
        <v>58.783999999999999</v>
      </c>
      <c r="BP677">
        <v>55.371000000000002</v>
      </c>
      <c r="BQ677">
        <v>51.970999999999997</v>
      </c>
      <c r="BR677">
        <v>51.765999999999998</v>
      </c>
    </row>
    <row r="678" spans="1:70" x14ac:dyDescent="0.2">
      <c r="A678" t="s">
        <v>194</v>
      </c>
      <c r="B678" t="s">
        <v>195</v>
      </c>
      <c r="C678" t="s">
        <v>2329</v>
      </c>
      <c r="D678" t="s">
        <v>2330</v>
      </c>
      <c r="AI678">
        <v>75.661000000000001</v>
      </c>
      <c r="AJ678">
        <v>75.817999999999998</v>
      </c>
      <c r="AK678">
        <v>75.323999999999998</v>
      </c>
      <c r="AL678">
        <v>74.813000000000002</v>
      </c>
      <c r="AM678">
        <v>74.293000000000006</v>
      </c>
      <c r="AN678">
        <v>73.757000000000005</v>
      </c>
      <c r="AO678">
        <v>73.206999999999994</v>
      </c>
      <c r="AP678">
        <v>72.656999999999996</v>
      </c>
      <c r="AQ678">
        <v>72.097999999999999</v>
      </c>
      <c r="AR678">
        <v>71.534999999999997</v>
      </c>
      <c r="AS678">
        <v>70.975999999999999</v>
      </c>
      <c r="AT678">
        <v>70.408000000000001</v>
      </c>
      <c r="AU678">
        <v>69.840999999999994</v>
      </c>
      <c r="AV678">
        <v>69.27</v>
      </c>
      <c r="AW678">
        <v>68.700999999999993</v>
      </c>
      <c r="AX678">
        <v>68.123999999999995</v>
      </c>
      <c r="AY678">
        <v>67.546999999999997</v>
      </c>
      <c r="AZ678">
        <v>66.968999999999994</v>
      </c>
      <c r="BA678">
        <v>66.385000000000005</v>
      </c>
      <c r="BB678">
        <v>65.799000000000007</v>
      </c>
      <c r="BC678">
        <v>65.198999999999998</v>
      </c>
      <c r="BD678">
        <v>64.593000000000004</v>
      </c>
      <c r="BE678">
        <v>63.978000000000002</v>
      </c>
      <c r="BF678">
        <v>63.356000000000002</v>
      </c>
      <c r="BG678">
        <v>62.728999999999999</v>
      </c>
      <c r="BH678">
        <v>62.095999999999997</v>
      </c>
      <c r="BI678">
        <v>61.456000000000003</v>
      </c>
      <c r="BJ678">
        <v>60.808999999999997</v>
      </c>
      <c r="BK678">
        <v>60.158999999999999</v>
      </c>
      <c r="BL678">
        <v>59.505000000000003</v>
      </c>
      <c r="BM678">
        <v>56.62</v>
      </c>
      <c r="BN678">
        <v>54.694000000000003</v>
      </c>
      <c r="BO678">
        <v>52.155999999999999</v>
      </c>
      <c r="BP678">
        <v>48.771000000000001</v>
      </c>
      <c r="BQ678">
        <v>45.488</v>
      </c>
      <c r="BR678">
        <v>45.265000000000001</v>
      </c>
    </row>
    <row r="679" spans="1:70" x14ac:dyDescent="0.2">
      <c r="A679" t="s">
        <v>194</v>
      </c>
      <c r="B679" t="s">
        <v>195</v>
      </c>
      <c r="C679" t="s">
        <v>2331</v>
      </c>
      <c r="D679" t="s">
        <v>2332</v>
      </c>
      <c r="BC679">
        <v>22.1</v>
      </c>
    </row>
    <row r="680" spans="1:70" x14ac:dyDescent="0.2">
      <c r="A680" t="s">
        <v>194</v>
      </c>
      <c r="B680" t="s">
        <v>195</v>
      </c>
      <c r="C680" t="s">
        <v>2333</v>
      </c>
      <c r="D680" t="s">
        <v>2334</v>
      </c>
      <c r="BC680">
        <v>19.399999999999999</v>
      </c>
    </row>
    <row r="681" spans="1:70" x14ac:dyDescent="0.2">
      <c r="A681" t="s">
        <v>194</v>
      </c>
      <c r="B681" t="s">
        <v>195</v>
      </c>
      <c r="C681" t="s">
        <v>2335</v>
      </c>
      <c r="D681" t="s">
        <v>2336</v>
      </c>
      <c r="BC681">
        <v>18.8</v>
      </c>
    </row>
    <row r="682" spans="1:70" x14ac:dyDescent="0.2">
      <c r="A682" t="s">
        <v>194</v>
      </c>
      <c r="B682" t="s">
        <v>195</v>
      </c>
      <c r="C682" t="s">
        <v>2337</v>
      </c>
      <c r="D682" t="s">
        <v>2338</v>
      </c>
      <c r="AV682">
        <v>51</v>
      </c>
      <c r="AY682">
        <v>34.5</v>
      </c>
      <c r="BC682">
        <v>44.8</v>
      </c>
    </row>
    <row r="683" spans="1:70" x14ac:dyDescent="0.2">
      <c r="A683" t="s">
        <v>194</v>
      </c>
      <c r="B683" t="s">
        <v>195</v>
      </c>
      <c r="C683" t="s">
        <v>2339</v>
      </c>
      <c r="D683" t="s">
        <v>2340</v>
      </c>
      <c r="AY683">
        <v>24.92</v>
      </c>
    </row>
    <row r="684" spans="1:70" x14ac:dyDescent="0.2">
      <c r="A684" t="s">
        <v>194</v>
      </c>
      <c r="B684" t="s">
        <v>195</v>
      </c>
      <c r="C684" t="s">
        <v>2341</v>
      </c>
      <c r="D684" t="s">
        <v>2342</v>
      </c>
      <c r="AY684">
        <v>1.59</v>
      </c>
    </row>
    <row r="685" spans="1:70" x14ac:dyDescent="0.2">
      <c r="A685" t="s">
        <v>194</v>
      </c>
      <c r="B685" t="s">
        <v>195</v>
      </c>
      <c r="C685" t="s">
        <v>2343</v>
      </c>
      <c r="D685" t="s">
        <v>2344</v>
      </c>
      <c r="AV685">
        <v>0.45074424169999999</v>
      </c>
      <c r="AY685">
        <v>1.39</v>
      </c>
    </row>
    <row r="686" spans="1:70" x14ac:dyDescent="0.2">
      <c r="A686" t="s">
        <v>194</v>
      </c>
      <c r="B686" t="s">
        <v>195</v>
      </c>
      <c r="C686" t="s">
        <v>2345</v>
      </c>
      <c r="D686" t="s">
        <v>2346</v>
      </c>
      <c r="AJ686">
        <v>2721.087844668868</v>
      </c>
      <c r="AK686">
        <v>2675.5586561196328</v>
      </c>
      <c r="AL686">
        <v>2707.6777302948967</v>
      </c>
      <c r="AM686">
        <v>2685.3254341630441</v>
      </c>
      <c r="AN686">
        <v>2770.0660850765157</v>
      </c>
      <c r="AO686">
        <v>2999.6595698798851</v>
      </c>
      <c r="AP686">
        <v>3111.037635659869</v>
      </c>
      <c r="AQ686">
        <v>3247.6768824522901</v>
      </c>
      <c r="AR686">
        <v>3385.6604499299378</v>
      </c>
      <c r="AS686">
        <v>3346.449815111419</v>
      </c>
      <c r="AT686">
        <v>3455.6043162693309</v>
      </c>
      <c r="AU686">
        <v>3493.212737985054</v>
      </c>
      <c r="AV686">
        <v>3641.5873083678366</v>
      </c>
      <c r="AW686">
        <v>3710.5038993076278</v>
      </c>
      <c r="AX686">
        <v>3927.6314306194881</v>
      </c>
      <c r="AY686">
        <v>4035.8490421349757</v>
      </c>
      <c r="AZ686">
        <v>4071.8736622482015</v>
      </c>
      <c r="BA686">
        <v>4208.8640261718529</v>
      </c>
      <c r="BB686">
        <v>4237.0753531026448</v>
      </c>
      <c r="BC686">
        <v>4481.4788014529349</v>
      </c>
      <c r="BD686">
        <v>4661.5568694486055</v>
      </c>
      <c r="BE686">
        <v>4830.5992956518112</v>
      </c>
      <c r="BF686">
        <v>4983.8694487748617</v>
      </c>
      <c r="BG686">
        <v>5069.590805824625</v>
      </c>
      <c r="BH686">
        <v>5133.1840922574675</v>
      </c>
      <c r="BI686">
        <v>5290.9975476933359</v>
      </c>
      <c r="BJ686">
        <v>5461.6306156693345</v>
      </c>
      <c r="BK686">
        <v>5659.9244520499624</v>
      </c>
      <c r="BL686">
        <v>5813.1520094872412</v>
      </c>
      <c r="BM686">
        <v>5931.6053829420434</v>
      </c>
      <c r="BN686">
        <v>6231.1516196786397</v>
      </c>
      <c r="BO686">
        <v>6223.5290332696131</v>
      </c>
      <c r="BP686">
        <v>6289.3215288401125</v>
      </c>
      <c r="BQ686">
        <v>6470.8522401717264</v>
      </c>
    </row>
    <row r="687" spans="1:70" x14ac:dyDescent="0.2">
      <c r="A687" t="s">
        <v>194</v>
      </c>
      <c r="B687" t="s">
        <v>195</v>
      </c>
      <c r="C687" t="s">
        <v>2347</v>
      </c>
      <c r="D687" t="s">
        <v>2348</v>
      </c>
      <c r="AY687">
        <v>95.83</v>
      </c>
      <c r="BC687">
        <v>89.84</v>
      </c>
    </row>
    <row r="688" spans="1:70" x14ac:dyDescent="0.2">
      <c r="A688" t="s">
        <v>194</v>
      </c>
      <c r="B688" t="s">
        <v>195</v>
      </c>
      <c r="C688" t="s">
        <v>2349</v>
      </c>
      <c r="D688" t="s">
        <v>2350</v>
      </c>
      <c r="AJ688">
        <v>19.138129431624201</v>
      </c>
      <c r="AK688">
        <v>19.2347015164802</v>
      </c>
      <c r="AL688">
        <v>19.332945402719901</v>
      </c>
      <c r="AM688">
        <v>19.4215235426412</v>
      </c>
      <c r="AN688">
        <v>19.5221804796853</v>
      </c>
      <c r="AO688">
        <v>19.788719518271499</v>
      </c>
      <c r="AP688">
        <v>20.125658335079901</v>
      </c>
      <c r="AQ688">
        <v>20.495572228055501</v>
      </c>
      <c r="AR688">
        <v>20.8826238178826</v>
      </c>
      <c r="AS688">
        <v>21.154135094205301</v>
      </c>
      <c r="AT688">
        <v>21.4514935866187</v>
      </c>
      <c r="AU688">
        <v>21.7077477400037</v>
      </c>
      <c r="AV688">
        <v>22.0181817114754</v>
      </c>
      <c r="AW688">
        <v>22.2414618672769</v>
      </c>
      <c r="AX688">
        <v>22.518711738192799</v>
      </c>
      <c r="AY688">
        <v>22.813463669058098</v>
      </c>
      <c r="AZ688">
        <v>22.824383993050599</v>
      </c>
      <c r="BA688">
        <v>22.8063439268523</v>
      </c>
      <c r="BB688">
        <v>22.741138469524898</v>
      </c>
      <c r="BC688">
        <v>22.776132558829399</v>
      </c>
      <c r="BD688">
        <v>22.816107858004699</v>
      </c>
      <c r="BE688">
        <v>22.825238281074299</v>
      </c>
      <c r="BF688">
        <v>22.8137300468189</v>
      </c>
      <c r="BG688">
        <v>22.808879169997098</v>
      </c>
      <c r="BH688">
        <v>22.7701245971591</v>
      </c>
      <c r="BI688">
        <v>22.750996615879401</v>
      </c>
      <c r="BJ688">
        <v>22.751270832068499</v>
      </c>
      <c r="BK688">
        <v>22.790835067522501</v>
      </c>
      <c r="BL688">
        <v>22.7735665058458</v>
      </c>
      <c r="BM688">
        <v>20.986957097530102</v>
      </c>
      <c r="BN688">
        <v>21.905282852726401</v>
      </c>
      <c r="BO688">
        <v>22.5198529989805</v>
      </c>
      <c r="BP688">
        <v>22.541380938120199</v>
      </c>
      <c r="BQ688">
        <v>22.567966583846498</v>
      </c>
      <c r="BR688">
        <v>22.837269128609201</v>
      </c>
    </row>
    <row r="689" spans="1:70" x14ac:dyDescent="0.2">
      <c r="A689" t="s">
        <v>194</v>
      </c>
      <c r="B689" t="s">
        <v>195</v>
      </c>
      <c r="C689" t="s">
        <v>2351</v>
      </c>
      <c r="D689" t="s">
        <v>2352</v>
      </c>
      <c r="AJ689">
        <v>90.144054354478186</v>
      </c>
      <c r="AK689">
        <v>90.034290056764902</v>
      </c>
      <c r="AL689">
        <v>89.938657766441793</v>
      </c>
      <c r="AM689">
        <v>89.824795349366809</v>
      </c>
      <c r="AN689">
        <v>89.737235510316594</v>
      </c>
      <c r="AO689">
        <v>89.6005642682737</v>
      </c>
      <c r="AP689">
        <v>89.406088687946692</v>
      </c>
      <c r="AQ689">
        <v>89.214139450294596</v>
      </c>
      <c r="AR689">
        <v>89.018760472608307</v>
      </c>
      <c r="AS689">
        <v>88.847826235459195</v>
      </c>
      <c r="AT689">
        <v>88.673378651794593</v>
      </c>
      <c r="AU689">
        <v>88.494411696142606</v>
      </c>
      <c r="AV689">
        <v>88.291456009006993</v>
      </c>
      <c r="AW689">
        <v>88.123723646998101</v>
      </c>
      <c r="AX689">
        <v>87.956947952655696</v>
      </c>
      <c r="AY689">
        <v>87.757020917388004</v>
      </c>
      <c r="AZ689">
        <v>87.737571692840191</v>
      </c>
      <c r="BA689">
        <v>87.76556353933691</v>
      </c>
      <c r="BB689">
        <v>87.775117972753407</v>
      </c>
      <c r="BC689">
        <v>87.757685240940603</v>
      </c>
      <c r="BD689">
        <v>87.7323463742174</v>
      </c>
      <c r="BE689">
        <v>87.740828819190511</v>
      </c>
      <c r="BF689">
        <v>87.759337939589599</v>
      </c>
      <c r="BG689">
        <v>87.760716415378312</v>
      </c>
      <c r="BH689">
        <v>87.774270025584997</v>
      </c>
      <c r="BI689">
        <v>87.783203875010301</v>
      </c>
      <c r="BJ689">
        <v>87.7828857456782</v>
      </c>
      <c r="BK689">
        <v>87.774812323138804</v>
      </c>
      <c r="BL689">
        <v>87.788364368134609</v>
      </c>
      <c r="BM689">
        <v>88.620152820166197</v>
      </c>
      <c r="BN689">
        <v>88.20785939743439</v>
      </c>
      <c r="BO689">
        <v>87.986769087322614</v>
      </c>
      <c r="BP689">
        <v>87.969982954110208</v>
      </c>
      <c r="BQ689">
        <v>87.94922570273269</v>
      </c>
      <c r="BR689">
        <v>87.720522554079906</v>
      </c>
    </row>
    <row r="690" spans="1:70" x14ac:dyDescent="0.2">
      <c r="A690" t="s">
        <v>194</v>
      </c>
      <c r="B690" t="s">
        <v>195</v>
      </c>
      <c r="C690" t="s">
        <v>2353</v>
      </c>
      <c r="D690" t="s">
        <v>2354</v>
      </c>
      <c r="AD690">
        <v>87.5</v>
      </c>
      <c r="AM690">
        <v>81.599999999999994</v>
      </c>
      <c r="AY690">
        <v>82.757999999999996</v>
      </c>
      <c r="BG690">
        <v>71.784999999999997</v>
      </c>
      <c r="BK690">
        <v>50.463999999999999</v>
      </c>
      <c r="BL690">
        <v>82.100999999999999</v>
      </c>
      <c r="BO690">
        <v>78.716999999999999</v>
      </c>
      <c r="BP690">
        <v>51.734999999999999</v>
      </c>
      <c r="BQ690">
        <v>74.709000000000003</v>
      </c>
    </row>
    <row r="691" spans="1:70" x14ac:dyDescent="0.2">
      <c r="A691" t="s">
        <v>194</v>
      </c>
      <c r="B691" t="s">
        <v>195</v>
      </c>
      <c r="C691" t="s">
        <v>2355</v>
      </c>
      <c r="D691" t="s">
        <v>2356</v>
      </c>
      <c r="AJ691">
        <v>86.028532456369803</v>
      </c>
      <c r="AK691">
        <v>85.934912896658503</v>
      </c>
      <c r="AL691">
        <v>85.844123520662095</v>
      </c>
      <c r="AM691">
        <v>85.752158151603396</v>
      </c>
      <c r="AN691">
        <v>85.658199504215006</v>
      </c>
      <c r="AO691">
        <v>85.455092966055702</v>
      </c>
      <c r="AP691">
        <v>85.187126079120006</v>
      </c>
      <c r="AQ691">
        <v>84.892988840601504</v>
      </c>
      <c r="AR691">
        <v>84.575278880412498</v>
      </c>
      <c r="AS691">
        <v>84.331292590232593</v>
      </c>
      <c r="AT691">
        <v>84.072432470071703</v>
      </c>
      <c r="AU691">
        <v>83.833327128564406</v>
      </c>
      <c r="AV691">
        <v>83.558689736736895</v>
      </c>
      <c r="AW691">
        <v>83.340358229740005</v>
      </c>
      <c r="AX691">
        <v>83.094346241949196</v>
      </c>
      <c r="AY691">
        <v>82.837350173885994</v>
      </c>
      <c r="AZ691">
        <v>82.817457011628903</v>
      </c>
      <c r="BA691">
        <v>82.838780989941796</v>
      </c>
      <c r="BB691">
        <v>82.880327113952404</v>
      </c>
      <c r="BC691">
        <v>82.858030699580993</v>
      </c>
      <c r="BD691">
        <v>82.828160749125701</v>
      </c>
      <c r="BE691">
        <v>82.824866562044704</v>
      </c>
      <c r="BF691">
        <v>82.836408107090094</v>
      </c>
      <c r="BG691">
        <v>82.837544977918498</v>
      </c>
      <c r="BH691">
        <v>82.860898560843793</v>
      </c>
      <c r="BI691">
        <v>82.870331356667194</v>
      </c>
      <c r="BJ691">
        <v>82.865768418950296</v>
      </c>
      <c r="BK691">
        <v>82.837541817745304</v>
      </c>
      <c r="BL691">
        <v>82.837538554804894</v>
      </c>
      <c r="BM691">
        <v>84.160834841672298</v>
      </c>
      <c r="BN691">
        <v>83.381887127553398</v>
      </c>
      <c r="BO691">
        <v>82.837543722018196</v>
      </c>
      <c r="BP691">
        <v>82.837555831067903</v>
      </c>
      <c r="BQ691">
        <v>82.837553779094705</v>
      </c>
      <c r="BR691">
        <v>82.598500365619202</v>
      </c>
    </row>
    <row r="692" spans="1:70" x14ac:dyDescent="0.2">
      <c r="A692" t="s">
        <v>194</v>
      </c>
      <c r="B692" t="s">
        <v>195</v>
      </c>
      <c r="C692" t="s">
        <v>2357</v>
      </c>
      <c r="D692" t="s">
        <v>2358</v>
      </c>
      <c r="AJ692">
        <v>2.7588804338302002</v>
      </c>
      <c r="AK692">
        <v>2.7562342998785598</v>
      </c>
      <c r="AL692">
        <v>2.7507722563560799</v>
      </c>
      <c r="AM692">
        <v>2.77039213980918</v>
      </c>
      <c r="AN692">
        <v>2.76731252840277</v>
      </c>
      <c r="AO692">
        <v>2.7733704444758298</v>
      </c>
      <c r="AP692">
        <v>2.7895575717830301</v>
      </c>
      <c r="AQ692">
        <v>2.7983994837891899</v>
      </c>
      <c r="AR692">
        <v>2.7865033005123001</v>
      </c>
      <c r="AS692">
        <v>2.7869457839404199</v>
      </c>
      <c r="AT692">
        <v>2.78742981712199</v>
      </c>
      <c r="AU692">
        <v>2.7891434220140101</v>
      </c>
      <c r="AV692">
        <v>2.7989603151505902</v>
      </c>
      <c r="AW692">
        <v>2.79887655971898</v>
      </c>
      <c r="AX692">
        <v>2.78945719119409</v>
      </c>
      <c r="AY692">
        <v>2.78551304535207</v>
      </c>
      <c r="AZ692">
        <v>2.7890832232528799</v>
      </c>
      <c r="BA692">
        <v>2.78514876583953</v>
      </c>
      <c r="BB692">
        <v>2.78991681638013</v>
      </c>
      <c r="BC692">
        <v>2.7987187900768098</v>
      </c>
      <c r="BD692">
        <v>2.8073078668600102</v>
      </c>
      <c r="BE692">
        <v>2.7995282453533501</v>
      </c>
      <c r="BF692">
        <v>2.7865524946892202</v>
      </c>
      <c r="BG692">
        <v>2.7848566493318598</v>
      </c>
      <c r="BH692">
        <v>2.7857272820172798</v>
      </c>
      <c r="BI692">
        <v>2.78218954806592</v>
      </c>
      <c r="BJ692">
        <v>2.78314693835482</v>
      </c>
      <c r="BK692">
        <v>2.7823618901815901</v>
      </c>
      <c r="BL692">
        <v>2.7799999292058</v>
      </c>
      <c r="BM692">
        <v>2.6965328009789</v>
      </c>
      <c r="BN692">
        <v>2.7611892227669999</v>
      </c>
      <c r="BO692">
        <v>2.7451579976217899</v>
      </c>
      <c r="BP692">
        <v>2.7481105115958</v>
      </c>
      <c r="BQ692">
        <v>2.7517514273482702</v>
      </c>
      <c r="BR692">
        <v>2.74780297810439</v>
      </c>
    </row>
    <row r="693" spans="1:70" x14ac:dyDescent="0.2">
      <c r="A693" t="s">
        <v>194</v>
      </c>
      <c r="B693" t="s">
        <v>195</v>
      </c>
      <c r="C693" t="s">
        <v>2359</v>
      </c>
      <c r="D693" t="s">
        <v>2360</v>
      </c>
      <c r="AJ693">
        <v>79.165999999999997</v>
      </c>
      <c r="AK693">
        <v>78.766999999999996</v>
      </c>
      <c r="AL693">
        <v>78.48</v>
      </c>
      <c r="AM693">
        <v>77.971999999999994</v>
      </c>
      <c r="AN693">
        <v>77.638000000000005</v>
      </c>
      <c r="AO693">
        <v>77.343999999999994</v>
      </c>
      <c r="AP693">
        <v>76.991</v>
      </c>
      <c r="AQ693">
        <v>76.569000000000003</v>
      </c>
      <c r="AR693">
        <v>76.108000000000004</v>
      </c>
      <c r="AS693">
        <v>75.611000000000004</v>
      </c>
      <c r="AT693">
        <v>75.174999999999997</v>
      </c>
      <c r="AU693">
        <v>74.679000000000002</v>
      </c>
      <c r="AV693">
        <v>74.34</v>
      </c>
      <c r="AW693">
        <v>73.212000000000003</v>
      </c>
      <c r="AX693">
        <v>72.248000000000005</v>
      </c>
      <c r="AY693">
        <v>72.174000000000007</v>
      </c>
      <c r="AZ693">
        <v>72.114000000000004</v>
      </c>
      <c r="BA693">
        <v>71.376000000000005</v>
      </c>
      <c r="BB693">
        <v>70.613</v>
      </c>
      <c r="BC693">
        <v>70.028000000000006</v>
      </c>
      <c r="BD693">
        <v>69.358999999999995</v>
      </c>
      <c r="BE693">
        <v>68.754999999999995</v>
      </c>
      <c r="BF693">
        <v>67.995000000000005</v>
      </c>
      <c r="BG693">
        <v>67.234999999999999</v>
      </c>
      <c r="BH693">
        <v>66.456999999999994</v>
      </c>
      <c r="BI693">
        <v>65.754999999999995</v>
      </c>
      <c r="BJ693">
        <v>65.103999999999999</v>
      </c>
      <c r="BK693">
        <v>64.481999999999999</v>
      </c>
      <c r="BL693">
        <v>64.314999999999998</v>
      </c>
      <c r="BM693">
        <v>62.643999999999998</v>
      </c>
      <c r="BN693">
        <v>62.137</v>
      </c>
      <c r="BO693">
        <v>61.603000000000002</v>
      </c>
      <c r="BP693">
        <v>58.631999999999998</v>
      </c>
      <c r="BQ693">
        <v>55.512</v>
      </c>
      <c r="BR693">
        <v>55.244999999999997</v>
      </c>
    </row>
    <row r="694" spans="1:70" x14ac:dyDescent="0.2">
      <c r="A694" t="s">
        <v>194</v>
      </c>
      <c r="B694" t="s">
        <v>195</v>
      </c>
      <c r="C694" t="s">
        <v>2361</v>
      </c>
      <c r="D694" t="s">
        <v>2362</v>
      </c>
      <c r="AJ694">
        <v>81.911889949471004</v>
      </c>
      <c r="AK694">
        <v>82.006151705900905</v>
      </c>
      <c r="AL694">
        <v>81.892325785215405</v>
      </c>
      <c r="AM694">
        <v>81.896974962162204</v>
      </c>
      <c r="AN694">
        <v>81.070942166995806</v>
      </c>
      <c r="AO694">
        <v>79.8099795362577</v>
      </c>
      <c r="AP694">
        <v>78.759209589358605</v>
      </c>
      <c r="AQ694">
        <v>77.761678903526203</v>
      </c>
      <c r="AR694">
        <v>76.520767209828506</v>
      </c>
      <c r="AS694">
        <v>75.758580510222401</v>
      </c>
      <c r="AT694">
        <v>74.671832169237106</v>
      </c>
      <c r="AU694">
        <v>73.657807116710202</v>
      </c>
      <c r="AV694">
        <v>72.280966336622399</v>
      </c>
      <c r="AW694">
        <v>71.065637283069705</v>
      </c>
      <c r="AX694">
        <v>69.589878678100305</v>
      </c>
      <c r="AY694">
        <v>68.143288159050002</v>
      </c>
      <c r="AZ694">
        <v>67.066111604341202</v>
      </c>
      <c r="BA694">
        <v>66.276540660539993</v>
      </c>
      <c r="BB694">
        <v>65.266055237775603</v>
      </c>
      <c r="BC694">
        <v>63.7733147339776</v>
      </c>
      <c r="BD694">
        <v>62.382521863751101</v>
      </c>
      <c r="BE694">
        <v>61.076733177158502</v>
      </c>
      <c r="BF694">
        <v>59.8409350025008</v>
      </c>
      <c r="BG694">
        <v>58.722505632835997</v>
      </c>
      <c r="BH694">
        <v>57.610655198230603</v>
      </c>
      <c r="BI694">
        <v>56.160771190733101</v>
      </c>
      <c r="BJ694">
        <v>54.582599390774902</v>
      </c>
      <c r="BK694">
        <v>53.035606966573702</v>
      </c>
      <c r="BL694">
        <v>51.570132435225801</v>
      </c>
      <c r="BM694">
        <v>52.948791482703399</v>
      </c>
      <c r="BN694">
        <v>53.401836168571897</v>
      </c>
      <c r="BO694">
        <v>53.111106358396697</v>
      </c>
      <c r="BP694">
        <v>52.697436102513699</v>
      </c>
      <c r="BQ694">
        <v>52.2336421724481</v>
      </c>
      <c r="BR694">
        <v>51.775442301024903</v>
      </c>
    </row>
    <row r="695" spans="1:70" x14ac:dyDescent="0.2">
      <c r="A695" t="s">
        <v>194</v>
      </c>
      <c r="B695" t="s">
        <v>195</v>
      </c>
      <c r="C695" t="s">
        <v>2363</v>
      </c>
      <c r="D695" t="s">
        <v>2364</v>
      </c>
      <c r="AV695">
        <v>98.4</v>
      </c>
      <c r="AY695">
        <v>78.3</v>
      </c>
    </row>
    <row r="696" spans="1:70" x14ac:dyDescent="0.2">
      <c r="A696" t="s">
        <v>194</v>
      </c>
      <c r="B696" t="s">
        <v>195</v>
      </c>
      <c r="C696" t="s">
        <v>2365</v>
      </c>
      <c r="D696" t="s">
        <v>2366</v>
      </c>
      <c r="BK696">
        <v>4.63</v>
      </c>
      <c r="BN696">
        <v>4.47</v>
      </c>
    </row>
    <row r="697" spans="1:70" x14ac:dyDescent="0.2">
      <c r="A697" t="s">
        <v>194</v>
      </c>
      <c r="B697" t="s">
        <v>195</v>
      </c>
      <c r="C697" t="s">
        <v>2367</v>
      </c>
      <c r="D697" t="s">
        <v>2368</v>
      </c>
    </row>
    <row r="698" spans="1:70" x14ac:dyDescent="0.2">
      <c r="A698" t="s">
        <v>194</v>
      </c>
      <c r="B698" t="s">
        <v>195</v>
      </c>
      <c r="C698" t="s">
        <v>2369</v>
      </c>
      <c r="D698" t="s">
        <v>2370</v>
      </c>
      <c r="BK698">
        <v>41.4</v>
      </c>
      <c r="BN698">
        <v>43.2</v>
      </c>
    </row>
    <row r="699" spans="1:70" x14ac:dyDescent="0.2">
      <c r="A699" t="s">
        <v>194</v>
      </c>
      <c r="B699" t="s">
        <v>195</v>
      </c>
      <c r="C699" t="s">
        <v>2371</v>
      </c>
      <c r="D699" t="s">
        <v>2372</v>
      </c>
      <c r="AM699">
        <v>93</v>
      </c>
      <c r="AQ699">
        <v>91.6</v>
      </c>
      <c r="AV699">
        <v>81.099999999999994</v>
      </c>
      <c r="BB699">
        <v>82.3</v>
      </c>
      <c r="BG699">
        <v>77.400000000000006</v>
      </c>
      <c r="BK699">
        <v>66.099999999999994</v>
      </c>
      <c r="BN699">
        <v>64.599999999999994</v>
      </c>
    </row>
    <row r="700" spans="1:70" x14ac:dyDescent="0.2">
      <c r="A700" t="s">
        <v>194</v>
      </c>
      <c r="B700" t="s">
        <v>195</v>
      </c>
      <c r="C700" t="s">
        <v>2373</v>
      </c>
      <c r="D700" t="s">
        <v>2374</v>
      </c>
      <c r="AM700">
        <v>5.6</v>
      </c>
      <c r="AQ700">
        <v>5.2</v>
      </c>
      <c r="AV700">
        <v>5.8</v>
      </c>
      <c r="BB700">
        <v>6.7</v>
      </c>
      <c r="BG700">
        <v>8.3000000000000007</v>
      </c>
      <c r="BK700">
        <v>6.3</v>
      </c>
      <c r="BN700">
        <v>7.3</v>
      </c>
    </row>
    <row r="701" spans="1:70" x14ac:dyDescent="0.2">
      <c r="A701" t="s">
        <v>194</v>
      </c>
      <c r="B701" t="s">
        <v>195</v>
      </c>
      <c r="C701" t="s">
        <v>2375</v>
      </c>
      <c r="D701" t="s">
        <v>2376</v>
      </c>
      <c r="AM701">
        <v>55</v>
      </c>
      <c r="AQ701">
        <v>56.5</v>
      </c>
      <c r="AV701">
        <v>49.7</v>
      </c>
      <c r="BB701">
        <v>47.1</v>
      </c>
      <c r="BG701">
        <v>44.3</v>
      </c>
      <c r="BK701">
        <v>50.3</v>
      </c>
      <c r="BN701">
        <v>45.3</v>
      </c>
    </row>
    <row r="702" spans="1:70" x14ac:dyDescent="0.2">
      <c r="A702" t="s">
        <v>194</v>
      </c>
      <c r="B702" t="s">
        <v>195</v>
      </c>
      <c r="C702" t="s">
        <v>2377</v>
      </c>
      <c r="D702" t="s">
        <v>2378</v>
      </c>
      <c r="AS702">
        <v>29</v>
      </c>
      <c r="AT702">
        <v>31</v>
      </c>
      <c r="AU702">
        <v>33</v>
      </c>
      <c r="AV702">
        <v>34</v>
      </c>
      <c r="AW702">
        <v>36</v>
      </c>
      <c r="AX702">
        <v>38</v>
      </c>
      <c r="AY702">
        <v>39</v>
      </c>
      <c r="AZ702">
        <v>43</v>
      </c>
      <c r="BA702">
        <v>46</v>
      </c>
      <c r="BB702">
        <v>49</v>
      </c>
      <c r="BC702">
        <v>53</v>
      </c>
      <c r="BD702">
        <v>54</v>
      </c>
      <c r="BE702">
        <v>56</v>
      </c>
      <c r="BF702">
        <v>58</v>
      </c>
      <c r="BG702">
        <v>60</v>
      </c>
      <c r="BH702">
        <v>62</v>
      </c>
      <c r="BI702">
        <v>64</v>
      </c>
      <c r="BJ702">
        <v>66</v>
      </c>
      <c r="BK702">
        <v>68</v>
      </c>
      <c r="BL702">
        <v>70</v>
      </c>
      <c r="BM702">
        <v>72</v>
      </c>
      <c r="BN702">
        <v>73</v>
      </c>
      <c r="BO702">
        <v>74</v>
      </c>
      <c r="BP702">
        <v>74</v>
      </c>
    </row>
    <row r="703" spans="1:70" x14ac:dyDescent="0.2">
      <c r="A703" t="s">
        <v>194</v>
      </c>
      <c r="B703" t="s">
        <v>195</v>
      </c>
      <c r="C703" t="s">
        <v>1004</v>
      </c>
      <c r="D703" t="s">
        <v>2379</v>
      </c>
      <c r="AS703">
        <v>19</v>
      </c>
      <c r="AT703">
        <v>18</v>
      </c>
      <c r="AU703">
        <v>17</v>
      </c>
      <c r="AV703">
        <v>16</v>
      </c>
      <c r="AW703">
        <v>16</v>
      </c>
      <c r="AX703">
        <v>19</v>
      </c>
      <c r="AY703">
        <v>23</v>
      </c>
      <c r="AZ703">
        <v>24</v>
      </c>
      <c r="BA703">
        <v>24</v>
      </c>
      <c r="BB703">
        <v>25</v>
      </c>
      <c r="BC703">
        <v>32</v>
      </c>
      <c r="BD703">
        <v>34</v>
      </c>
      <c r="BE703">
        <v>34</v>
      </c>
      <c r="BF703">
        <v>38</v>
      </c>
      <c r="BG703">
        <v>39</v>
      </c>
      <c r="BH703">
        <v>39</v>
      </c>
      <c r="BI703">
        <v>41</v>
      </c>
      <c r="BJ703">
        <v>42</v>
      </c>
      <c r="BK703">
        <v>39</v>
      </c>
      <c r="BL703">
        <v>40</v>
      </c>
      <c r="BM703">
        <v>42</v>
      </c>
      <c r="BN703">
        <v>45</v>
      </c>
      <c r="BO703">
        <v>48</v>
      </c>
      <c r="BP703">
        <v>47</v>
      </c>
    </row>
    <row r="704" spans="1:70" x14ac:dyDescent="0.2">
      <c r="A704" t="s">
        <v>194</v>
      </c>
      <c r="B704" t="s">
        <v>195</v>
      </c>
      <c r="C704" t="s">
        <v>2380</v>
      </c>
      <c r="D704" t="s">
        <v>2381</v>
      </c>
      <c r="AQ704">
        <v>22.4</v>
      </c>
      <c r="BB704">
        <v>52.53</v>
      </c>
      <c r="BG704">
        <v>50.97</v>
      </c>
      <c r="BK704">
        <v>27.9</v>
      </c>
      <c r="BN704">
        <v>30.33</v>
      </c>
    </row>
    <row r="705" spans="1:69" x14ac:dyDescent="0.2">
      <c r="A705" t="s">
        <v>194</v>
      </c>
      <c r="B705" t="s">
        <v>195</v>
      </c>
      <c r="C705" t="s">
        <v>986</v>
      </c>
      <c r="D705" t="s">
        <v>987</v>
      </c>
      <c r="AS705">
        <v>60.46869659</v>
      </c>
      <c r="AT705">
        <v>61.169921879999997</v>
      </c>
      <c r="AU705">
        <v>58.912055969999997</v>
      </c>
      <c r="AV705">
        <v>55.278785710000001</v>
      </c>
      <c r="AW705">
        <v>45.98309708</v>
      </c>
      <c r="AX705">
        <v>45.82016754</v>
      </c>
      <c r="AY705">
        <v>41.411510470000003</v>
      </c>
      <c r="AZ705">
        <v>36.179420469999997</v>
      </c>
      <c r="BA705">
        <v>38.283363340000001</v>
      </c>
      <c r="BB705">
        <v>38.115844729999999</v>
      </c>
      <c r="BC705">
        <v>34.272750850000001</v>
      </c>
      <c r="BD705">
        <v>38.416263579999999</v>
      </c>
      <c r="BE705">
        <v>38.661647799999997</v>
      </c>
      <c r="BF705">
        <v>41.506828310000003</v>
      </c>
      <c r="BG705">
        <v>43.860439300000003</v>
      </c>
      <c r="BH705">
        <v>46.954128269999998</v>
      </c>
      <c r="BI705">
        <v>36.451950070000002</v>
      </c>
      <c r="BJ705">
        <v>38.314888000000003</v>
      </c>
      <c r="BK705">
        <v>42.825298310000001</v>
      </c>
      <c r="BL705">
        <v>42.414054870000001</v>
      </c>
      <c r="BM705">
        <v>42.111938479999999</v>
      </c>
      <c r="BN705">
        <v>45.196746830000002</v>
      </c>
      <c r="BO705">
        <v>46.158485409999997</v>
      </c>
      <c r="BP705">
        <v>47.632282259999997</v>
      </c>
    </row>
    <row r="706" spans="1:69" x14ac:dyDescent="0.2">
      <c r="A706" t="s">
        <v>194</v>
      </c>
      <c r="B706" t="s">
        <v>195</v>
      </c>
      <c r="C706" t="s">
        <v>2382</v>
      </c>
      <c r="D706" t="s">
        <v>2383</v>
      </c>
      <c r="AS706">
        <v>8.6177768191701691</v>
      </c>
      <c r="AT706">
        <v>9.2101761394452009</v>
      </c>
      <c r="AU706">
        <v>10.3046562031061</v>
      </c>
      <c r="AV706">
        <v>10.172755218368399</v>
      </c>
      <c r="AW706">
        <v>18.340618567211202</v>
      </c>
      <c r="AX706">
        <v>14.328949528536301</v>
      </c>
      <c r="AY706">
        <v>17.8014031142501</v>
      </c>
      <c r="AZ706">
        <v>18.481612235522</v>
      </c>
      <c r="BA706">
        <v>18.393551115963302</v>
      </c>
      <c r="BB706">
        <v>22.323137195997699</v>
      </c>
      <c r="BC706">
        <v>18.933930967022</v>
      </c>
      <c r="BD706">
        <v>20.614971669006401</v>
      </c>
      <c r="BE706">
        <v>16.732243529645299</v>
      </c>
      <c r="BF706">
        <v>26.4894203426466</v>
      </c>
      <c r="BG706">
        <v>27.027185968633599</v>
      </c>
      <c r="BH706">
        <v>24.6325682436058</v>
      </c>
      <c r="BI706">
        <v>44.914409446194803</v>
      </c>
      <c r="BJ706">
        <v>54.868442467330603</v>
      </c>
      <c r="BK706">
        <v>44.115365075792297</v>
      </c>
      <c r="BL706">
        <v>50.093803616145003</v>
      </c>
      <c r="BM706">
        <v>68.0662604011074</v>
      </c>
      <c r="BN706">
        <v>68.028685706127305</v>
      </c>
      <c r="BO706">
        <v>72.125026102257493</v>
      </c>
      <c r="BP706">
        <v>70.395164575898207</v>
      </c>
    </row>
    <row r="707" spans="1:69" x14ac:dyDescent="0.2">
      <c r="A707" t="s">
        <v>194</v>
      </c>
      <c r="B707" t="s">
        <v>195</v>
      </c>
      <c r="C707" t="s">
        <v>982</v>
      </c>
      <c r="D707" t="s">
        <v>983</v>
      </c>
      <c r="AS707">
        <v>23.905826569999999</v>
      </c>
      <c r="AT707">
        <v>24.53686523</v>
      </c>
      <c r="AU707">
        <v>25.311651229999999</v>
      </c>
      <c r="AV707">
        <v>22.1628437</v>
      </c>
      <c r="AW707">
        <v>32.495357509999998</v>
      </c>
      <c r="AX707">
        <v>25.276781079999999</v>
      </c>
      <c r="AY707">
        <v>27.676174159999999</v>
      </c>
      <c r="AZ707">
        <v>24.79726028</v>
      </c>
      <c r="BA707">
        <v>27.401941300000001</v>
      </c>
      <c r="BB707">
        <v>31.591865540000001</v>
      </c>
      <c r="BC707">
        <v>24.69545746</v>
      </c>
      <c r="BD707">
        <v>28.958784099999999</v>
      </c>
      <c r="BE707">
        <v>23.127893449999998</v>
      </c>
      <c r="BF707">
        <v>28.982088090000001</v>
      </c>
      <c r="BG707">
        <v>32.535274510000001</v>
      </c>
      <c r="BH707">
        <v>28.375080109999999</v>
      </c>
      <c r="BI707">
        <v>40.097309109999998</v>
      </c>
      <c r="BJ707">
        <v>43.915355679999998</v>
      </c>
      <c r="BK707">
        <v>42.983745570000004</v>
      </c>
      <c r="BL707">
        <v>41.794822689999997</v>
      </c>
      <c r="BM707">
        <v>41.265663150000002</v>
      </c>
      <c r="BN707">
        <v>38.529895779999997</v>
      </c>
      <c r="BO707">
        <v>35.454250340000002</v>
      </c>
      <c r="BP707">
        <v>31.444604869999999</v>
      </c>
    </row>
    <row r="708" spans="1:69" s="62" customFormat="1" x14ac:dyDescent="0.2">
      <c r="A708" s="62" t="s">
        <v>194</v>
      </c>
      <c r="B708" s="62" t="s">
        <v>195</v>
      </c>
      <c r="C708" s="62" t="s">
        <v>2384</v>
      </c>
      <c r="D708" s="62" t="s">
        <v>2385</v>
      </c>
      <c r="AS708" s="62">
        <v>36.048855593606199</v>
      </c>
      <c r="AT708" s="62">
        <v>37.536074583118499</v>
      </c>
      <c r="AU708" s="62">
        <v>40.711115411365803</v>
      </c>
      <c r="AV708" s="62">
        <v>45.900043832736699</v>
      </c>
      <c r="AW708" s="62">
        <v>56.440737407414701</v>
      </c>
      <c r="AX708" s="62">
        <v>56.688186946183201</v>
      </c>
      <c r="AY708" s="62">
        <v>64.320316608648</v>
      </c>
      <c r="AZ708" s="62">
        <v>74.530867386382297</v>
      </c>
      <c r="BA708" s="62">
        <v>67.124992256647104</v>
      </c>
      <c r="BB708" s="62">
        <v>70.661028251937907</v>
      </c>
      <c r="BC708" s="62">
        <v>76.669692962065298</v>
      </c>
      <c r="BD708" s="62">
        <v>71.187280461019498</v>
      </c>
      <c r="BE708" s="62">
        <v>72.346591396609199</v>
      </c>
      <c r="BF708" s="62">
        <v>91.399280093327803</v>
      </c>
      <c r="BG708" s="62">
        <v>83.070409840865295</v>
      </c>
      <c r="BH708" s="62">
        <v>86.810563736394698</v>
      </c>
      <c r="BI708" s="62">
        <v>112.01351812403</v>
      </c>
      <c r="BJ708" s="62">
        <v>124.941359803694</v>
      </c>
      <c r="BK708" s="62">
        <v>102.63266949435599</v>
      </c>
      <c r="BL708" s="62">
        <v>119.856482115719</v>
      </c>
      <c r="BM708" s="62">
        <v>164.94648584228401</v>
      </c>
      <c r="BN708" s="62">
        <v>176.56077848908299</v>
      </c>
      <c r="BO708" s="62">
        <v>203.431249231717</v>
      </c>
      <c r="BP708" s="62">
        <v>223.87041108080399</v>
      </c>
    </row>
    <row r="709" spans="1:69" x14ac:dyDescent="0.2">
      <c r="A709" t="s">
        <v>194</v>
      </c>
      <c r="B709" t="s">
        <v>195</v>
      </c>
      <c r="C709" t="s">
        <v>2386</v>
      </c>
      <c r="D709" t="s">
        <v>2387</v>
      </c>
      <c r="AQ709">
        <v>1.74</v>
      </c>
      <c r="BB709">
        <v>1.02</v>
      </c>
      <c r="BG709">
        <v>1.96</v>
      </c>
      <c r="BK709">
        <v>2.48</v>
      </c>
      <c r="BN709">
        <v>3.25</v>
      </c>
    </row>
    <row r="710" spans="1:69" x14ac:dyDescent="0.2">
      <c r="A710" t="s">
        <v>194</v>
      </c>
      <c r="B710" t="s">
        <v>195</v>
      </c>
      <c r="C710" t="s">
        <v>2388</v>
      </c>
      <c r="D710" t="s">
        <v>2389</v>
      </c>
      <c r="AQ710">
        <v>25.93</v>
      </c>
      <c r="BB710">
        <v>55.32</v>
      </c>
      <c r="BG710">
        <v>55.85</v>
      </c>
      <c r="BK710">
        <v>33.86</v>
      </c>
      <c r="BN710">
        <v>38.619999999999997</v>
      </c>
    </row>
    <row r="711" spans="1:69" x14ac:dyDescent="0.2">
      <c r="A711" t="s">
        <v>194</v>
      </c>
      <c r="B711" t="s">
        <v>195</v>
      </c>
      <c r="C711" t="s">
        <v>2390</v>
      </c>
      <c r="D711" t="s">
        <v>2391</v>
      </c>
      <c r="AS711">
        <v>20.751094240510898</v>
      </c>
      <c r="AT711">
        <v>21.855802638815199</v>
      </c>
      <c r="AU711">
        <v>22.849172325667698</v>
      </c>
      <c r="AV711">
        <v>24.170858601580299</v>
      </c>
      <c r="AW711">
        <v>24.787837023326102</v>
      </c>
      <c r="AX711">
        <v>24.609677137559199</v>
      </c>
      <c r="AY711">
        <v>25.4871183990962</v>
      </c>
      <c r="AZ711">
        <v>25.491481419872802</v>
      </c>
      <c r="BA711">
        <v>23.760037819339601</v>
      </c>
      <c r="BB711">
        <v>23.290649383797199</v>
      </c>
      <c r="BC711">
        <v>23.6372503876973</v>
      </c>
      <c r="BD711">
        <v>23.4075899998113</v>
      </c>
      <c r="BE711">
        <v>23.428408639661399</v>
      </c>
      <c r="BF711">
        <v>30.652879077450201</v>
      </c>
      <c r="BG711">
        <v>28.3091288751022</v>
      </c>
      <c r="BH711">
        <v>31.277673573091899</v>
      </c>
      <c r="BI711">
        <v>35.165218422818498</v>
      </c>
      <c r="BJ711">
        <v>39.183482863855701</v>
      </c>
      <c r="BK711">
        <v>37.1850790339534</v>
      </c>
      <c r="BL711">
        <v>41.563818932108603</v>
      </c>
      <c r="BM711">
        <v>63.598568267802698</v>
      </c>
      <c r="BN711">
        <v>72.727815325443203</v>
      </c>
      <c r="BO711">
        <v>86.036176543936804</v>
      </c>
      <c r="BP711">
        <v>98.104398247299301</v>
      </c>
    </row>
    <row r="712" spans="1:69" x14ac:dyDescent="0.2">
      <c r="A712" t="s">
        <v>194</v>
      </c>
      <c r="B712" t="s">
        <v>195</v>
      </c>
      <c r="C712" t="s">
        <v>980</v>
      </c>
      <c r="D712" t="s">
        <v>981</v>
      </c>
      <c r="AS712">
        <v>2.3927406699999998</v>
      </c>
      <c r="AT712">
        <v>2.5212108500000001</v>
      </c>
      <c r="AU712">
        <v>3.0221927399999999</v>
      </c>
      <c r="AV712">
        <v>3.5519425999999998</v>
      </c>
      <c r="AW712">
        <v>6.8639264100000004</v>
      </c>
      <c r="AX712">
        <v>5.3947868999999997</v>
      </c>
      <c r="AY712">
        <v>6.5183008999999998</v>
      </c>
      <c r="AZ712">
        <v>7.3709430899999999</v>
      </c>
      <c r="BA712">
        <v>8.4312488299999995</v>
      </c>
      <c r="BB712">
        <v>9.8764400099999996</v>
      </c>
      <c r="BC712">
        <v>8.1638723100000004</v>
      </c>
      <c r="BD712">
        <v>9.7602962400000006</v>
      </c>
      <c r="BE712">
        <v>7.7865084800000002</v>
      </c>
      <c r="BF712">
        <v>12.25013884</v>
      </c>
      <c r="BG712">
        <v>12.44316982</v>
      </c>
      <c r="BH712">
        <v>9.1757982800000004</v>
      </c>
      <c r="BI712">
        <v>15.842409910000001</v>
      </c>
      <c r="BJ712">
        <v>19.04949663</v>
      </c>
      <c r="BK712">
        <v>16.542608489999999</v>
      </c>
      <c r="BL712">
        <v>17.164697629999999</v>
      </c>
      <c r="BM712">
        <v>23.594010430000001</v>
      </c>
      <c r="BN712">
        <v>24.501822229999998</v>
      </c>
      <c r="BO712">
        <v>22.826653839999999</v>
      </c>
      <c r="BP712">
        <v>22.55664526</v>
      </c>
    </row>
    <row r="713" spans="1:69" x14ac:dyDescent="0.2">
      <c r="A713" t="s">
        <v>194</v>
      </c>
      <c r="B713" t="s">
        <v>195</v>
      </c>
      <c r="C713" t="s">
        <v>2392</v>
      </c>
      <c r="D713" t="s">
        <v>2393</v>
      </c>
      <c r="AS713">
        <v>5.6328064375669697</v>
      </c>
      <c r="AT713">
        <v>5.3651118032605201</v>
      </c>
      <c r="AU713">
        <v>6.4227036296449</v>
      </c>
      <c r="AV713">
        <v>10.3543013644735</v>
      </c>
      <c r="AW713">
        <v>12.1469211286279</v>
      </c>
      <c r="AX713">
        <v>16.384613831861898</v>
      </c>
      <c r="AY713">
        <v>19.8828994428474</v>
      </c>
      <c r="AZ713">
        <v>29.084420269233799</v>
      </c>
      <c r="BA713">
        <v>23.033737074780401</v>
      </c>
      <c r="BB713">
        <v>21.404843712059499</v>
      </c>
      <c r="BC713">
        <v>31.458949799940399</v>
      </c>
      <c r="BD713">
        <v>23.224814656143799</v>
      </c>
      <c r="BE713">
        <v>27.643962909238201</v>
      </c>
      <c r="BF713">
        <v>26.972918421439701</v>
      </c>
      <c r="BG713">
        <v>19.6081762582876</v>
      </c>
      <c r="BH713">
        <v>21.416854138294799</v>
      </c>
      <c r="BI713">
        <v>26.267996440199902</v>
      </c>
      <c r="BJ713">
        <v>22.2017741503069</v>
      </c>
      <c r="BK713">
        <v>14.564557037659499</v>
      </c>
      <c r="BL713">
        <v>18.926685066501999</v>
      </c>
      <c r="BM713">
        <v>27.4180610605538</v>
      </c>
      <c r="BN713">
        <v>28.732364743379101</v>
      </c>
      <c r="BO713">
        <v>37.405443208212297</v>
      </c>
      <c r="BP713">
        <v>46.840660878982199</v>
      </c>
    </row>
    <row r="714" spans="1:69" x14ac:dyDescent="0.2">
      <c r="A714" t="s">
        <v>194</v>
      </c>
      <c r="B714" t="s">
        <v>195</v>
      </c>
      <c r="C714" t="s">
        <v>976</v>
      </c>
      <c r="D714" t="s">
        <v>977</v>
      </c>
      <c r="AS714">
        <v>10.00902748</v>
      </c>
      <c r="AT714">
        <v>10.275195119999999</v>
      </c>
      <c r="AU714">
        <v>11.93992615</v>
      </c>
      <c r="AV714">
        <v>16.026565550000001</v>
      </c>
      <c r="AW714">
        <v>21.122791289999999</v>
      </c>
      <c r="AX714">
        <v>21.342855449999998</v>
      </c>
      <c r="AY714">
        <v>23.552028660000001</v>
      </c>
      <c r="AZ714">
        <v>29.72483063</v>
      </c>
      <c r="BA714">
        <v>30.76880074</v>
      </c>
      <c r="BB714">
        <v>31.262605669999999</v>
      </c>
      <c r="BC714">
        <v>33.058193209999999</v>
      </c>
      <c r="BD714">
        <v>33.704093929999999</v>
      </c>
      <c r="BE714">
        <v>33.667175290000003</v>
      </c>
      <c r="BF714">
        <v>42.26796341</v>
      </c>
      <c r="BG714">
        <v>38.245166779999998</v>
      </c>
      <c r="BH714">
        <v>32.337520599999998</v>
      </c>
      <c r="BI714">
        <v>39.509906770000001</v>
      </c>
      <c r="BJ714">
        <v>43.377758030000003</v>
      </c>
      <c r="BK714">
        <v>38.485733029999999</v>
      </c>
      <c r="BL714">
        <v>41.068958279999997</v>
      </c>
      <c r="BM714">
        <v>57.175891880000002</v>
      </c>
      <c r="BN714">
        <v>63.591712950000002</v>
      </c>
      <c r="BO714">
        <v>64.383399960000006</v>
      </c>
      <c r="BP714">
        <v>71.734550479999996</v>
      </c>
    </row>
    <row r="715" spans="1:69" x14ac:dyDescent="0.2">
      <c r="A715" t="s">
        <v>194</v>
      </c>
      <c r="B715" t="s">
        <v>195</v>
      </c>
      <c r="C715" t="s">
        <v>2394</v>
      </c>
      <c r="D715" t="s">
        <v>2395</v>
      </c>
      <c r="AS715">
        <v>21</v>
      </c>
      <c r="AT715">
        <v>22</v>
      </c>
      <c r="AU715">
        <v>21</v>
      </c>
      <c r="AV715">
        <v>23</v>
      </c>
      <c r="AW715">
        <v>25</v>
      </c>
      <c r="AX715">
        <v>30</v>
      </c>
      <c r="AY715">
        <v>33</v>
      </c>
      <c r="AZ715">
        <v>33</v>
      </c>
      <c r="BA715">
        <v>35</v>
      </c>
      <c r="BB715">
        <v>39</v>
      </c>
      <c r="BC715">
        <v>39</v>
      </c>
      <c r="BD715">
        <v>43</v>
      </c>
      <c r="BE715">
        <v>42</v>
      </c>
      <c r="BF715">
        <v>42</v>
      </c>
      <c r="BG715">
        <v>44</v>
      </c>
      <c r="BH715">
        <v>44</v>
      </c>
      <c r="BI715">
        <v>44</v>
      </c>
      <c r="BJ715">
        <v>43</v>
      </c>
      <c r="BK715">
        <v>46</v>
      </c>
      <c r="BL715">
        <v>37</v>
      </c>
      <c r="BM715">
        <v>43</v>
      </c>
      <c r="BN715">
        <v>52</v>
      </c>
      <c r="BO715">
        <v>56</v>
      </c>
      <c r="BP715">
        <v>65</v>
      </c>
      <c r="BQ715">
        <v>70</v>
      </c>
    </row>
    <row r="716" spans="1:69" x14ac:dyDescent="0.2">
      <c r="A716" t="s">
        <v>194</v>
      </c>
      <c r="B716" t="s">
        <v>195</v>
      </c>
      <c r="C716" t="s">
        <v>2396</v>
      </c>
      <c r="D716" t="s">
        <v>2397</v>
      </c>
      <c r="AL716">
        <v>5.2</v>
      </c>
      <c r="AR716">
        <v>4.3</v>
      </c>
      <c r="BB716">
        <v>2.5</v>
      </c>
      <c r="BC716">
        <v>2.2999999999999998</v>
      </c>
      <c r="BD716">
        <v>1.9</v>
      </c>
      <c r="BE716">
        <v>1.4</v>
      </c>
      <c r="BF716">
        <v>1.2</v>
      </c>
      <c r="BG716">
        <v>1.5</v>
      </c>
      <c r="BH716">
        <v>1.7</v>
      </c>
      <c r="BI716">
        <v>1</v>
      </c>
      <c r="BJ716">
        <v>1.7</v>
      </c>
      <c r="BK716">
        <v>1.2</v>
      </c>
      <c r="BL716">
        <v>0.8</v>
      </c>
      <c r="BM716">
        <v>0.7</v>
      </c>
      <c r="BN716">
        <v>0.7</v>
      </c>
    </row>
    <row r="717" spans="1:69" x14ac:dyDescent="0.2">
      <c r="A717" t="s">
        <v>194</v>
      </c>
      <c r="B717" t="s">
        <v>195</v>
      </c>
      <c r="C717" t="s">
        <v>2398</v>
      </c>
      <c r="D717" t="s">
        <v>2399</v>
      </c>
      <c r="BL717">
        <v>60.9</v>
      </c>
    </row>
    <row r="718" spans="1:69" x14ac:dyDescent="0.2">
      <c r="A718" t="s">
        <v>194</v>
      </c>
      <c r="B718" t="s">
        <v>195</v>
      </c>
      <c r="C718" t="s">
        <v>2400</v>
      </c>
      <c r="D718" t="s">
        <v>2401</v>
      </c>
      <c r="AS718">
        <v>4.6900000000000004</v>
      </c>
      <c r="AT718">
        <v>4.74</v>
      </c>
      <c r="AU718">
        <v>4.5999999999999996</v>
      </c>
      <c r="AV718">
        <v>4.5599999999999996</v>
      </c>
      <c r="AW718">
        <v>4.51</v>
      </c>
      <c r="AX718">
        <v>4.3899999999999997</v>
      </c>
      <c r="AY718">
        <v>4.37</v>
      </c>
      <c r="AZ718">
        <v>4.25</v>
      </c>
      <c r="BA718">
        <v>4.26</v>
      </c>
      <c r="BB718">
        <v>4.24</v>
      </c>
      <c r="BC718">
        <v>4.17</v>
      </c>
      <c r="BD718">
        <v>4.1399999999999997</v>
      </c>
      <c r="BE718">
        <v>4.29</v>
      </c>
      <c r="BF718">
        <v>4.3099999999999996</v>
      </c>
      <c r="BG718">
        <v>4.25</v>
      </c>
      <c r="BH718">
        <v>4.25</v>
      </c>
      <c r="BI718">
        <v>4.22</v>
      </c>
      <c r="BJ718">
        <v>4.1900000000000004</v>
      </c>
      <c r="BK718">
        <v>4.13</v>
      </c>
      <c r="BL718">
        <v>3.98</v>
      </c>
      <c r="BM718">
        <v>3.94</v>
      </c>
      <c r="BN718">
        <v>4.01</v>
      </c>
    </row>
    <row r="719" spans="1:69" x14ac:dyDescent="0.2">
      <c r="A719" t="s">
        <v>194</v>
      </c>
      <c r="B719" t="s">
        <v>195</v>
      </c>
      <c r="C719" t="s">
        <v>2402</v>
      </c>
      <c r="D719" t="s">
        <v>2403</v>
      </c>
      <c r="AS719">
        <v>38</v>
      </c>
      <c r="AT719">
        <v>38.200000000000003</v>
      </c>
      <c r="AU719">
        <v>38.299999999999997</v>
      </c>
      <c r="AV719">
        <v>38.299999999999997</v>
      </c>
      <c r="AW719">
        <v>38.1</v>
      </c>
      <c r="AX719">
        <v>37.799999999999997</v>
      </c>
      <c r="AY719">
        <v>37.299999999999997</v>
      </c>
      <c r="AZ719">
        <v>36.5</v>
      </c>
      <c r="BA719">
        <v>35.4</v>
      </c>
      <c r="BB719">
        <v>34.1</v>
      </c>
      <c r="BC719">
        <v>32.6</v>
      </c>
      <c r="BD719">
        <v>31</v>
      </c>
      <c r="BE719">
        <v>29.4</v>
      </c>
      <c r="BF719">
        <v>27.7</v>
      </c>
      <c r="BG719">
        <v>26.1</v>
      </c>
      <c r="BH719">
        <v>24.6</v>
      </c>
      <c r="BI719">
        <v>23.1</v>
      </c>
      <c r="BJ719">
        <v>21.8</v>
      </c>
      <c r="BK719">
        <v>20.7</v>
      </c>
      <c r="BL719">
        <v>19.7</v>
      </c>
      <c r="BM719">
        <v>18.899999999999999</v>
      </c>
      <c r="BN719">
        <v>18.3</v>
      </c>
      <c r="BO719">
        <v>17.899999999999999</v>
      </c>
      <c r="BP719">
        <v>17.600000000000001</v>
      </c>
      <c r="BQ719">
        <v>17.5</v>
      </c>
    </row>
    <row r="720" spans="1:69" x14ac:dyDescent="0.2">
      <c r="A720" t="s">
        <v>194</v>
      </c>
      <c r="B720" t="s">
        <v>195</v>
      </c>
      <c r="C720" t="s">
        <v>2404</v>
      </c>
      <c r="D720" t="s">
        <v>2405</v>
      </c>
      <c r="AS720">
        <v>27.718087083242299</v>
      </c>
      <c r="AT720">
        <v>27.718087083242299</v>
      </c>
      <c r="AU720">
        <v>27.879326944141301</v>
      </c>
      <c r="AV720">
        <v>28.0403055098677</v>
      </c>
      <c r="AW720">
        <v>28.2010227804215</v>
      </c>
      <c r="AX720">
        <v>28.3614787558027</v>
      </c>
      <c r="AY720">
        <v>28.521673436011199</v>
      </c>
      <c r="AZ720">
        <v>28.6816068210472</v>
      </c>
      <c r="BA720">
        <v>28.8412789109105</v>
      </c>
      <c r="BB720">
        <v>29.0006897056013</v>
      </c>
      <c r="BC720">
        <v>29.1598392051194</v>
      </c>
      <c r="BD720">
        <v>29.318727409464898</v>
      </c>
      <c r="BE720">
        <v>29.477354318637801</v>
      </c>
      <c r="BF720">
        <v>29.6357199326381</v>
      </c>
      <c r="BG720">
        <v>29.7938242514658</v>
      </c>
      <c r="BH720">
        <v>29.951667275120801</v>
      </c>
      <c r="BI720">
        <v>30.109249003603299</v>
      </c>
      <c r="BJ720">
        <v>30.266569436913102</v>
      </c>
      <c r="BK720">
        <v>30.423628575050401</v>
      </c>
      <c r="BL720">
        <v>30.580426418015001</v>
      </c>
      <c r="BM720">
        <v>30.736962965806999</v>
      </c>
      <c r="BN720">
        <v>30.893238218426401</v>
      </c>
      <c r="BO720">
        <v>31.0492521758732</v>
      </c>
      <c r="BP720">
        <v>31.205004838147399</v>
      </c>
      <c r="BQ720">
        <v>31.383470758072001</v>
      </c>
    </row>
    <row r="721" spans="1:69" x14ac:dyDescent="0.2">
      <c r="A721" t="s">
        <v>194</v>
      </c>
      <c r="B721" t="s">
        <v>195</v>
      </c>
      <c r="C721" t="s">
        <v>2406</v>
      </c>
      <c r="D721" t="s">
        <v>2407</v>
      </c>
      <c r="AS721">
        <v>1.53</v>
      </c>
      <c r="AT721">
        <v>1.54</v>
      </c>
      <c r="AU721">
        <v>1.49</v>
      </c>
      <c r="AV721">
        <v>1.55</v>
      </c>
      <c r="AW721">
        <v>1.6</v>
      </c>
      <c r="AX721">
        <v>1.66</v>
      </c>
      <c r="AY721">
        <v>1.74</v>
      </c>
      <c r="AZ721">
        <v>1.75</v>
      </c>
      <c r="BA721">
        <v>1.68</v>
      </c>
      <c r="BB721">
        <v>1.45</v>
      </c>
      <c r="BC721">
        <v>1.41</v>
      </c>
      <c r="BD721">
        <v>1.39</v>
      </c>
      <c r="BE721">
        <v>1.64</v>
      </c>
      <c r="BF721">
        <v>1.72</v>
      </c>
      <c r="BG721">
        <v>1.94</v>
      </c>
      <c r="BH721">
        <v>1.75</v>
      </c>
      <c r="BI721">
        <v>1.77</v>
      </c>
      <c r="BJ721">
        <v>1.75</v>
      </c>
      <c r="BK721">
        <v>1.72</v>
      </c>
      <c r="BL721">
        <v>1.67</v>
      </c>
      <c r="BM721">
        <v>1.56</v>
      </c>
      <c r="BN721">
        <v>1.58</v>
      </c>
    </row>
    <row r="722" spans="1:69" x14ac:dyDescent="0.2">
      <c r="A722" t="s">
        <v>194</v>
      </c>
      <c r="B722" t="s">
        <v>195</v>
      </c>
      <c r="C722" t="s">
        <v>2408</v>
      </c>
      <c r="D722" t="s">
        <v>2409</v>
      </c>
      <c r="AS722">
        <v>1.8</v>
      </c>
      <c r="AT722">
        <v>1.7</v>
      </c>
      <c r="AU722">
        <v>1.6</v>
      </c>
      <c r="AV722">
        <v>1.4</v>
      </c>
      <c r="AW722">
        <v>1.3</v>
      </c>
      <c r="AX722">
        <v>1.3</v>
      </c>
      <c r="AY722">
        <v>1.2</v>
      </c>
      <c r="AZ722">
        <v>1.1000000000000001</v>
      </c>
      <c r="BA722">
        <v>1.1000000000000001</v>
      </c>
      <c r="BB722">
        <v>1</v>
      </c>
      <c r="BC722">
        <v>1</v>
      </c>
      <c r="BD722">
        <v>0.9</v>
      </c>
      <c r="BE722">
        <v>0.9</v>
      </c>
      <c r="BF722">
        <v>0.9</v>
      </c>
      <c r="BG722">
        <v>1</v>
      </c>
      <c r="BH722">
        <v>1</v>
      </c>
      <c r="BI722">
        <v>1</v>
      </c>
      <c r="BJ722">
        <v>1.1000000000000001</v>
      </c>
      <c r="BK722">
        <v>1.1000000000000001</v>
      </c>
      <c r="BL722">
        <v>1.2</v>
      </c>
      <c r="BM722">
        <v>1.4</v>
      </c>
      <c r="BN722">
        <v>1.6</v>
      </c>
      <c r="BO722">
        <v>1.8</v>
      </c>
      <c r="BP722">
        <v>2.2000000000000002</v>
      </c>
      <c r="BQ722">
        <v>2.6</v>
      </c>
    </row>
    <row r="723" spans="1:69" x14ac:dyDescent="0.2">
      <c r="A723" t="s">
        <v>194</v>
      </c>
      <c r="B723" t="s">
        <v>195</v>
      </c>
      <c r="C723" t="s">
        <v>2410</v>
      </c>
      <c r="D723" t="s">
        <v>2411</v>
      </c>
      <c r="AL723">
        <v>19.2</v>
      </c>
      <c r="AV723">
        <v>47.3</v>
      </c>
      <c r="AY723">
        <v>42</v>
      </c>
      <c r="BC723">
        <v>32.6</v>
      </c>
      <c r="BH723">
        <v>44.4</v>
      </c>
    </row>
    <row r="724" spans="1:69" x14ac:dyDescent="0.2">
      <c r="A724" t="s">
        <v>194</v>
      </c>
      <c r="B724" t="s">
        <v>195</v>
      </c>
      <c r="C724" t="s">
        <v>2412</v>
      </c>
      <c r="D724" t="s">
        <v>2413</v>
      </c>
      <c r="BE724">
        <v>330</v>
      </c>
      <c r="BN724">
        <v>198</v>
      </c>
    </row>
    <row r="725" spans="1:69" x14ac:dyDescent="0.2">
      <c r="A725" t="s">
        <v>194</v>
      </c>
      <c r="B725" t="s">
        <v>195</v>
      </c>
      <c r="C725" t="s">
        <v>2414</v>
      </c>
      <c r="D725" t="s">
        <v>2415</v>
      </c>
      <c r="AL725">
        <v>26.3</v>
      </c>
      <c r="AR725">
        <v>28.9</v>
      </c>
      <c r="BB725">
        <v>24.7</v>
      </c>
      <c r="BC725">
        <v>22.5</v>
      </c>
      <c r="BD725">
        <v>22.5</v>
      </c>
      <c r="BE725">
        <v>21.7</v>
      </c>
      <c r="BF725">
        <v>19.2</v>
      </c>
      <c r="BG725">
        <v>19</v>
      </c>
      <c r="BH725">
        <v>20.5</v>
      </c>
      <c r="BI725">
        <v>16.3</v>
      </c>
      <c r="BJ725">
        <v>14.4</v>
      </c>
      <c r="BK725">
        <v>15.7</v>
      </c>
      <c r="BL725">
        <v>14.5</v>
      </c>
      <c r="BM725">
        <v>10.9</v>
      </c>
      <c r="BN725">
        <v>14.8</v>
      </c>
    </row>
    <row r="726" spans="1:69" x14ac:dyDescent="0.2">
      <c r="A726" t="s">
        <v>194</v>
      </c>
      <c r="B726" t="s">
        <v>195</v>
      </c>
      <c r="C726" t="s">
        <v>2416</v>
      </c>
      <c r="D726" t="s">
        <v>2417</v>
      </c>
      <c r="AR726">
        <v>71.599999999999994</v>
      </c>
      <c r="AV726">
        <v>76.599999999999994</v>
      </c>
      <c r="BC726">
        <v>75.8</v>
      </c>
      <c r="BN726">
        <v>56.1</v>
      </c>
    </row>
    <row r="727" spans="1:69" x14ac:dyDescent="0.2">
      <c r="A727" t="s">
        <v>194</v>
      </c>
      <c r="B727" t="s">
        <v>195</v>
      </c>
      <c r="C727" t="s">
        <v>2418</v>
      </c>
      <c r="D727" t="s">
        <v>2419</v>
      </c>
      <c r="AL727">
        <v>9.1999999999999993</v>
      </c>
      <c r="AR727">
        <v>5.5</v>
      </c>
      <c r="AV727">
        <v>18.279399999999999</v>
      </c>
      <c r="AY727">
        <v>5.8675329999999999</v>
      </c>
      <c r="BB727">
        <v>16</v>
      </c>
      <c r="BC727">
        <v>24.80631</v>
      </c>
      <c r="BE727">
        <v>38.200000000000003</v>
      </c>
      <c r="BF727">
        <v>47.2</v>
      </c>
      <c r="BG727">
        <v>50.1</v>
      </c>
      <c r="BJ727">
        <v>47.8</v>
      </c>
      <c r="BK727">
        <v>55.8</v>
      </c>
      <c r="BL727">
        <v>57.88852</v>
      </c>
    </row>
    <row r="728" spans="1:69" x14ac:dyDescent="0.2">
      <c r="A728" t="s">
        <v>194</v>
      </c>
      <c r="B728" t="s">
        <v>195</v>
      </c>
      <c r="C728" t="s">
        <v>2420</v>
      </c>
      <c r="D728" t="s">
        <v>2421</v>
      </c>
      <c r="AV728">
        <v>36</v>
      </c>
      <c r="AY728">
        <v>39</v>
      </c>
      <c r="BC728">
        <v>56</v>
      </c>
    </row>
    <row r="729" spans="1:69" x14ac:dyDescent="0.2">
      <c r="A729" t="s">
        <v>194</v>
      </c>
      <c r="B729" t="s">
        <v>195</v>
      </c>
      <c r="C729" t="s">
        <v>2422</v>
      </c>
      <c r="D729" t="s">
        <v>2423</v>
      </c>
      <c r="BL729">
        <v>167.4</v>
      </c>
    </row>
    <row r="730" spans="1:69" x14ac:dyDescent="0.2">
      <c r="A730" t="s">
        <v>194</v>
      </c>
      <c r="B730" t="s">
        <v>195</v>
      </c>
      <c r="C730" t="s">
        <v>2424</v>
      </c>
      <c r="D730" t="s">
        <v>2425</v>
      </c>
      <c r="AS730">
        <v>36.799999999999997</v>
      </c>
      <c r="AX730">
        <v>32.700000000000003</v>
      </c>
      <c r="AZ730">
        <v>31.4</v>
      </c>
      <c r="BC730">
        <v>29</v>
      </c>
      <c r="BH730">
        <v>26</v>
      </c>
      <c r="BM730">
        <v>23.4</v>
      </c>
      <c r="BN730">
        <v>23</v>
      </c>
      <c r="BO730">
        <v>22.5</v>
      </c>
    </row>
    <row r="731" spans="1:69" x14ac:dyDescent="0.2">
      <c r="A731" t="s">
        <v>194</v>
      </c>
      <c r="B731" t="s">
        <v>195</v>
      </c>
      <c r="C731" t="s">
        <v>2426</v>
      </c>
      <c r="D731" t="s">
        <v>2427</v>
      </c>
      <c r="AD731">
        <v>5.5729917279931103</v>
      </c>
      <c r="AE731">
        <v>5.4488338394671496</v>
      </c>
      <c r="AF731">
        <v>5.3237040889129998</v>
      </c>
      <c r="AG731">
        <v>5.1882937041553401</v>
      </c>
      <c r="AH731">
        <v>5.03689435985312</v>
      </c>
      <c r="AI731">
        <v>4.8431158358113002</v>
      </c>
      <c r="AJ731">
        <v>4.6591801981836598</v>
      </c>
      <c r="AK731">
        <v>4.4369314396638204</v>
      </c>
      <c r="AL731">
        <v>4.2353073635332397</v>
      </c>
      <c r="AM731">
        <v>4.0465127746147704</v>
      </c>
      <c r="AN731">
        <v>3.90651230789071</v>
      </c>
      <c r="AO731">
        <v>3.7534522991711898</v>
      </c>
      <c r="AP731">
        <v>3.74699592271334</v>
      </c>
      <c r="AQ731">
        <v>3.4628271390509102</v>
      </c>
      <c r="AR731">
        <v>3.30807330449852</v>
      </c>
      <c r="AS731">
        <v>3.1611212221120999</v>
      </c>
      <c r="AT731">
        <v>3.0606842707003201</v>
      </c>
      <c r="AU731">
        <v>2.9918291734108702</v>
      </c>
      <c r="AV731">
        <v>2.9124550659809598</v>
      </c>
      <c r="AW731">
        <v>2.8000699764255401</v>
      </c>
      <c r="AX731">
        <v>2.7129172590178201</v>
      </c>
      <c r="AY731">
        <v>2.7106227165845298</v>
      </c>
      <c r="AZ731">
        <v>2.6420341252449302</v>
      </c>
      <c r="BA731">
        <v>2.4932878850564801</v>
      </c>
      <c r="BB731">
        <v>2.4220612489314899</v>
      </c>
      <c r="BC731">
        <v>2.3218999852731201</v>
      </c>
      <c r="BD731">
        <v>2.2122374326159302</v>
      </c>
      <c r="BE731">
        <v>2.1252577252971498</v>
      </c>
      <c r="BF731">
        <v>2.0165431990872098</v>
      </c>
      <c r="BG731">
        <v>1.8842161661998</v>
      </c>
      <c r="BH731">
        <v>1.7599244317799001</v>
      </c>
      <c r="BI731">
        <v>1.6322811330696501</v>
      </c>
      <c r="BJ731">
        <v>1.50579957020584</v>
      </c>
      <c r="BK731">
        <v>1.37397825220603</v>
      </c>
      <c r="BL731">
        <v>1.24977650566181</v>
      </c>
      <c r="BM731">
        <v>1.4462821343507899</v>
      </c>
      <c r="BN731">
        <v>1.49998770124312</v>
      </c>
      <c r="BO731">
        <v>1.3145405875265499</v>
      </c>
      <c r="BP731">
        <v>0.98440087561016598</v>
      </c>
    </row>
    <row r="732" spans="1:69" x14ac:dyDescent="0.2">
      <c r="A732" t="s">
        <v>194</v>
      </c>
      <c r="B732" t="s">
        <v>195</v>
      </c>
      <c r="C732" t="s">
        <v>2428</v>
      </c>
      <c r="D732" t="s">
        <v>2429</v>
      </c>
      <c r="AV732">
        <v>1.9</v>
      </c>
      <c r="AY732">
        <v>10</v>
      </c>
      <c r="BC732">
        <v>47.4</v>
      </c>
      <c r="BG732">
        <v>75.3</v>
      </c>
      <c r="BK732">
        <v>54.4</v>
      </c>
    </row>
    <row r="733" spans="1:69" x14ac:dyDescent="0.2">
      <c r="A733" t="s">
        <v>194</v>
      </c>
      <c r="B733" t="s">
        <v>195</v>
      </c>
      <c r="C733" t="s">
        <v>996</v>
      </c>
      <c r="D733" t="s">
        <v>997</v>
      </c>
      <c r="AW733">
        <v>0.48599999999999999</v>
      </c>
      <c r="BA733">
        <v>0.35699999999999998</v>
      </c>
      <c r="BB733">
        <v>0.39</v>
      </c>
      <c r="BC733">
        <v>0.53400000000000003</v>
      </c>
      <c r="BD733">
        <v>0.441</v>
      </c>
      <c r="BE733">
        <v>0.60899999999999999</v>
      </c>
      <c r="BF733">
        <v>0.44</v>
      </c>
      <c r="BG733">
        <v>0.44400000000000001</v>
      </c>
      <c r="BH733">
        <v>0.64600000000000002</v>
      </c>
      <c r="BI733">
        <v>0.63500000000000001</v>
      </c>
      <c r="BJ733">
        <v>0.85199999999999998</v>
      </c>
      <c r="BL733">
        <v>0.89900000000000002</v>
      </c>
      <c r="BM733">
        <v>0.91600000000000004</v>
      </c>
      <c r="BN733">
        <v>0.92</v>
      </c>
      <c r="BO733">
        <v>1.097</v>
      </c>
      <c r="BP733">
        <v>0.94899999999999995</v>
      </c>
    </row>
    <row r="734" spans="1:69" x14ac:dyDescent="0.2">
      <c r="A734" t="s">
        <v>194</v>
      </c>
      <c r="B734" t="s">
        <v>195</v>
      </c>
      <c r="C734" t="s">
        <v>2430</v>
      </c>
      <c r="D734" t="s">
        <v>2431</v>
      </c>
      <c r="AD734">
        <v>9</v>
      </c>
      <c r="AE734">
        <v>19</v>
      </c>
      <c r="AF734">
        <v>23</v>
      </c>
      <c r="AG734">
        <v>34</v>
      </c>
      <c r="AH734">
        <v>44</v>
      </c>
      <c r="AI734">
        <v>66</v>
      </c>
      <c r="AJ734">
        <v>53</v>
      </c>
      <c r="AK734">
        <v>39</v>
      </c>
      <c r="AL734">
        <v>39</v>
      </c>
      <c r="AM734">
        <v>36</v>
      </c>
      <c r="AN734">
        <v>34</v>
      </c>
      <c r="AO734">
        <v>37</v>
      </c>
      <c r="AP734">
        <v>39</v>
      </c>
      <c r="AQ734">
        <v>15</v>
      </c>
      <c r="AR734">
        <v>15</v>
      </c>
      <c r="AS734">
        <v>45</v>
      </c>
      <c r="AT734">
        <v>62</v>
      </c>
      <c r="AU734">
        <v>69</v>
      </c>
      <c r="AV734">
        <v>79</v>
      </c>
      <c r="AW734">
        <v>79</v>
      </c>
      <c r="AX734">
        <v>82</v>
      </c>
      <c r="AY734">
        <v>86</v>
      </c>
      <c r="AZ734">
        <v>89</v>
      </c>
      <c r="BA734">
        <v>93</v>
      </c>
      <c r="BB734">
        <v>92</v>
      </c>
      <c r="BC734">
        <v>91</v>
      </c>
      <c r="BD734">
        <v>91</v>
      </c>
      <c r="BE734">
        <v>90</v>
      </c>
      <c r="BF734">
        <v>88</v>
      </c>
      <c r="BG734">
        <v>91</v>
      </c>
      <c r="BH734">
        <v>91</v>
      </c>
      <c r="BI734">
        <v>91</v>
      </c>
      <c r="BJ734">
        <v>91</v>
      </c>
      <c r="BK734">
        <v>91</v>
      </c>
      <c r="BL734">
        <v>91</v>
      </c>
      <c r="BM734">
        <v>91</v>
      </c>
      <c r="BN734">
        <v>91</v>
      </c>
      <c r="BO734">
        <v>91</v>
      </c>
      <c r="BP734">
        <v>91</v>
      </c>
      <c r="BQ734">
        <v>91</v>
      </c>
    </row>
    <row r="735" spans="1:69" x14ac:dyDescent="0.2">
      <c r="A735" t="s">
        <v>194</v>
      </c>
      <c r="B735" t="s">
        <v>195</v>
      </c>
      <c r="C735" t="s">
        <v>2432</v>
      </c>
      <c r="D735" t="s">
        <v>2433</v>
      </c>
      <c r="AI735">
        <v>4.4000000000000004</v>
      </c>
      <c r="AJ735">
        <v>4</v>
      </c>
      <c r="AK735">
        <v>3.5</v>
      </c>
      <c r="AL735">
        <v>2.9</v>
      </c>
      <c r="AM735">
        <v>2.4</v>
      </c>
      <c r="AN735">
        <v>2</v>
      </c>
      <c r="AO735">
        <v>1.7</v>
      </c>
      <c r="AP735">
        <v>1.6</v>
      </c>
      <c r="AQ735">
        <v>1.4</v>
      </c>
      <c r="AR735">
        <v>1.2</v>
      </c>
      <c r="AS735">
        <v>1.1000000000000001</v>
      </c>
      <c r="AT735">
        <v>0.93</v>
      </c>
      <c r="AU735">
        <v>0.84</v>
      </c>
      <c r="AV735">
        <v>0.72</v>
      </c>
      <c r="AW735">
        <v>0.61</v>
      </c>
      <c r="AX735">
        <v>0.54</v>
      </c>
      <c r="AY735">
        <v>0.46</v>
      </c>
      <c r="AZ735">
        <v>0.4</v>
      </c>
      <c r="BA735">
        <v>0.37</v>
      </c>
      <c r="BB735">
        <v>0.34</v>
      </c>
      <c r="BC735">
        <v>0.33</v>
      </c>
      <c r="BD735">
        <v>0.28999999999999998</v>
      </c>
      <c r="BE735">
        <v>0.28000000000000003</v>
      </c>
      <c r="BF735">
        <v>0.23</v>
      </c>
      <c r="BG735">
        <v>0.21</v>
      </c>
      <c r="BH735">
        <v>0.2</v>
      </c>
      <c r="BI735">
        <v>0.19</v>
      </c>
      <c r="BJ735">
        <v>0.19</v>
      </c>
      <c r="BK735">
        <v>0.22</v>
      </c>
      <c r="BL735">
        <v>0.2</v>
      </c>
      <c r="BM735">
        <v>0.19</v>
      </c>
      <c r="BN735">
        <v>0.22</v>
      </c>
      <c r="BO735">
        <v>0.21</v>
      </c>
      <c r="BP735">
        <v>0.2</v>
      </c>
      <c r="BQ735">
        <v>0.19</v>
      </c>
    </row>
    <row r="736" spans="1:69" x14ac:dyDescent="0.2">
      <c r="A736" t="s">
        <v>194</v>
      </c>
      <c r="B736" t="s">
        <v>195</v>
      </c>
      <c r="C736" t="s">
        <v>2434</v>
      </c>
      <c r="D736" t="s">
        <v>2435</v>
      </c>
      <c r="AI736">
        <v>5700</v>
      </c>
      <c r="AJ736">
        <v>6100</v>
      </c>
      <c r="AK736">
        <v>6300</v>
      </c>
      <c r="AL736">
        <v>6300</v>
      </c>
      <c r="AM736">
        <v>6300</v>
      </c>
      <c r="AN736">
        <v>6200</v>
      </c>
      <c r="AO736">
        <v>6000</v>
      </c>
      <c r="AP736">
        <v>5800</v>
      </c>
      <c r="AQ736">
        <v>5500</v>
      </c>
      <c r="AR736">
        <v>5300</v>
      </c>
      <c r="AS736">
        <v>5000</v>
      </c>
      <c r="AT736">
        <v>4700</v>
      </c>
      <c r="AU736">
        <v>4400</v>
      </c>
      <c r="AV736">
        <v>4100</v>
      </c>
      <c r="AW736">
        <v>3800</v>
      </c>
      <c r="AX736">
        <v>3600</v>
      </c>
      <c r="AY736">
        <v>3300</v>
      </c>
      <c r="AZ736">
        <v>2900</v>
      </c>
      <c r="BA736">
        <v>2800</v>
      </c>
      <c r="BB736">
        <v>2400</v>
      </c>
      <c r="BC736">
        <v>2200</v>
      </c>
      <c r="BD736">
        <v>1900</v>
      </c>
      <c r="BE736">
        <v>1900</v>
      </c>
      <c r="BF736">
        <v>1700</v>
      </c>
      <c r="BG736">
        <v>1400</v>
      </c>
      <c r="BH736">
        <v>1800</v>
      </c>
      <c r="BI736">
        <v>1600</v>
      </c>
      <c r="BJ736">
        <v>1500</v>
      </c>
      <c r="BK736">
        <v>1300</v>
      </c>
      <c r="BL736">
        <v>1100</v>
      </c>
      <c r="BM736">
        <v>930</v>
      </c>
      <c r="BN736">
        <v>820</v>
      </c>
      <c r="BO736">
        <v>750</v>
      </c>
      <c r="BP736">
        <v>930</v>
      </c>
      <c r="BQ736">
        <v>800</v>
      </c>
    </row>
    <row r="737" spans="1:69" x14ac:dyDescent="0.2">
      <c r="A737" t="s">
        <v>194</v>
      </c>
      <c r="B737" t="s">
        <v>195</v>
      </c>
      <c r="C737" t="s">
        <v>2436</v>
      </c>
      <c r="D737" t="s">
        <v>2437</v>
      </c>
      <c r="AI737">
        <v>2.2999999999999998</v>
      </c>
      <c r="AJ737">
        <v>2.4</v>
      </c>
      <c r="AK737">
        <v>2.2999999999999998</v>
      </c>
      <c r="AL737">
        <v>2.1</v>
      </c>
      <c r="AM737">
        <v>2</v>
      </c>
      <c r="AN737">
        <v>1.8</v>
      </c>
      <c r="AO737">
        <v>1.5</v>
      </c>
      <c r="AP737">
        <v>1.4</v>
      </c>
      <c r="AQ737">
        <v>1.2</v>
      </c>
      <c r="AR737">
        <v>1.1000000000000001</v>
      </c>
      <c r="AS737">
        <v>0.9</v>
      </c>
      <c r="AT737">
        <v>0.9</v>
      </c>
      <c r="AU737">
        <v>0.8</v>
      </c>
      <c r="AV737">
        <v>0.7</v>
      </c>
      <c r="AW737">
        <v>0.7</v>
      </c>
      <c r="AX737">
        <v>0.7</v>
      </c>
      <c r="AY737">
        <v>0.6</v>
      </c>
      <c r="AZ737">
        <v>0.6</v>
      </c>
      <c r="BA737">
        <v>0.6</v>
      </c>
      <c r="BB737">
        <v>0.6</v>
      </c>
      <c r="BC737">
        <v>0.6</v>
      </c>
      <c r="BD737">
        <v>0.6</v>
      </c>
      <c r="BE737">
        <v>0.5</v>
      </c>
      <c r="BF737">
        <v>0.5</v>
      </c>
      <c r="BG737">
        <v>0.5</v>
      </c>
      <c r="BH737">
        <v>0.5</v>
      </c>
      <c r="BI737">
        <v>0.5</v>
      </c>
      <c r="BJ737">
        <v>0.4</v>
      </c>
      <c r="BK737">
        <v>0.4</v>
      </c>
      <c r="BL737">
        <v>0.4</v>
      </c>
      <c r="BM737">
        <v>0.4</v>
      </c>
      <c r="BN737">
        <v>0.3</v>
      </c>
      <c r="BO737">
        <v>0.3</v>
      </c>
      <c r="BP737">
        <v>0.3</v>
      </c>
      <c r="BQ737">
        <v>0.3</v>
      </c>
    </row>
    <row r="738" spans="1:69" x14ac:dyDescent="0.2">
      <c r="A738" t="s">
        <v>194</v>
      </c>
      <c r="B738" t="s">
        <v>195</v>
      </c>
      <c r="C738" t="s">
        <v>2438</v>
      </c>
      <c r="D738" t="s">
        <v>2439</v>
      </c>
    </row>
    <row r="739" spans="1:69" x14ac:dyDescent="0.2">
      <c r="A739" t="s">
        <v>194</v>
      </c>
      <c r="B739" t="s">
        <v>195</v>
      </c>
      <c r="C739" t="s">
        <v>2440</v>
      </c>
      <c r="D739" t="s">
        <v>2441</v>
      </c>
      <c r="AL739">
        <v>8.5</v>
      </c>
      <c r="AR739">
        <v>11.5</v>
      </c>
      <c r="AV739">
        <v>20.100000000000001</v>
      </c>
      <c r="BC739">
        <v>36.9</v>
      </c>
      <c r="BN739">
        <v>63.9</v>
      </c>
    </row>
    <row r="740" spans="1:69" x14ac:dyDescent="0.2">
      <c r="A740" t="s">
        <v>194</v>
      </c>
      <c r="B740" t="s">
        <v>195</v>
      </c>
      <c r="C740" t="s">
        <v>2442</v>
      </c>
      <c r="D740" t="s">
        <v>2443</v>
      </c>
      <c r="AS740">
        <v>23.4</v>
      </c>
      <c r="AT740">
        <v>23.5</v>
      </c>
      <c r="AU740">
        <v>23.4</v>
      </c>
      <c r="AV740">
        <v>23.2</v>
      </c>
      <c r="AW740">
        <v>23</v>
      </c>
      <c r="AX740">
        <v>22.8</v>
      </c>
      <c r="AY740">
        <v>22.9</v>
      </c>
      <c r="AZ740">
        <v>22.7</v>
      </c>
      <c r="BA740">
        <v>22.7</v>
      </c>
      <c r="BB740">
        <v>22.7</v>
      </c>
      <c r="BC740">
        <v>22.5</v>
      </c>
      <c r="BD740">
        <v>22.5</v>
      </c>
      <c r="BE740">
        <v>22.6</v>
      </c>
      <c r="BF740">
        <v>22.5</v>
      </c>
      <c r="BG740">
        <v>22.4</v>
      </c>
      <c r="BH740">
        <v>22.4</v>
      </c>
      <c r="BI740">
        <v>22.5</v>
      </c>
      <c r="BJ740">
        <v>22.2</v>
      </c>
      <c r="BK740">
        <v>22</v>
      </c>
      <c r="BL740">
        <v>21.6</v>
      </c>
      <c r="BM740">
        <v>21.4</v>
      </c>
      <c r="BN740">
        <v>21.3</v>
      </c>
    </row>
    <row r="741" spans="1:69" x14ac:dyDescent="0.2">
      <c r="A741" t="s">
        <v>194</v>
      </c>
      <c r="B741" t="s">
        <v>195</v>
      </c>
      <c r="C741" t="s">
        <v>2444</v>
      </c>
      <c r="D741" t="s">
        <v>2445</v>
      </c>
      <c r="AI741">
        <v>2.5</v>
      </c>
      <c r="AJ741">
        <v>2.7</v>
      </c>
      <c r="AK741">
        <v>2.7</v>
      </c>
      <c r="AL741">
        <v>2.8</v>
      </c>
      <c r="AM741">
        <v>2.7</v>
      </c>
      <c r="AN741">
        <v>2.6</v>
      </c>
      <c r="AO741">
        <v>2.5</v>
      </c>
      <c r="AP741">
        <v>2.4</v>
      </c>
      <c r="AQ741">
        <v>2.2000000000000002</v>
      </c>
      <c r="AR741">
        <v>2.1</v>
      </c>
      <c r="AS741">
        <v>1.9</v>
      </c>
      <c r="AT741">
        <v>1.8</v>
      </c>
      <c r="AU741">
        <v>1.6</v>
      </c>
      <c r="AV741">
        <v>1.5</v>
      </c>
      <c r="AW741">
        <v>1.4</v>
      </c>
      <c r="AX741">
        <v>1.3</v>
      </c>
      <c r="AY741">
        <v>1.2</v>
      </c>
      <c r="AZ741">
        <v>1.2</v>
      </c>
      <c r="BA741">
        <v>1.1000000000000001</v>
      </c>
      <c r="BB741">
        <v>1.1000000000000001</v>
      </c>
      <c r="BC741">
        <v>1</v>
      </c>
      <c r="BD741">
        <v>1</v>
      </c>
      <c r="BE741">
        <v>0.9</v>
      </c>
      <c r="BF741">
        <v>0.9</v>
      </c>
      <c r="BG741">
        <v>0.8</v>
      </c>
      <c r="BH741">
        <v>0.8</v>
      </c>
      <c r="BI741">
        <v>0.8</v>
      </c>
      <c r="BJ741">
        <v>0.7</v>
      </c>
      <c r="BK741">
        <v>0.7</v>
      </c>
      <c r="BL741">
        <v>0.7</v>
      </c>
      <c r="BM741">
        <v>0.6</v>
      </c>
      <c r="BN741">
        <v>0.6</v>
      </c>
      <c r="BO741">
        <v>0.6</v>
      </c>
      <c r="BP741">
        <v>0.5</v>
      </c>
      <c r="BQ741">
        <v>0.5</v>
      </c>
    </row>
    <row r="742" spans="1:69" x14ac:dyDescent="0.2">
      <c r="A742" t="s">
        <v>194</v>
      </c>
      <c r="B742" t="s">
        <v>195</v>
      </c>
      <c r="C742" t="s">
        <v>2446</v>
      </c>
      <c r="D742" t="s">
        <v>2447</v>
      </c>
      <c r="AI742">
        <v>9.4</v>
      </c>
      <c r="AJ742">
        <v>9.5</v>
      </c>
      <c r="AK742">
        <v>9.5</v>
      </c>
      <c r="AL742">
        <v>9.6</v>
      </c>
      <c r="AM742">
        <v>9.6999999999999993</v>
      </c>
      <c r="AN742">
        <v>9.8000000000000007</v>
      </c>
      <c r="AO742">
        <v>9.9</v>
      </c>
      <c r="AP742">
        <v>9.9</v>
      </c>
      <c r="AQ742">
        <v>9.9</v>
      </c>
      <c r="AR742">
        <v>9.8000000000000007</v>
      </c>
      <c r="AS742">
        <v>9.6999999999999993</v>
      </c>
      <c r="AT742">
        <v>9.5</v>
      </c>
      <c r="AU742">
        <v>9.1999999999999993</v>
      </c>
      <c r="AV742">
        <v>8.9</v>
      </c>
      <c r="AW742">
        <v>8.6</v>
      </c>
      <c r="AX742">
        <v>8.3000000000000007</v>
      </c>
      <c r="AY742">
        <v>7.9</v>
      </c>
      <c r="AZ742">
        <v>7.6</v>
      </c>
      <c r="BA742">
        <v>7.2</v>
      </c>
      <c r="BB742">
        <v>6.8</v>
      </c>
      <c r="BC742">
        <v>6.5</v>
      </c>
      <c r="BD742">
        <v>6.1</v>
      </c>
      <c r="BE742">
        <v>5.7</v>
      </c>
      <c r="BF742">
        <v>5.4</v>
      </c>
      <c r="BG742">
        <v>5</v>
      </c>
      <c r="BH742">
        <v>4.7</v>
      </c>
      <c r="BI742">
        <v>4.4000000000000004</v>
      </c>
      <c r="BJ742">
        <v>4.0999999999999996</v>
      </c>
      <c r="BK742">
        <v>3.8</v>
      </c>
      <c r="BL742">
        <v>3.5</v>
      </c>
      <c r="BM742">
        <v>3.3</v>
      </c>
      <c r="BN742">
        <v>3.1</v>
      </c>
      <c r="BO742">
        <v>3</v>
      </c>
      <c r="BP742">
        <v>2.9</v>
      </c>
    </row>
    <row r="743" spans="1:69" x14ac:dyDescent="0.2">
      <c r="A743" t="s">
        <v>194</v>
      </c>
      <c r="B743" t="s">
        <v>195</v>
      </c>
      <c r="C743" t="s">
        <v>2448</v>
      </c>
      <c r="D743" t="s">
        <v>2449</v>
      </c>
      <c r="E743">
        <v>72302</v>
      </c>
      <c r="F743">
        <v>72855</v>
      </c>
      <c r="G743">
        <v>73470</v>
      </c>
      <c r="H743">
        <v>74177</v>
      </c>
      <c r="I743">
        <v>74965</v>
      </c>
      <c r="J743">
        <v>75916</v>
      </c>
      <c r="K743">
        <v>76846</v>
      </c>
      <c r="L743">
        <v>77796</v>
      </c>
      <c r="M743">
        <v>78924</v>
      </c>
      <c r="N743">
        <v>79810</v>
      </c>
      <c r="O743">
        <v>80500</v>
      </c>
      <c r="P743">
        <v>81056</v>
      </c>
      <c r="Q743">
        <v>81163</v>
      </c>
      <c r="R743">
        <v>80883</v>
      </c>
      <c r="S743">
        <v>80217</v>
      </c>
      <c r="T743">
        <v>79268</v>
      </c>
      <c r="U743">
        <v>78070</v>
      </c>
      <c r="V743">
        <v>77160</v>
      </c>
      <c r="W743">
        <v>76729</v>
      </c>
      <c r="X743">
        <v>76686</v>
      </c>
      <c r="Y743">
        <v>76817</v>
      </c>
      <c r="Z743">
        <v>77159</v>
      </c>
      <c r="AA743">
        <v>77603</v>
      </c>
      <c r="AB743">
        <v>78023</v>
      </c>
      <c r="AC743">
        <v>78495</v>
      </c>
      <c r="AD743">
        <v>79007</v>
      </c>
      <c r="AE743">
        <v>79348</v>
      </c>
      <c r="AF743">
        <v>79634</v>
      </c>
      <c r="AG743">
        <v>79992</v>
      </c>
      <c r="AH743">
        <v>80661</v>
      </c>
      <c r="AI743">
        <v>81780</v>
      </c>
      <c r="AJ743">
        <v>83276</v>
      </c>
      <c r="AK743">
        <v>84795</v>
      </c>
      <c r="AL743">
        <v>86175</v>
      </c>
      <c r="AM743">
        <v>87421</v>
      </c>
      <c r="AN743">
        <v>88569</v>
      </c>
      <c r="AO743">
        <v>89434</v>
      </c>
      <c r="AP743">
        <v>90022</v>
      </c>
      <c r="AQ743">
        <v>90397</v>
      </c>
      <c r="AR743">
        <v>90654</v>
      </c>
      <c r="AS743">
        <v>91034</v>
      </c>
      <c r="AT743">
        <v>91160</v>
      </c>
      <c r="AU743">
        <v>90785</v>
      </c>
      <c r="AV743">
        <v>90334</v>
      </c>
      <c r="AW743">
        <v>89521</v>
      </c>
      <c r="AX743">
        <v>88267</v>
      </c>
      <c r="AY743">
        <v>87074</v>
      </c>
      <c r="AZ743">
        <v>85676</v>
      </c>
      <c r="BA743">
        <v>84083</v>
      </c>
      <c r="BB743">
        <v>82439</v>
      </c>
      <c r="BC743">
        <v>80984</v>
      </c>
      <c r="BD743">
        <v>79693</v>
      </c>
      <c r="BE743">
        <v>78417</v>
      </c>
      <c r="BF743">
        <v>77110</v>
      </c>
      <c r="BG743">
        <v>75598</v>
      </c>
      <c r="BH743">
        <v>73953</v>
      </c>
      <c r="BI743">
        <v>72140</v>
      </c>
      <c r="BJ743">
        <v>69964</v>
      </c>
      <c r="BK743">
        <v>67470</v>
      </c>
      <c r="BL743">
        <v>64519</v>
      </c>
      <c r="BM743">
        <v>61353</v>
      </c>
      <c r="BN743">
        <v>58859</v>
      </c>
      <c r="BO743">
        <v>57079</v>
      </c>
      <c r="BP743">
        <v>55356</v>
      </c>
    </row>
    <row r="744" spans="1:69" x14ac:dyDescent="0.2">
      <c r="A744" t="s">
        <v>194</v>
      </c>
      <c r="B744" t="s">
        <v>195</v>
      </c>
      <c r="C744" t="s">
        <v>2450</v>
      </c>
      <c r="D744" t="s">
        <v>2451</v>
      </c>
      <c r="AI744">
        <v>3143</v>
      </c>
      <c r="AJ744">
        <v>3153</v>
      </c>
      <c r="AK744">
        <v>3154</v>
      </c>
      <c r="AL744">
        <v>3168</v>
      </c>
      <c r="AM744">
        <v>3189</v>
      </c>
      <c r="AN744">
        <v>3213</v>
      </c>
      <c r="AO744">
        <v>3240</v>
      </c>
      <c r="AP744">
        <v>3267</v>
      </c>
      <c r="AQ744">
        <v>3312</v>
      </c>
      <c r="AR744">
        <v>3362</v>
      </c>
      <c r="AS744">
        <v>3407</v>
      </c>
      <c r="AT744">
        <v>3450</v>
      </c>
      <c r="AU744">
        <v>3485</v>
      </c>
      <c r="AV744">
        <v>3511</v>
      </c>
      <c r="AW744">
        <v>3532</v>
      </c>
      <c r="AX744">
        <v>3543</v>
      </c>
      <c r="AY744">
        <v>3539</v>
      </c>
      <c r="AZ744">
        <v>3518</v>
      </c>
      <c r="BA744">
        <v>3473</v>
      </c>
      <c r="BB744">
        <v>3421</v>
      </c>
      <c r="BC744">
        <v>3364</v>
      </c>
      <c r="BD744">
        <v>3307</v>
      </c>
      <c r="BE744">
        <v>3260</v>
      </c>
      <c r="BF744">
        <v>3219</v>
      </c>
      <c r="BG744">
        <v>3188</v>
      </c>
      <c r="BH744">
        <v>3167</v>
      </c>
      <c r="BI744">
        <v>3157</v>
      </c>
      <c r="BJ744">
        <v>3152</v>
      </c>
      <c r="BK744">
        <v>3149</v>
      </c>
      <c r="BL744">
        <v>3148</v>
      </c>
      <c r="BM744">
        <v>3152</v>
      </c>
      <c r="BN744">
        <v>3168</v>
      </c>
      <c r="BO744">
        <v>3913</v>
      </c>
      <c r="BP744">
        <v>4766</v>
      </c>
    </row>
    <row r="745" spans="1:69" x14ac:dyDescent="0.2">
      <c r="A745" t="s">
        <v>194</v>
      </c>
      <c r="B745" t="s">
        <v>195</v>
      </c>
      <c r="C745" t="s">
        <v>2452</v>
      </c>
      <c r="D745" t="s">
        <v>2453</v>
      </c>
      <c r="AR745">
        <v>45.6</v>
      </c>
      <c r="AV745">
        <v>53.9</v>
      </c>
      <c r="BC745">
        <v>57.7</v>
      </c>
    </row>
    <row r="746" spans="1:69" x14ac:dyDescent="0.2">
      <c r="A746" t="s">
        <v>194</v>
      </c>
      <c r="B746" t="s">
        <v>195</v>
      </c>
      <c r="C746" t="s">
        <v>2454</v>
      </c>
      <c r="D746" t="s">
        <v>2455</v>
      </c>
      <c r="AS746">
        <v>55.8</v>
      </c>
      <c r="AT746">
        <v>55.2</v>
      </c>
      <c r="AU746">
        <v>54.5</v>
      </c>
      <c r="AV746">
        <v>53.8</v>
      </c>
      <c r="AW746">
        <v>53.2</v>
      </c>
      <c r="AX746">
        <v>52.4</v>
      </c>
      <c r="AY746">
        <v>51.6</v>
      </c>
      <c r="AZ746">
        <v>50.8</v>
      </c>
      <c r="BA746">
        <v>49.9</v>
      </c>
      <c r="BB746">
        <v>49.1</v>
      </c>
      <c r="BC746">
        <v>48.3</v>
      </c>
      <c r="BD746">
        <v>47.5</v>
      </c>
      <c r="BE746">
        <v>46.9</v>
      </c>
      <c r="BF746">
        <v>46.4</v>
      </c>
      <c r="BG746">
        <v>46</v>
      </c>
      <c r="BH746">
        <v>45.7</v>
      </c>
      <c r="BI746">
        <v>45</v>
      </c>
      <c r="BJ746">
        <v>44.5</v>
      </c>
      <c r="BK746">
        <v>44.2</v>
      </c>
      <c r="BL746">
        <v>43.9</v>
      </c>
      <c r="BM746">
        <v>43.7</v>
      </c>
      <c r="BN746">
        <v>43.6</v>
      </c>
      <c r="BO746">
        <v>43.7</v>
      </c>
      <c r="BP746">
        <v>44.3</v>
      </c>
    </row>
    <row r="747" spans="1:69" x14ac:dyDescent="0.2">
      <c r="A747" t="s">
        <v>194</v>
      </c>
      <c r="B747" t="s">
        <v>195</v>
      </c>
      <c r="C747" t="s">
        <v>2456</v>
      </c>
      <c r="D747" t="s">
        <v>2457</v>
      </c>
      <c r="AV747">
        <v>37.4</v>
      </c>
      <c r="BC747">
        <v>19.7</v>
      </c>
      <c r="BN747">
        <v>23.5</v>
      </c>
    </row>
    <row r="748" spans="1:69" x14ac:dyDescent="0.2">
      <c r="A748" t="s">
        <v>194</v>
      </c>
      <c r="B748" t="s">
        <v>195</v>
      </c>
      <c r="C748" t="s">
        <v>2458</v>
      </c>
      <c r="D748" t="s">
        <v>2459</v>
      </c>
      <c r="AV748">
        <v>26.3</v>
      </c>
      <c r="BC748">
        <v>9.8000000000000007</v>
      </c>
      <c r="BN748">
        <v>10.4</v>
      </c>
    </row>
    <row r="749" spans="1:69" x14ac:dyDescent="0.2">
      <c r="A749" t="s">
        <v>194</v>
      </c>
      <c r="B749" t="s">
        <v>195</v>
      </c>
      <c r="C749" t="s">
        <v>2460</v>
      </c>
      <c r="D749" t="s">
        <v>2461</v>
      </c>
    </row>
    <row r="750" spans="1:69" x14ac:dyDescent="0.2">
      <c r="A750" t="s">
        <v>194</v>
      </c>
      <c r="B750" t="s">
        <v>195</v>
      </c>
      <c r="C750" t="s">
        <v>2462</v>
      </c>
      <c r="D750" t="s">
        <v>2463</v>
      </c>
      <c r="AV750">
        <v>10.199999999999999</v>
      </c>
      <c r="BC750">
        <v>12</v>
      </c>
      <c r="BN750">
        <v>15.9</v>
      </c>
    </row>
    <row r="751" spans="1:69" x14ac:dyDescent="0.2">
      <c r="A751" t="s">
        <v>194</v>
      </c>
      <c r="B751" t="s">
        <v>195</v>
      </c>
      <c r="C751" t="s">
        <v>2464</v>
      </c>
      <c r="D751" t="s">
        <v>2465</v>
      </c>
      <c r="AX751">
        <v>203.87723</v>
      </c>
      <c r="AY751">
        <v>226.02902</v>
      </c>
      <c r="AZ751">
        <v>297.12571000000003</v>
      </c>
      <c r="BC751">
        <v>226.34412</v>
      </c>
      <c r="BD751">
        <v>180.98275000000001</v>
      </c>
      <c r="BE751">
        <v>170.63550000000001</v>
      </c>
      <c r="BF751">
        <v>229.32942</v>
      </c>
      <c r="BG751">
        <v>121.19685</v>
      </c>
      <c r="BH751">
        <v>123.2152</v>
      </c>
      <c r="BI751">
        <v>351.47005000000001</v>
      </c>
    </row>
    <row r="752" spans="1:69" x14ac:dyDescent="0.2">
      <c r="A752" t="s">
        <v>194</v>
      </c>
      <c r="B752" t="s">
        <v>195</v>
      </c>
      <c r="C752" t="s">
        <v>2466</v>
      </c>
      <c r="D752" t="s">
        <v>2467</v>
      </c>
      <c r="AX752">
        <v>33.323250000000002</v>
      </c>
      <c r="AY752">
        <v>29.758199999999999</v>
      </c>
      <c r="AZ752">
        <v>28.078479999999999</v>
      </c>
      <c r="BC752">
        <v>18.113959999999999</v>
      </c>
      <c r="BD752">
        <v>20.479880000000001</v>
      </c>
      <c r="BE752">
        <v>17.37351</v>
      </c>
      <c r="BF752">
        <v>19.01221</v>
      </c>
      <c r="BG752">
        <v>20.220559999999999</v>
      </c>
      <c r="BH752">
        <v>16.130289999999999</v>
      </c>
    </row>
    <row r="753" spans="1:69" x14ac:dyDescent="0.2">
      <c r="A753" t="s">
        <v>194</v>
      </c>
      <c r="B753" t="s">
        <v>195</v>
      </c>
      <c r="C753" t="s">
        <v>2468</v>
      </c>
      <c r="D753" t="s">
        <v>2469</v>
      </c>
      <c r="AZ753">
        <v>60.009628295898402</v>
      </c>
      <c r="BC753">
        <v>100</v>
      </c>
      <c r="BD753">
        <v>90.920303344726605</v>
      </c>
      <c r="BE753">
        <v>87.316719055175795</v>
      </c>
      <c r="BF753">
        <v>89.922492980957003</v>
      </c>
      <c r="BG753">
        <v>89.483978271484403</v>
      </c>
      <c r="BH753">
        <v>95.777732849121094</v>
      </c>
      <c r="BI753">
        <v>97.575851440429702</v>
      </c>
    </row>
    <row r="754" spans="1:69" x14ac:dyDescent="0.2">
      <c r="A754" t="s">
        <v>194</v>
      </c>
      <c r="B754" t="s">
        <v>195</v>
      </c>
      <c r="C754" t="s">
        <v>2470</v>
      </c>
      <c r="D754" t="s">
        <v>2471</v>
      </c>
      <c r="P754">
        <v>3.9129998534917797E-2</v>
      </c>
      <c r="Q754">
        <v>4.9929998815059697E-2</v>
      </c>
      <c r="R754">
        <v>5.92299997806549E-2</v>
      </c>
      <c r="S754">
        <v>9.1859996318817097E-2</v>
      </c>
      <c r="T754">
        <v>0.106890000402927</v>
      </c>
      <c r="U754">
        <v>0.21173000335693401</v>
      </c>
      <c r="V754">
        <v>0.189649999141693</v>
      </c>
      <c r="W754">
        <v>0.2274100035429</v>
      </c>
      <c r="X754">
        <v>0.23163999617099801</v>
      </c>
      <c r="Y754">
        <v>0.213699996471405</v>
      </c>
      <c r="Z754">
        <v>0.27728998661041299</v>
      </c>
      <c r="AA754">
        <v>0.41977998614311202</v>
      </c>
      <c r="AB754">
        <v>0.48892998695373502</v>
      </c>
      <c r="AC754">
        <v>0.52306002378463701</v>
      </c>
      <c r="AD754">
        <v>0.57280999422073398</v>
      </c>
      <c r="AE754">
        <v>0.59140998125076305</v>
      </c>
      <c r="AF754">
        <v>0.61817002296447798</v>
      </c>
      <c r="AG754">
        <v>0.65948998928070102</v>
      </c>
      <c r="AH754">
        <v>0.73738998174667403</v>
      </c>
      <c r="AI754">
        <v>0.74449002742767301</v>
      </c>
      <c r="AJ754">
        <v>0.69536000490188599</v>
      </c>
      <c r="AK754">
        <v>0.92877000570297197</v>
      </c>
      <c r="AL754">
        <v>1.0837299823761</v>
      </c>
      <c r="AM754">
        <v>1.0573199987411499</v>
      </c>
      <c r="AN754">
        <v>1.1000200510025</v>
      </c>
      <c r="AO754">
        <v>1.0568599700927701</v>
      </c>
      <c r="AP754">
        <v>0.96894997358322099</v>
      </c>
      <c r="AR754">
        <v>0.98364001512527499</v>
      </c>
      <c r="AT754">
        <v>1.1143499612808201</v>
      </c>
      <c r="AU754">
        <v>1.34107005596161</v>
      </c>
      <c r="AV754">
        <v>1.5050899982452399</v>
      </c>
      <c r="AX754">
        <v>2.1431400775909402</v>
      </c>
      <c r="AY754">
        <v>2.2578799724578902</v>
      </c>
      <c r="AZ754">
        <v>2.40549993515015</v>
      </c>
      <c r="BA754">
        <v>2.9296801090240501</v>
      </c>
      <c r="BB754">
        <v>3.2668299674987802</v>
      </c>
      <c r="BC754">
        <v>3.34944579587797</v>
      </c>
      <c r="BD754">
        <v>3.91906920981907</v>
      </c>
      <c r="BE754">
        <v>4.3379268570651401</v>
      </c>
      <c r="BF754">
        <v>4.5733834207770103</v>
      </c>
      <c r="BG754">
        <v>4.8953991772569898</v>
      </c>
      <c r="BH754">
        <v>4.9035686633349798</v>
      </c>
      <c r="BI754">
        <v>5.4054146587806304</v>
      </c>
      <c r="BJ754">
        <v>5.8341880408111999</v>
      </c>
      <c r="BK754">
        <v>6.3182611029115803</v>
      </c>
      <c r="BL754">
        <v>6.9053259492615897</v>
      </c>
      <c r="BM754">
        <v>7.6427706224232397</v>
      </c>
      <c r="BN754">
        <v>9.3051309859423608</v>
      </c>
      <c r="BO754">
        <v>9.6706948583177894</v>
      </c>
      <c r="BP754">
        <v>10.1078755635882</v>
      </c>
      <c r="BQ754">
        <v>10.041967852651499</v>
      </c>
    </row>
    <row r="755" spans="1:69" x14ac:dyDescent="0.2">
      <c r="A755" t="s">
        <v>194</v>
      </c>
      <c r="B755" t="s">
        <v>195</v>
      </c>
      <c r="C755" t="s">
        <v>2472</v>
      </c>
      <c r="D755" t="s">
        <v>2473</v>
      </c>
    </row>
    <row r="756" spans="1:69" x14ac:dyDescent="0.2">
      <c r="A756" t="s">
        <v>194</v>
      </c>
      <c r="B756" t="s">
        <v>195</v>
      </c>
      <c r="C756" t="s">
        <v>2474</v>
      </c>
      <c r="D756" t="s">
        <v>2475</v>
      </c>
      <c r="AU756">
        <v>-102323260100</v>
      </c>
      <c r="AV756">
        <v>-49604734350</v>
      </c>
      <c r="AW756">
        <v>-113380483400</v>
      </c>
      <c r="AX756">
        <v>-155499585100</v>
      </c>
      <c r="AY756">
        <v>-178990813600</v>
      </c>
      <c r="AZ756">
        <v>-175888112900</v>
      </c>
      <c r="BA756">
        <v>-147956069000</v>
      </c>
      <c r="BB756">
        <v>-184919009600</v>
      </c>
      <c r="BC756">
        <v>-202095000000</v>
      </c>
      <c r="BD756">
        <v>-116097000000</v>
      </c>
      <c r="BE756">
        <v>-177433000000</v>
      </c>
      <c r="BF756">
        <v>-235784000000</v>
      </c>
      <c r="BG756">
        <v>-119622565900</v>
      </c>
      <c r="BH756">
        <v>-146471025300</v>
      </c>
      <c r="BI756">
        <v>-234600000000</v>
      </c>
      <c r="BJ756">
        <v>-532086763199.99994</v>
      </c>
      <c r="BK756">
        <v>-376547338600</v>
      </c>
      <c r="BL756">
        <v>-274722978400</v>
      </c>
      <c r="BM756">
        <v>-531101327900</v>
      </c>
      <c r="BN756">
        <v>-826641419600</v>
      </c>
      <c r="BO756">
        <v>-1282680590000</v>
      </c>
      <c r="BP756">
        <v>-832067975400</v>
      </c>
    </row>
    <row r="757" spans="1:69" x14ac:dyDescent="0.2">
      <c r="A757" t="s">
        <v>194</v>
      </c>
      <c r="B757" t="s">
        <v>195</v>
      </c>
      <c r="C757" t="s">
        <v>2476</v>
      </c>
      <c r="D757" t="s">
        <v>2477</v>
      </c>
      <c r="AU757">
        <v>107534203800</v>
      </c>
      <c r="AV757">
        <v>56507776730</v>
      </c>
      <c r="AW757">
        <v>115427593900</v>
      </c>
      <c r="AX757">
        <v>146829261200</v>
      </c>
      <c r="AY757">
        <v>161762669900</v>
      </c>
      <c r="AZ757">
        <v>321049700200</v>
      </c>
      <c r="BA757">
        <v>78787253280</v>
      </c>
      <c r="BB757">
        <v>268430760299.99997</v>
      </c>
      <c r="BC757">
        <v>219518000000</v>
      </c>
      <c r="BD757">
        <v>117173000000</v>
      </c>
      <c r="BE757">
        <v>260226000000</v>
      </c>
      <c r="BF757">
        <v>168081000000</v>
      </c>
      <c r="BG757">
        <v>187927499900</v>
      </c>
      <c r="BH757">
        <v>73315354350</v>
      </c>
      <c r="BI757">
        <v>342400000000</v>
      </c>
      <c r="BJ757">
        <v>473994050600</v>
      </c>
      <c r="BK757">
        <v>330143430700</v>
      </c>
      <c r="BL757">
        <v>246005671200</v>
      </c>
      <c r="BM757">
        <v>526237823700.00006</v>
      </c>
      <c r="BN757">
        <v>1051409053000.0001</v>
      </c>
      <c r="BO757">
        <v>1078311535000</v>
      </c>
      <c r="BP757">
        <v>728728834700</v>
      </c>
    </row>
    <row r="758" spans="1:69" x14ac:dyDescent="0.2">
      <c r="A758" t="s">
        <v>194</v>
      </c>
      <c r="B758" t="s">
        <v>195</v>
      </c>
      <c r="C758" t="s">
        <v>2478</v>
      </c>
      <c r="D758" t="s">
        <v>2479</v>
      </c>
      <c r="AU758">
        <v>-46614684290</v>
      </c>
      <c r="AV758">
        <v>30199386830</v>
      </c>
      <c r="AW758">
        <v>-25645007040</v>
      </c>
      <c r="AX758">
        <v>25898386800</v>
      </c>
      <c r="AY758">
        <v>-4007733416</v>
      </c>
      <c r="AZ758">
        <v>-197127583100</v>
      </c>
      <c r="BA758">
        <v>62913643510</v>
      </c>
      <c r="BB758">
        <v>72662891730</v>
      </c>
      <c r="BC758">
        <v>16512676910</v>
      </c>
      <c r="BD758">
        <v>1072806935</v>
      </c>
      <c r="BE758">
        <v>82893353250</v>
      </c>
      <c r="BF758">
        <v>-67587133019.999992</v>
      </c>
      <c r="BG758">
        <v>68316504530</v>
      </c>
      <c r="BH758">
        <v>-73155588170</v>
      </c>
      <c r="BI758">
        <v>108000000000</v>
      </c>
      <c r="BJ758">
        <v>-62234913440</v>
      </c>
      <c r="BK758">
        <v>-43289100390</v>
      </c>
      <c r="BL758">
        <v>-27204497820</v>
      </c>
      <c r="BM758">
        <v>-1187757431</v>
      </c>
      <c r="BN758">
        <v>232499524600</v>
      </c>
      <c r="BO758">
        <v>-201373798000</v>
      </c>
      <c r="BP758">
        <v>-110461125100</v>
      </c>
    </row>
    <row r="759" spans="1:69" x14ac:dyDescent="0.2">
      <c r="A759" t="s">
        <v>194</v>
      </c>
      <c r="B759" t="s">
        <v>195</v>
      </c>
      <c r="C759" t="s">
        <v>2480</v>
      </c>
      <c r="D759" t="s">
        <v>2481</v>
      </c>
      <c r="BD759">
        <v>35.065306457900299</v>
      </c>
      <c r="BG759">
        <v>37.872764073443399</v>
      </c>
      <c r="BJ759">
        <v>63.388731477416997</v>
      </c>
      <c r="BN759">
        <v>55.400498293200798</v>
      </c>
      <c r="BQ759">
        <v>74.954262311714899</v>
      </c>
    </row>
    <row r="760" spans="1:69" x14ac:dyDescent="0.2">
      <c r="A760" t="s">
        <v>194</v>
      </c>
      <c r="B760" t="s">
        <v>195</v>
      </c>
      <c r="C760" t="s">
        <v>2482</v>
      </c>
      <c r="D760" t="s">
        <v>2483</v>
      </c>
      <c r="BD760">
        <v>10.813710010484201</v>
      </c>
      <c r="BG760">
        <v>12.6490093355924</v>
      </c>
      <c r="BJ760">
        <v>34.4989350743814</v>
      </c>
      <c r="BN760">
        <v>30.680222914874001</v>
      </c>
      <c r="BQ760">
        <v>43.989040515510602</v>
      </c>
    </row>
    <row r="761" spans="1:69" x14ac:dyDescent="0.2">
      <c r="A761" t="s">
        <v>194</v>
      </c>
      <c r="B761" t="s">
        <v>195</v>
      </c>
      <c r="C761" t="s">
        <v>2484</v>
      </c>
      <c r="D761" t="s">
        <v>2485</v>
      </c>
    </row>
    <row r="762" spans="1:69" x14ac:dyDescent="0.2">
      <c r="A762" t="s">
        <v>194</v>
      </c>
      <c r="B762" t="s">
        <v>195</v>
      </c>
      <c r="C762" t="s">
        <v>2486</v>
      </c>
      <c r="D762" t="s">
        <v>2487</v>
      </c>
      <c r="AX762">
        <v>4.9440701006767735</v>
      </c>
      <c r="AY762">
        <v>5.4355215841338245</v>
      </c>
      <c r="AZ762">
        <v>2.2043767181162557</v>
      </c>
      <c r="BA762">
        <v>-3.8252486300716568</v>
      </c>
      <c r="BB762">
        <v>2.5115789750039204</v>
      </c>
      <c r="BC762">
        <v>1.2851411688742604</v>
      </c>
      <c r="BD762">
        <v>-1.3885289905264986</v>
      </c>
      <c r="BE762">
        <v>-0.74163972736806494</v>
      </c>
      <c r="BF762">
        <v>7.5780201996170282</v>
      </c>
      <c r="BG762">
        <v>5.9959181514696205</v>
      </c>
      <c r="BH762">
        <v>7.5459390732384692</v>
      </c>
      <c r="BI762">
        <v>2.6224055219093718</v>
      </c>
      <c r="BJ762">
        <v>5.0242116142524482</v>
      </c>
      <c r="BK762">
        <v>5.6289137734739469</v>
      </c>
      <c r="BL762">
        <v>6.1439206172505001</v>
      </c>
      <c r="BM762">
        <v>6.7537509735046256E-2</v>
      </c>
      <c r="BN762">
        <v>6.1302181320419606</v>
      </c>
    </row>
    <row r="763" spans="1:69" x14ac:dyDescent="0.2">
      <c r="A763" t="s">
        <v>194</v>
      </c>
      <c r="B763" t="s">
        <v>195</v>
      </c>
      <c r="C763" t="s">
        <v>2488</v>
      </c>
      <c r="D763" t="s">
        <v>2489</v>
      </c>
    </row>
    <row r="764" spans="1:69" x14ac:dyDescent="0.2">
      <c r="A764" t="s">
        <v>194</v>
      </c>
      <c r="B764" t="s">
        <v>195</v>
      </c>
      <c r="C764" t="s">
        <v>2490</v>
      </c>
      <c r="D764" t="s">
        <v>2491</v>
      </c>
    </row>
    <row r="765" spans="1:69" x14ac:dyDescent="0.2">
      <c r="A765" t="s">
        <v>194</v>
      </c>
      <c r="B765" t="s">
        <v>195</v>
      </c>
      <c r="C765" t="s">
        <v>2492</v>
      </c>
      <c r="D765" t="s">
        <v>2493</v>
      </c>
      <c r="G765">
        <v>2.4623868605953239</v>
      </c>
      <c r="H765">
        <v>3.4284031104030817</v>
      </c>
      <c r="I765">
        <v>3.9884640014547368</v>
      </c>
      <c r="J765">
        <v>3.9366894083328052</v>
      </c>
      <c r="K765">
        <v>3.3959565354937742</v>
      </c>
      <c r="L765">
        <v>3.3728367671096251</v>
      </c>
      <c r="M765">
        <v>3.5582270409139567</v>
      </c>
      <c r="N765">
        <v>4.5737938914355087</v>
      </c>
      <c r="O765">
        <v>4.443413947735424</v>
      </c>
      <c r="P765">
        <v>4.5959261329833625</v>
      </c>
      <c r="Q765">
        <v>5.0163879049507081</v>
      </c>
      <c r="R765">
        <v>6.0891066880687355</v>
      </c>
      <c r="S765">
        <v>8.5093403879572271</v>
      </c>
      <c r="T765">
        <v>10.754125292191629</v>
      </c>
      <c r="U765">
        <v>13.887077502487472</v>
      </c>
      <c r="V765">
        <v>16.582171176265209</v>
      </c>
      <c r="W765">
        <v>16.805811804884893</v>
      </c>
      <c r="X765">
        <v>15.507084703912122</v>
      </c>
      <c r="Y765">
        <v>14.781873874188383</v>
      </c>
      <c r="Z765">
        <v>13.827311856854433</v>
      </c>
      <c r="AA765">
        <v>13.160613570750407</v>
      </c>
      <c r="AB765">
        <v>12.795586581303036</v>
      </c>
      <c r="AC765">
        <v>11.948656466556656</v>
      </c>
      <c r="AD765">
        <v>13.344914236077274</v>
      </c>
      <c r="AE765">
        <v>13.904260074877028</v>
      </c>
      <c r="AF765">
        <v>14.470416950162814</v>
      </c>
      <c r="AG765">
        <v>14.901493021862301</v>
      </c>
      <c r="AH765">
        <v>16.451336910483263</v>
      </c>
      <c r="AI765">
        <v>16.906943025204374</v>
      </c>
      <c r="AJ765">
        <v>12.464128680603874</v>
      </c>
      <c r="AK765">
        <v>10.926078058660943</v>
      </c>
      <c r="AL765">
        <v>9.7738383449955037</v>
      </c>
      <c r="AM765">
        <v>7.0260294934401797</v>
      </c>
      <c r="AN765">
        <v>6.7851801383330166</v>
      </c>
      <c r="AO765">
        <v>6.9123356009796657</v>
      </c>
      <c r="AP765">
        <v>11.55207850828068</v>
      </c>
      <c r="AQ765">
        <v>11.019296830463658</v>
      </c>
      <c r="AR765">
        <v>8.9927658548168008</v>
      </c>
      <c r="AS765">
        <v>10.336397053519647</v>
      </c>
      <c r="AT765">
        <v>9.7086681082892508</v>
      </c>
      <c r="AU765">
        <v>8.8587138512077228</v>
      </c>
      <c r="AV765">
        <v>11.353478138291461</v>
      </c>
      <c r="AW765">
        <v>12.953429460370355</v>
      </c>
      <c r="AX765">
        <v>13.29620371277454</v>
      </c>
      <c r="AY765">
        <v>14.677884433703273</v>
      </c>
      <c r="AZ765">
        <v>12.78455817715281</v>
      </c>
      <c r="BA765">
        <v>15.09095690486204</v>
      </c>
      <c r="BB765">
        <v>16.083101798088808</v>
      </c>
      <c r="BC765">
        <v>15.634526298698326</v>
      </c>
      <c r="BD765">
        <v>15.370342137342123</v>
      </c>
      <c r="BE765">
        <v>16.642459171329488</v>
      </c>
      <c r="BF765">
        <v>20.82103798382018</v>
      </c>
      <c r="BG765">
        <v>23.405608156112866</v>
      </c>
      <c r="BH765">
        <v>25.037770562270357</v>
      </c>
      <c r="BI765">
        <v>25.809945602652579</v>
      </c>
      <c r="BJ765">
        <v>27.421601890354264</v>
      </c>
      <c r="BK765">
        <v>27.149713713934869</v>
      </c>
      <c r="BL765">
        <v>28.347857887695753</v>
      </c>
      <c r="BM765">
        <v>28.673890525550412</v>
      </c>
      <c r="BN765">
        <v>29.481969653848346</v>
      </c>
      <c r="BO765">
        <v>31.649305666212697</v>
      </c>
      <c r="BP765">
        <v>31.910243336278011</v>
      </c>
      <c r="BQ765">
        <v>27.1571923411989</v>
      </c>
    </row>
    <row r="766" spans="1:69" x14ac:dyDescent="0.2">
      <c r="A766" t="s">
        <v>194</v>
      </c>
      <c r="B766" t="s">
        <v>195</v>
      </c>
      <c r="C766" t="s">
        <v>2494</v>
      </c>
      <c r="D766" t="s">
        <v>2495</v>
      </c>
      <c r="H766">
        <v>1.2681159420289856</v>
      </c>
      <c r="I766">
        <v>0</v>
      </c>
      <c r="J766">
        <v>1.9138755980861244</v>
      </c>
      <c r="K766">
        <v>2.6521060842433699</v>
      </c>
      <c r="L766">
        <v>-9.8187311178247736</v>
      </c>
      <c r="M766">
        <v>-8.5112781954887211</v>
      </c>
      <c r="N766">
        <v>-17.432521395655037</v>
      </c>
      <c r="O766">
        <v>-18.327974276527332</v>
      </c>
      <c r="P766">
        <v>-6.589064502349423</v>
      </c>
      <c r="Q766">
        <v>-7.0104754230459303</v>
      </c>
      <c r="R766">
        <v>-10.610780704238648</v>
      </c>
      <c r="S766">
        <v>-20.737263564821205</v>
      </c>
      <c r="T766">
        <v>24.844578794273655</v>
      </c>
      <c r="U766">
        <v>-8.3627991119151392</v>
      </c>
      <c r="V766">
        <v>-2.4721095334685597</v>
      </c>
      <c r="W766">
        <v>12.51229865347314</v>
      </c>
      <c r="X766">
        <v>2.2650829119134421</v>
      </c>
      <c r="Y766">
        <v>-2.2901258595368716</v>
      </c>
      <c r="Z766">
        <v>9.258145740091198</v>
      </c>
      <c r="AA766">
        <v>-1.5396446732541456</v>
      </c>
      <c r="AB766">
        <v>-10.515697894280645</v>
      </c>
      <c r="AC766">
        <v>0.86436253256057971</v>
      </c>
      <c r="AD766">
        <v>-12.386624553990105</v>
      </c>
      <c r="AE766">
        <v>-5.4112987824283074</v>
      </c>
      <c r="AF766">
        <v>-9.1793950284516317</v>
      </c>
      <c r="AG766">
        <v>-3.4728659555145658</v>
      </c>
      <c r="AH766">
        <v>-0.72128236943780322</v>
      </c>
      <c r="AI766">
        <v>-1.5475061438042383</v>
      </c>
      <c r="AJ766">
        <v>13.766736007098654</v>
      </c>
      <c r="AK766">
        <v>-0.53557842220143437</v>
      </c>
      <c r="AL766">
        <v>3.0965684468925732</v>
      </c>
      <c r="AM766">
        <v>10.080070497152722</v>
      </c>
      <c r="AN766">
        <v>-7.3095112234850452</v>
      </c>
      <c r="AO766">
        <v>3.240746757409215</v>
      </c>
      <c r="AP766">
        <v>8.9760446225719761</v>
      </c>
      <c r="AQ766">
        <v>-0.39705143145026317</v>
      </c>
      <c r="AR766">
        <v>1.497475759118106</v>
      </c>
      <c r="AS766">
        <v>6.5928994238337069</v>
      </c>
      <c r="AT766">
        <v>-4.986398993910039</v>
      </c>
      <c r="AU766">
        <v>-11.962309107265771</v>
      </c>
      <c r="AV766">
        <v>2.2128156592174455</v>
      </c>
      <c r="AW766">
        <v>-6.0023245351599961</v>
      </c>
      <c r="AX766">
        <v>1.3917299685872526</v>
      </c>
      <c r="AY766">
        <v>-7.0534954753078178</v>
      </c>
      <c r="AZ766">
        <v>-10.659453292840354</v>
      </c>
      <c r="BA766">
        <v>5.4322397263552133</v>
      </c>
      <c r="BB766">
        <v>3.1612054285754558</v>
      </c>
      <c r="BC766">
        <v>2.8776349617121513</v>
      </c>
      <c r="BD766">
        <v>-3.0475918888416449</v>
      </c>
      <c r="BE766">
        <v>-0.55568805898195139</v>
      </c>
      <c r="BF766">
        <v>4.0144149236338595</v>
      </c>
      <c r="BG766">
        <v>4.1804684631682862</v>
      </c>
      <c r="BH766">
        <v>-1.2448705518749654</v>
      </c>
      <c r="BI766">
        <v>-4.1986046460772357</v>
      </c>
      <c r="BJ766">
        <v>5.5451084406240643</v>
      </c>
      <c r="BK766">
        <v>-0.20959900161061892</v>
      </c>
      <c r="BL766">
        <v>2.4604688678894098</v>
      </c>
      <c r="BM766">
        <v>1.060163736073291</v>
      </c>
      <c r="BN766">
        <v>-5.4626425402564918</v>
      </c>
      <c r="BO766">
        <v>6.2335380880463926</v>
      </c>
      <c r="BP766">
        <v>2.8305519012575195</v>
      </c>
      <c r="BQ766">
        <v>3.5341616069648421</v>
      </c>
    </row>
    <row r="767" spans="1:69" x14ac:dyDescent="0.2">
      <c r="A767" t="s">
        <v>194</v>
      </c>
      <c r="B767" t="s">
        <v>195</v>
      </c>
      <c r="C767" t="s">
        <v>2496</v>
      </c>
      <c r="D767" t="s">
        <v>2497</v>
      </c>
    </row>
    <row r="768" spans="1:69" x14ac:dyDescent="0.2">
      <c r="A768" t="s">
        <v>194</v>
      </c>
      <c r="B768" t="s">
        <v>195</v>
      </c>
      <c r="C768" t="s">
        <v>2498</v>
      </c>
      <c r="D768" t="s">
        <v>2499</v>
      </c>
      <c r="BM768">
        <v>37.270000000000003</v>
      </c>
    </row>
    <row r="769" spans="1:70" x14ac:dyDescent="0.2">
      <c r="A769" t="s">
        <v>194</v>
      </c>
      <c r="B769" t="s">
        <v>195</v>
      </c>
      <c r="C769" t="s">
        <v>2500</v>
      </c>
      <c r="D769" t="s">
        <v>2501</v>
      </c>
    </row>
    <row r="770" spans="1:70" x14ac:dyDescent="0.2">
      <c r="A770" t="s">
        <v>194</v>
      </c>
      <c r="B770" t="s">
        <v>195</v>
      </c>
      <c r="C770" t="s">
        <v>2502</v>
      </c>
      <c r="D770" t="s">
        <v>2503</v>
      </c>
      <c r="F770">
        <v>2578.2637105876297</v>
      </c>
      <c r="G770">
        <v>2540.8197944903641</v>
      </c>
      <c r="H770">
        <v>2503.1925718060811</v>
      </c>
      <c r="I770">
        <v>2464.9805148220262</v>
      </c>
      <c r="J770">
        <v>2425.8500129928525</v>
      </c>
      <c r="K770">
        <v>2386.4375508430521</v>
      </c>
      <c r="L770">
        <v>2346.8237524097185</v>
      </c>
      <c r="M770">
        <v>2306.8502008989703</v>
      </c>
      <c r="N770">
        <v>2267.2952455544237</v>
      </c>
      <c r="O770">
        <v>2228.0432575489667</v>
      </c>
      <c r="P770">
        <v>2189.9092834459152</v>
      </c>
      <c r="Q770">
        <v>2152.4877420128068</v>
      </c>
      <c r="R770">
        <v>2114.369815459494</v>
      </c>
      <c r="S770">
        <v>2074.7218544892999</v>
      </c>
      <c r="T770">
        <v>2033.3240667977864</v>
      </c>
      <c r="U770">
        <v>1990.2446169853845</v>
      </c>
      <c r="V770">
        <v>1944.3952728484333</v>
      </c>
      <c r="W770">
        <v>1896.5301690915953</v>
      </c>
      <c r="X770">
        <v>1848.0454258436289</v>
      </c>
      <c r="Y770">
        <v>1799.1047654687029</v>
      </c>
      <c r="Z770">
        <v>1750.633834486114</v>
      </c>
      <c r="AA770">
        <v>1702.9515692834948</v>
      </c>
      <c r="AB770">
        <v>1655.3815992284067</v>
      </c>
      <c r="AC770">
        <v>1608.2846473404891</v>
      </c>
      <c r="AD770">
        <v>1562.5126954156501</v>
      </c>
      <c r="AE770">
        <v>1519.0463499928969</v>
      </c>
      <c r="AF770">
        <v>1478.0464577197718</v>
      </c>
      <c r="AG770">
        <v>1438.8596864321862</v>
      </c>
      <c r="AH770">
        <v>1401.1607215417253</v>
      </c>
      <c r="AI770">
        <v>1364.7247688592954</v>
      </c>
      <c r="AJ770">
        <v>1330.547061343116</v>
      </c>
      <c r="AK770">
        <v>1298.1247290164629</v>
      </c>
      <c r="AL770">
        <v>1266.244267838824</v>
      </c>
      <c r="AM770">
        <v>1234.7144816599462</v>
      </c>
      <c r="AN770">
        <v>1203.4595707866254</v>
      </c>
      <c r="AO770">
        <v>1173.0544329163954</v>
      </c>
      <c r="AP770">
        <v>1143.1996585399804</v>
      </c>
      <c r="AQ770">
        <v>1112.0339510192637</v>
      </c>
      <c r="AR770">
        <v>1079.9203243424063</v>
      </c>
      <c r="AS770">
        <v>1048.1700376653614</v>
      </c>
      <c r="AT770">
        <v>1016.6733617996452</v>
      </c>
      <c r="AU770">
        <v>985.73468422620272</v>
      </c>
      <c r="AV770">
        <v>955.47253391010236</v>
      </c>
      <c r="AW770">
        <v>925.88937044189299</v>
      </c>
      <c r="AX770">
        <v>897.20712342261118</v>
      </c>
      <c r="AY770">
        <v>869.64343992819659</v>
      </c>
      <c r="AZ770">
        <v>843.66502394962515</v>
      </c>
      <c r="BA770">
        <v>819.23737127568961</v>
      </c>
      <c r="BB770">
        <v>795.66820406737952</v>
      </c>
      <c r="BC770">
        <v>772.725963308004</v>
      </c>
      <c r="BD770">
        <v>750.21420115871479</v>
      </c>
      <c r="BE770">
        <v>727.91702118651995</v>
      </c>
      <c r="BF770">
        <v>706.39791371875037</v>
      </c>
      <c r="BG770">
        <v>685.70321415427475</v>
      </c>
      <c r="BH770">
        <v>665.69078173240121</v>
      </c>
      <c r="BI770">
        <v>646.5008066261264</v>
      </c>
      <c r="BJ770">
        <v>628.31729540870458</v>
      </c>
      <c r="BK770">
        <v>611.59721401322849</v>
      </c>
      <c r="BL770">
        <v>596.31851079517787</v>
      </c>
      <c r="BM770">
        <v>581.97217800526937</v>
      </c>
      <c r="BN770">
        <v>568.30470115742753</v>
      </c>
      <c r="BO770">
        <v>555.33248466682585</v>
      </c>
    </row>
    <row r="771" spans="1:70" x14ac:dyDescent="0.2">
      <c r="A771" t="s">
        <v>194</v>
      </c>
      <c r="B771" t="s">
        <v>195</v>
      </c>
      <c r="C771" t="s">
        <v>2504</v>
      </c>
      <c r="D771" t="s">
        <v>2505</v>
      </c>
      <c r="AD771">
        <v>2.7724665389999998</v>
      </c>
      <c r="AE771">
        <v>2.8898661570000002</v>
      </c>
      <c r="AF771">
        <v>3.0072657739999999</v>
      </c>
      <c r="AG771">
        <v>3.1246653919999998</v>
      </c>
      <c r="AH771">
        <v>3.2420650100000001</v>
      </c>
      <c r="AI771">
        <v>3.3594646269999999</v>
      </c>
      <c r="AJ771">
        <v>3.4770554489999999</v>
      </c>
      <c r="AK771">
        <v>3.5946462719999999</v>
      </c>
      <c r="AL771">
        <v>3.7786275759999999</v>
      </c>
      <c r="AM771">
        <v>3.9626088799999999</v>
      </c>
      <c r="AN771">
        <v>4.146590185</v>
      </c>
      <c r="AO771">
        <v>4.3305714890000004</v>
      </c>
      <c r="AP771">
        <v>4.5145527940000001</v>
      </c>
      <c r="AQ771">
        <v>5.5449330779999997</v>
      </c>
      <c r="AR771">
        <v>5.86998088</v>
      </c>
      <c r="AS771">
        <v>6.1950286810000001</v>
      </c>
      <c r="AT771">
        <v>6.5200764820000003</v>
      </c>
      <c r="AU771">
        <v>6.8451242829999996</v>
      </c>
      <c r="AV771">
        <v>7.1701720839999998</v>
      </c>
      <c r="AW771">
        <v>7.495219885</v>
      </c>
      <c r="AX771">
        <v>7.8202676860000002</v>
      </c>
      <c r="AY771">
        <v>7.8202676860000002</v>
      </c>
      <c r="AZ771">
        <v>7.8202676860000002</v>
      </c>
      <c r="BA771">
        <v>7.8202676860000002</v>
      </c>
      <c r="BB771">
        <v>7.8202676860000002</v>
      </c>
      <c r="BC771">
        <v>7.8202676860000002</v>
      </c>
      <c r="BD771">
        <v>7.8202676860000002</v>
      </c>
      <c r="BE771">
        <v>7.8202676860000002</v>
      </c>
      <c r="BF771">
        <v>7.8202676860000002</v>
      </c>
      <c r="BG771">
        <v>7.8202676860000002</v>
      </c>
      <c r="BH771">
        <v>7.8202676860000002</v>
      </c>
      <c r="BI771">
        <v>7.8202676860000002</v>
      </c>
      <c r="BJ771">
        <v>7.8202676860000002</v>
      </c>
      <c r="BK771">
        <v>7.8202676860000002</v>
      </c>
      <c r="BL771">
        <v>7.8202676860000002</v>
      </c>
      <c r="BM771">
        <v>7.8202676860000002</v>
      </c>
      <c r="BN771">
        <v>7.8202676860000002</v>
      </c>
      <c r="BO771">
        <v>7.8202676860000002</v>
      </c>
    </row>
    <row r="772" spans="1:70" x14ac:dyDescent="0.2">
      <c r="A772" t="s">
        <v>194</v>
      </c>
      <c r="B772" t="s">
        <v>195</v>
      </c>
      <c r="C772" t="s">
        <v>2506</v>
      </c>
      <c r="D772" t="s">
        <v>2507</v>
      </c>
      <c r="AD772">
        <v>9.0679308639936202</v>
      </c>
      <c r="AE772">
        <v>9.391630674549317</v>
      </c>
      <c r="AF772">
        <v>9.0036646432627219</v>
      </c>
      <c r="AG772">
        <v>9.167589994975442</v>
      </c>
      <c r="AH772">
        <v>9.0256084196293749</v>
      </c>
      <c r="AI772">
        <v>8.6576838574388013</v>
      </c>
      <c r="AJ772">
        <v>9.1235830669296902</v>
      </c>
      <c r="AK772">
        <v>8.8456624459884381</v>
      </c>
      <c r="AL772">
        <v>8.7062417315273759</v>
      </c>
      <c r="AM772">
        <v>8.4111888088282818</v>
      </c>
      <c r="AN772">
        <v>8.4974718305286849</v>
      </c>
      <c r="AO772">
        <v>9.0326731884672835</v>
      </c>
      <c r="AP772">
        <v>9.2118914617091807</v>
      </c>
      <c r="AQ772">
        <v>8.0481897121007915</v>
      </c>
      <c r="AR772">
        <v>8.1647492482045596</v>
      </c>
      <c r="AS772">
        <v>7.8824508969148726</v>
      </c>
      <c r="AT772">
        <v>7.9847941108524463</v>
      </c>
      <c r="AU772">
        <v>7.936698142017927</v>
      </c>
      <c r="AV772">
        <v>8.1680884095091049</v>
      </c>
      <c r="AW772">
        <v>8.1638000695911614</v>
      </c>
      <c r="AX772">
        <v>8.5022193844453557</v>
      </c>
      <c r="AY772">
        <v>9.0338771647046432</v>
      </c>
      <c r="AZ772">
        <v>9.4052940949314383</v>
      </c>
      <c r="BA772">
        <v>9.9508003756592878</v>
      </c>
      <c r="BB772">
        <v>10.245538192830363</v>
      </c>
      <c r="BC772">
        <v>11.110905197683705</v>
      </c>
      <c r="BD772">
        <v>11.846731851278815</v>
      </c>
      <c r="BE772">
        <v>12.611162645323439</v>
      </c>
      <c r="BF772">
        <v>13.341674941507192</v>
      </c>
      <c r="BG772">
        <v>13.918948618618613</v>
      </c>
      <c r="BH772">
        <v>14.464742439645208</v>
      </c>
      <c r="BI772">
        <v>15.326548425004956</v>
      </c>
      <c r="BJ772">
        <v>16.277329233655443</v>
      </c>
      <c r="BK772">
        <v>17.352376685338061</v>
      </c>
      <c r="BL772">
        <v>18.374293715622343</v>
      </c>
      <c r="BM772">
        <v>18.743758983520863</v>
      </c>
      <c r="BN772">
        <v>20.045049122969328</v>
      </c>
      <c r="BO772">
        <v>20.371128468154463</v>
      </c>
    </row>
    <row r="773" spans="1:70" x14ac:dyDescent="0.2">
      <c r="A773" t="s">
        <v>194</v>
      </c>
      <c r="B773" t="s">
        <v>195</v>
      </c>
      <c r="C773" t="s">
        <v>2508</v>
      </c>
      <c r="D773" t="s">
        <v>2509</v>
      </c>
      <c r="E773">
        <v>1.2373025607178305</v>
      </c>
      <c r="F773">
        <v>1.3013012600077885</v>
      </c>
      <c r="G773">
        <v>1.3684855413125103</v>
      </c>
      <c r="H773">
        <v>1.4387349625712633</v>
      </c>
      <c r="I773">
        <v>1.5120387676359495</v>
      </c>
      <c r="J773">
        <v>1.5877867573041857</v>
      </c>
      <c r="K773">
        <v>1.6668598090124485</v>
      </c>
      <c r="L773">
        <v>1.7492285520961079</v>
      </c>
      <c r="M773">
        <v>1.8350347430095055</v>
      </c>
      <c r="N773">
        <v>1.9426548431149591</v>
      </c>
      <c r="O773">
        <v>2.056466102371636</v>
      </c>
      <c r="P773">
        <v>2.1773654830703371</v>
      </c>
      <c r="Q773">
        <v>2.3056932095383105</v>
      </c>
      <c r="R773">
        <v>2.439526063160117</v>
      </c>
      <c r="S773">
        <v>2.5786468962824971</v>
      </c>
      <c r="T773">
        <v>2.7223769265542201</v>
      </c>
      <c r="U773">
        <v>2.9031618618181123</v>
      </c>
      <c r="V773">
        <v>3.1143612412646098</v>
      </c>
      <c r="W773">
        <v>3.3359358784667053</v>
      </c>
      <c r="X773">
        <v>3.5698176038302143</v>
      </c>
      <c r="Y773">
        <v>3.8169806704183995</v>
      </c>
      <c r="Z773">
        <v>4.0782905858895271</v>
      </c>
      <c r="AA773">
        <v>4.3567223059544586</v>
      </c>
      <c r="AB773">
        <v>4.6508277106641929</v>
      </c>
      <c r="AC773">
        <v>4.9627932996545665</v>
      </c>
      <c r="AD773">
        <v>5.294255515826066</v>
      </c>
      <c r="AE773">
        <v>5.4957638658247019</v>
      </c>
      <c r="AF773">
        <v>5.5832436356206356</v>
      </c>
      <c r="AG773">
        <v>5.6752309513682695</v>
      </c>
      <c r="AH773">
        <v>5.7698901770226447</v>
      </c>
      <c r="AI773">
        <v>5.8676723560040687</v>
      </c>
      <c r="AJ773">
        <v>5.9729960683930994</v>
      </c>
      <c r="AK773">
        <v>6.0847779298026072</v>
      </c>
      <c r="AL773">
        <v>6.1967056781330658</v>
      </c>
      <c r="AM773">
        <v>6.3088576046262475</v>
      </c>
      <c r="AN773">
        <v>6.4203220226747177</v>
      </c>
      <c r="AO773">
        <v>6.5344668730366582</v>
      </c>
      <c r="AP773">
        <v>6.7605443935065166</v>
      </c>
      <c r="AQ773">
        <v>7.0755962459157216</v>
      </c>
      <c r="AR773">
        <v>7.3930222287343819</v>
      </c>
      <c r="AS773">
        <v>7.7213068483405287</v>
      </c>
      <c r="AT773">
        <v>8.0571607924228719</v>
      </c>
      <c r="AU773">
        <v>8.4051625054599839</v>
      </c>
      <c r="AV773">
        <v>8.7657572708402309</v>
      </c>
      <c r="AW773">
        <v>9.1402835725078422</v>
      </c>
      <c r="AX773">
        <v>9.5287200665684626</v>
      </c>
      <c r="AY773">
        <v>9.9373042736991923</v>
      </c>
      <c r="AZ773">
        <v>10.220131102844993</v>
      </c>
      <c r="BA773">
        <v>10.399477837761244</v>
      </c>
      <c r="BB773">
        <v>10.582616266538919</v>
      </c>
      <c r="BC773">
        <v>10.768962478776309</v>
      </c>
      <c r="BD773">
        <v>10.955221934966872</v>
      </c>
      <c r="BE773">
        <v>11.13866196156633</v>
      </c>
      <c r="BF773">
        <v>11.325570378169839</v>
      </c>
      <c r="BG773">
        <v>11.519512288377589</v>
      </c>
      <c r="BH773">
        <v>11.71811755215168</v>
      </c>
      <c r="BI773">
        <v>11.924541874012405</v>
      </c>
      <c r="BJ773">
        <v>12.143367731443314</v>
      </c>
      <c r="BK773">
        <v>12.385484537648162</v>
      </c>
      <c r="BL773">
        <v>12.654928319652672</v>
      </c>
      <c r="BM773">
        <v>12.944602301164549</v>
      </c>
      <c r="BN773">
        <v>13.251133438262084</v>
      </c>
      <c r="BO773">
        <v>13.575826741240563</v>
      </c>
      <c r="BP773">
        <v>13.914506073541236</v>
      </c>
      <c r="BQ773">
        <v>14.263727706330107</v>
      </c>
      <c r="BR773">
        <v>14.624641426766324</v>
      </c>
    </row>
    <row r="774" spans="1:70" x14ac:dyDescent="0.2">
      <c r="A774" t="s">
        <v>194</v>
      </c>
      <c r="B774" t="s">
        <v>195</v>
      </c>
      <c r="C774" t="s">
        <v>2510</v>
      </c>
      <c r="D774" t="s">
        <v>2511</v>
      </c>
      <c r="AS774">
        <v>82.211519999999993</v>
      </c>
      <c r="AU774">
        <v>76.645390000000006</v>
      </c>
      <c r="AW774">
        <v>71.079269999999994</v>
      </c>
      <c r="AY774">
        <v>65.513140000000007</v>
      </c>
      <c r="BA774">
        <v>59.947009999999999</v>
      </c>
      <c r="BC774">
        <v>54.380890000000001</v>
      </c>
      <c r="BE774">
        <v>48.81476</v>
      </c>
      <c r="BG774">
        <v>43.248629999999999</v>
      </c>
      <c r="BI774">
        <v>37.682499999999997</v>
      </c>
      <c r="BK774">
        <v>32.116379999999999</v>
      </c>
      <c r="BM774">
        <v>26.550249999999998</v>
      </c>
      <c r="BO774">
        <v>87.881749999999997</v>
      </c>
    </row>
    <row r="775" spans="1:70" x14ac:dyDescent="0.2">
      <c r="A775" t="s">
        <v>194</v>
      </c>
      <c r="B775" t="s">
        <v>195</v>
      </c>
      <c r="C775" t="s">
        <v>2512</v>
      </c>
      <c r="D775" t="s">
        <v>2513</v>
      </c>
      <c r="F775">
        <v>17.720116959064327</v>
      </c>
      <c r="G775">
        <v>17.981257309941519</v>
      </c>
      <c r="H775">
        <v>18.251546052631578</v>
      </c>
      <c r="I775">
        <v>18.534480994152048</v>
      </c>
      <c r="J775">
        <v>18.833453947368422</v>
      </c>
      <c r="K775">
        <v>19.144491959064329</v>
      </c>
      <c r="L775">
        <v>19.467646198830408</v>
      </c>
      <c r="M775">
        <v>19.80498538011696</v>
      </c>
      <c r="N775">
        <v>20.150500730994153</v>
      </c>
      <c r="O775">
        <v>20.505497076023392</v>
      </c>
      <c r="P775">
        <v>20.862569444444443</v>
      </c>
      <c r="Q775">
        <v>21.225270467836257</v>
      </c>
      <c r="R775">
        <v>21.607920321637426</v>
      </c>
      <c r="S775">
        <v>22.020847953216375</v>
      </c>
      <c r="T775">
        <v>22.469184941520467</v>
      </c>
      <c r="U775">
        <v>22.955537280701755</v>
      </c>
      <c r="V775">
        <v>23.496834795321636</v>
      </c>
      <c r="W775">
        <v>24.089853801169589</v>
      </c>
      <c r="X775">
        <v>24.721867690058481</v>
      </c>
      <c r="Y775">
        <v>25.394371345029239</v>
      </c>
      <c r="Z775">
        <v>26.097481725146199</v>
      </c>
      <c r="AA775">
        <v>26.828205409356727</v>
      </c>
      <c r="AB775">
        <v>27.599155701754388</v>
      </c>
      <c r="AC775">
        <v>28.407368421052631</v>
      </c>
      <c r="AD775">
        <v>29.239528508771929</v>
      </c>
      <c r="AE775">
        <v>30.076195175438595</v>
      </c>
      <c r="AF775">
        <v>30.910486111111112</v>
      </c>
      <c r="AG775">
        <v>31.75232090643275</v>
      </c>
      <c r="AH775">
        <v>32.606633771929822</v>
      </c>
      <c r="AI775">
        <v>33.477178362573099</v>
      </c>
      <c r="AJ775">
        <v>34.337105263157895</v>
      </c>
      <c r="AK775">
        <v>35.194718567251464</v>
      </c>
      <c r="AL775">
        <v>36.080822368421053</v>
      </c>
      <c r="AM775">
        <v>37.002185672514621</v>
      </c>
      <c r="AN775">
        <v>37.963165204678361</v>
      </c>
      <c r="AO775">
        <v>38.947156432748535</v>
      </c>
      <c r="AP775">
        <v>39.964265350877191</v>
      </c>
      <c r="AQ775">
        <v>41.084298245614036</v>
      </c>
      <c r="AR775">
        <v>42.306023391812865</v>
      </c>
      <c r="AS775">
        <v>43.587521929824561</v>
      </c>
      <c r="AT775">
        <v>44.937869152046787</v>
      </c>
      <c r="AU775">
        <v>46.348307748538012</v>
      </c>
      <c r="AV775">
        <v>47.816271929824559</v>
      </c>
      <c r="AW775">
        <v>49.344053362573099</v>
      </c>
      <c r="AX775">
        <v>50.921502192982459</v>
      </c>
      <c r="AY775">
        <v>52.535478801169589</v>
      </c>
      <c r="AZ775">
        <v>54.153168859649121</v>
      </c>
      <c r="BA775">
        <v>55.767883771929824</v>
      </c>
      <c r="BB775">
        <v>57.419831871345032</v>
      </c>
      <c r="BC775">
        <v>59.124627192982459</v>
      </c>
      <c r="BD775">
        <v>60.898786549707602</v>
      </c>
      <c r="BE775">
        <v>62.764206871345031</v>
      </c>
      <c r="BF775">
        <v>64.676202485380117</v>
      </c>
      <c r="BG775">
        <v>66.628146929824567</v>
      </c>
      <c r="BH775">
        <v>68.631165935672513</v>
      </c>
      <c r="BI775">
        <v>70.668333333333337</v>
      </c>
      <c r="BJ775">
        <v>72.713475877192977</v>
      </c>
      <c r="BK775">
        <v>74.701345029239761</v>
      </c>
      <c r="BL775">
        <v>76.615321637426902</v>
      </c>
      <c r="BM775">
        <v>78.503983918128654</v>
      </c>
      <c r="BN775">
        <v>80.391970029239772</v>
      </c>
      <c r="BO775">
        <v>82.269875730994158</v>
      </c>
      <c r="BP775">
        <v>84.15853801169591</v>
      </c>
    </row>
    <row r="776" spans="1:70" x14ac:dyDescent="0.2">
      <c r="A776" t="s">
        <v>194</v>
      </c>
      <c r="B776" t="s">
        <v>195</v>
      </c>
      <c r="C776" t="s">
        <v>2514</v>
      </c>
      <c r="D776" t="s">
        <v>2515</v>
      </c>
      <c r="AJ776">
        <v>5.9188616409324935</v>
      </c>
      <c r="AK776">
        <v>5.6577353920678197</v>
      </c>
      <c r="AL776">
        <v>8.0154405086285241</v>
      </c>
      <c r="AM776">
        <v>12.337269149258256</v>
      </c>
      <c r="AN776">
        <v>15.637299424765372</v>
      </c>
      <c r="AO776">
        <v>19.372540115046945</v>
      </c>
      <c r="AP776">
        <v>18.28640629730549</v>
      </c>
      <c r="AQ776">
        <v>27.070087798970643</v>
      </c>
      <c r="AR776">
        <v>28.046472903421147</v>
      </c>
      <c r="AS776">
        <v>29.249924311232213</v>
      </c>
      <c r="AT776">
        <v>36.277626400242212</v>
      </c>
      <c r="AU776">
        <v>39.411141386618233</v>
      </c>
      <c r="AV776">
        <v>71.756736300333031</v>
      </c>
      <c r="AW776">
        <v>75.049197699061466</v>
      </c>
      <c r="AX776">
        <v>79.779745685740238</v>
      </c>
      <c r="AY776">
        <v>82.625643354526204</v>
      </c>
      <c r="AZ776">
        <v>87.235089312745998</v>
      </c>
      <c r="BA776">
        <v>92.658189524674555</v>
      </c>
      <c r="BB776">
        <v>96.885407205570687</v>
      </c>
      <c r="BC776">
        <v>102.20254314259765</v>
      </c>
      <c r="BD776">
        <v>105.68044202240388</v>
      </c>
      <c r="BE776">
        <v>109.59355131698456</v>
      </c>
      <c r="BF776">
        <v>115.20208900999091</v>
      </c>
      <c r="BG776">
        <v>119.16818044202242</v>
      </c>
      <c r="BH776">
        <v>124.54208295488951</v>
      </c>
      <c r="BI776">
        <v>131.47138964577655</v>
      </c>
      <c r="BJ776">
        <v>136.21707538601271</v>
      </c>
      <c r="BK776">
        <v>142.42733878292464</v>
      </c>
      <c r="BL776">
        <v>148.91008174386923</v>
      </c>
      <c r="BM776">
        <v>105.72207084468666</v>
      </c>
      <c r="BN776">
        <v>151.00666061156525</v>
      </c>
      <c r="BO776">
        <v>151.48728428701182</v>
      </c>
      <c r="BP776">
        <v>137.88222827732369</v>
      </c>
      <c r="BQ776">
        <v>138.07523463518012</v>
      </c>
    </row>
    <row r="777" spans="1:70" x14ac:dyDescent="0.2">
      <c r="A777" t="s">
        <v>194</v>
      </c>
      <c r="B777" t="s">
        <v>195</v>
      </c>
      <c r="C777" t="s">
        <v>2516</v>
      </c>
      <c r="D777" t="s">
        <v>2517</v>
      </c>
      <c r="O777">
        <v>1.4656</v>
      </c>
      <c r="P777">
        <v>1.4822</v>
      </c>
      <c r="Q777">
        <v>1.3959999999999999</v>
      </c>
      <c r="R777">
        <v>1.3145</v>
      </c>
      <c r="S777">
        <v>1.3589</v>
      </c>
      <c r="T777">
        <v>1.4108000000000001</v>
      </c>
      <c r="U777">
        <v>1.4387000000000001</v>
      </c>
      <c r="V777">
        <v>1.4657</v>
      </c>
      <c r="W777">
        <v>1.5217000000000001</v>
      </c>
      <c r="X777">
        <v>1.5784</v>
      </c>
      <c r="Y777">
        <v>1.6141000000000001</v>
      </c>
      <c r="Z777">
        <v>1.6969000000000001</v>
      </c>
      <c r="AA777">
        <v>1.9089</v>
      </c>
      <c r="AB777">
        <v>1.9752000000000001</v>
      </c>
      <c r="AC777">
        <v>1.9782</v>
      </c>
      <c r="AD777">
        <v>2.2376</v>
      </c>
      <c r="AE777">
        <v>2.3671000000000002</v>
      </c>
      <c r="AF777">
        <v>2.3984000000000001</v>
      </c>
      <c r="AG777">
        <v>2.4908000000000001</v>
      </c>
      <c r="AH777">
        <v>2.6124000000000001</v>
      </c>
      <c r="AI777">
        <v>2.6423999999999999</v>
      </c>
      <c r="AJ777">
        <v>2.7988</v>
      </c>
      <c r="AK777">
        <v>2.7919</v>
      </c>
      <c r="AL777">
        <v>2.8542000000000001</v>
      </c>
      <c r="AM777">
        <v>2.9683999999999999</v>
      </c>
      <c r="AN777">
        <v>3.0556000000000001</v>
      </c>
      <c r="AO777">
        <v>3.1543000000000001</v>
      </c>
      <c r="AP777">
        <v>3.1255999999999999</v>
      </c>
      <c r="AQ777">
        <v>3.3576999999999999</v>
      </c>
      <c r="AR777">
        <v>3.3835000000000002</v>
      </c>
      <c r="AS777">
        <v>3.4152999999999998</v>
      </c>
      <c r="AT777">
        <v>3.601</v>
      </c>
      <c r="AU777">
        <v>3.6838000000000002</v>
      </c>
      <c r="AV777">
        <v>4.5385</v>
      </c>
      <c r="AW777">
        <v>4.6254999999999997</v>
      </c>
      <c r="AX777">
        <v>4.7504999999999997</v>
      </c>
      <c r="AY777">
        <v>4.8257000000000003</v>
      </c>
      <c r="AZ777">
        <v>4.9474999999999998</v>
      </c>
      <c r="BA777">
        <v>5.0907999999999998</v>
      </c>
      <c r="BB777">
        <v>5.2024999999999997</v>
      </c>
      <c r="BC777">
        <v>5.343</v>
      </c>
      <c r="BD777">
        <v>5.4348999999999998</v>
      </c>
      <c r="BE777">
        <v>5.5382999999999996</v>
      </c>
      <c r="BF777">
        <v>5.6864999999999997</v>
      </c>
      <c r="BG777">
        <v>5.7912999999999997</v>
      </c>
      <c r="BH777">
        <v>5.9333</v>
      </c>
      <c r="BI777">
        <v>6.1163999999999996</v>
      </c>
      <c r="BJ777">
        <v>6.2417999999999996</v>
      </c>
      <c r="BK777">
        <v>6.4058999999999999</v>
      </c>
      <c r="BL777">
        <v>6.5772000000000004</v>
      </c>
      <c r="BM777">
        <v>5.4359999999999999</v>
      </c>
      <c r="BN777">
        <v>6.6326000000000001</v>
      </c>
      <c r="BO777">
        <v>6.6452999999999998</v>
      </c>
      <c r="BP777">
        <v>6.2858000000000001</v>
      </c>
      <c r="BQ777">
        <v>6.2908999999999997</v>
      </c>
    </row>
    <row r="778" spans="1:70" x14ac:dyDescent="0.2">
      <c r="A778" t="s">
        <v>194</v>
      </c>
      <c r="B778" t="s">
        <v>195</v>
      </c>
      <c r="C778" t="s">
        <v>2518</v>
      </c>
      <c r="D778" t="s">
        <v>2519</v>
      </c>
      <c r="O778">
        <v>9.4E-2</v>
      </c>
      <c r="P778">
        <v>9.5200000000000007E-2</v>
      </c>
      <c r="Q778">
        <v>9.74E-2</v>
      </c>
      <c r="R778">
        <v>9.8900000000000002E-2</v>
      </c>
      <c r="S778">
        <v>9.9099999999999994E-2</v>
      </c>
      <c r="T778">
        <v>0.1047</v>
      </c>
      <c r="U778">
        <v>0.1061</v>
      </c>
      <c r="V778">
        <v>0.1082</v>
      </c>
      <c r="W778">
        <v>0.1106</v>
      </c>
      <c r="X778">
        <v>0.112</v>
      </c>
      <c r="Y778">
        <v>0.11509999999999999</v>
      </c>
      <c r="Z778">
        <v>0.1169</v>
      </c>
      <c r="AA778">
        <v>0.11799999999999999</v>
      </c>
      <c r="AB778">
        <v>0.1211</v>
      </c>
      <c r="AC778">
        <v>0.12509999999999999</v>
      </c>
      <c r="AD778">
        <v>0.1265</v>
      </c>
      <c r="AE778">
        <v>0.12839999999999999</v>
      </c>
      <c r="AF778">
        <v>0.13289999999999999</v>
      </c>
      <c r="AG778">
        <v>0.13320000000000001</v>
      </c>
      <c r="AH778">
        <v>0.1368</v>
      </c>
      <c r="AI778">
        <v>0.14549999999999999</v>
      </c>
      <c r="AJ778">
        <v>0.14799999999999999</v>
      </c>
      <c r="AK778">
        <v>0.1477</v>
      </c>
      <c r="AL778">
        <v>0.1502</v>
      </c>
      <c r="AM778">
        <v>0.1512</v>
      </c>
      <c r="AN778">
        <v>0.15870000000000001</v>
      </c>
      <c r="AO778">
        <v>0.158</v>
      </c>
      <c r="AP778">
        <v>0.15859999999999999</v>
      </c>
      <c r="AQ778">
        <v>0.1608</v>
      </c>
      <c r="AR778">
        <v>0.15920000000000001</v>
      </c>
      <c r="AS778">
        <v>0.1578</v>
      </c>
      <c r="AT778">
        <v>0.1633</v>
      </c>
      <c r="AU778">
        <v>0.16350000000000001</v>
      </c>
      <c r="AV778">
        <v>0.16400000000000001</v>
      </c>
      <c r="AW778">
        <v>0.16470000000000001</v>
      </c>
      <c r="AX778">
        <v>0.16600000000000001</v>
      </c>
      <c r="AY778">
        <v>0.17280000000000001</v>
      </c>
      <c r="AZ778">
        <v>0.18190000000000001</v>
      </c>
      <c r="BA778">
        <v>0.19220000000000001</v>
      </c>
      <c r="BB778">
        <v>0.19550000000000001</v>
      </c>
      <c r="BC778">
        <v>0.1996</v>
      </c>
      <c r="BD778">
        <v>0.1993</v>
      </c>
      <c r="BE778">
        <v>0.1983</v>
      </c>
      <c r="BF778">
        <v>0.19980000000000001</v>
      </c>
      <c r="BG778">
        <v>0.2016</v>
      </c>
      <c r="BH778">
        <v>0.20349999999999999</v>
      </c>
      <c r="BI778">
        <v>0.20469999999999999</v>
      </c>
      <c r="BJ778">
        <v>0.20610000000000001</v>
      </c>
      <c r="BK778">
        <v>0.20630000000000001</v>
      </c>
      <c r="BL778">
        <v>0.2072</v>
      </c>
      <c r="BM778">
        <v>0.20760000000000001</v>
      </c>
      <c r="BN778">
        <v>0.20710000000000001</v>
      </c>
      <c r="BO778">
        <v>0.21360000000000001</v>
      </c>
      <c r="BP778">
        <v>0.21590000000000001</v>
      </c>
      <c r="BQ778">
        <v>0.2162</v>
      </c>
    </row>
    <row r="779" spans="1:70" x14ac:dyDescent="0.2">
      <c r="A779" t="s">
        <v>194</v>
      </c>
      <c r="B779" t="s">
        <v>195</v>
      </c>
      <c r="C779" t="s">
        <v>2520</v>
      </c>
      <c r="D779" t="s">
        <v>2521</v>
      </c>
    </row>
    <row r="780" spans="1:70" x14ac:dyDescent="0.2">
      <c r="A780" t="s">
        <v>194</v>
      </c>
      <c r="B780" t="s">
        <v>195</v>
      </c>
      <c r="C780" t="s">
        <v>2522</v>
      </c>
      <c r="D780" t="s">
        <v>2523</v>
      </c>
      <c r="O780">
        <v>1E-3</v>
      </c>
      <c r="P780">
        <v>1E-3</v>
      </c>
      <c r="Q780">
        <v>1.1999999999999999E-3</v>
      </c>
      <c r="R780">
        <v>1.1999999999999999E-3</v>
      </c>
      <c r="S780">
        <v>1.1000000000000001E-3</v>
      </c>
      <c r="T780">
        <v>1.6000000000000001E-3</v>
      </c>
      <c r="U780">
        <v>2.5100000000000001E-2</v>
      </c>
      <c r="V780">
        <v>2.4299999999999999E-2</v>
      </c>
      <c r="W780">
        <v>2.5100000000000001E-2</v>
      </c>
      <c r="X780">
        <v>2.6700000000000002E-2</v>
      </c>
      <c r="Y780">
        <v>4.1099999999999998E-2</v>
      </c>
      <c r="Z780">
        <v>4.9500000000000002E-2</v>
      </c>
      <c r="AA780">
        <v>5.1999999999999998E-2</v>
      </c>
      <c r="AB780">
        <v>6.0400000000000002E-2</v>
      </c>
      <c r="AC780">
        <v>6.6199999999999995E-2</v>
      </c>
      <c r="AD780">
        <v>6.3E-2</v>
      </c>
      <c r="AE780">
        <v>8.3000000000000004E-2</v>
      </c>
      <c r="AF780">
        <v>8.77E-2</v>
      </c>
      <c r="AG780">
        <v>8.8599999999999998E-2</v>
      </c>
      <c r="AH780">
        <v>5.5399999999999998E-2</v>
      </c>
      <c r="AI780">
        <v>7.9799999999999996E-2</v>
      </c>
      <c r="AJ780">
        <v>0.11849999999999999</v>
      </c>
      <c r="AK780">
        <v>9.4799999999999995E-2</v>
      </c>
      <c r="AL780">
        <v>9.9500000000000005E-2</v>
      </c>
      <c r="AM780">
        <v>0.1048</v>
      </c>
      <c r="AN780">
        <v>0.1071</v>
      </c>
      <c r="AO780">
        <v>0.11849999999999999</v>
      </c>
      <c r="AP780">
        <v>0.1857</v>
      </c>
      <c r="AQ780">
        <v>0.19489999999999999</v>
      </c>
      <c r="AR780">
        <v>0.19409999999999999</v>
      </c>
      <c r="AS780">
        <v>0.21460000000000001</v>
      </c>
      <c r="AT780">
        <v>0.25940000000000002</v>
      </c>
      <c r="AU780">
        <v>0.27729999999999999</v>
      </c>
      <c r="AV780">
        <v>0.29830000000000001</v>
      </c>
      <c r="AW780">
        <v>0.25319999999999998</v>
      </c>
      <c r="AX780">
        <v>0.27300000000000002</v>
      </c>
      <c r="AY780">
        <v>0.26939999999999997</v>
      </c>
      <c r="AZ780">
        <v>0.37019999999999997</v>
      </c>
      <c r="BA780">
        <v>0.3765</v>
      </c>
      <c r="BB780">
        <v>0.36180000000000001</v>
      </c>
      <c r="BC780">
        <v>0.39229999999999998</v>
      </c>
      <c r="BD780">
        <v>0.44159999999999999</v>
      </c>
      <c r="BE780">
        <v>0.51170000000000004</v>
      </c>
      <c r="BF780">
        <v>0.66869999999999996</v>
      </c>
      <c r="BG780">
        <v>0.65359999999999996</v>
      </c>
      <c r="BH780">
        <v>0.83640000000000003</v>
      </c>
      <c r="BI780">
        <v>0.7661</v>
      </c>
      <c r="BJ780">
        <v>0.8921</v>
      </c>
      <c r="BK780">
        <v>1.1035999999999999</v>
      </c>
      <c r="BL780">
        <v>0.98119999999999996</v>
      </c>
      <c r="BM780">
        <v>0.95789999999999997</v>
      </c>
      <c r="BN780">
        <v>0.99629999999999996</v>
      </c>
      <c r="BO780">
        <v>0.98209999999999997</v>
      </c>
      <c r="BP780">
        <v>0.93910000000000005</v>
      </c>
      <c r="BQ780">
        <v>0.97570000000000001</v>
      </c>
    </row>
    <row r="781" spans="1:70" x14ac:dyDescent="0.2">
      <c r="A781" t="s">
        <v>194</v>
      </c>
      <c r="B781" t="s">
        <v>195</v>
      </c>
      <c r="C781" t="s">
        <v>2524</v>
      </c>
      <c r="D781" t="s">
        <v>2525</v>
      </c>
      <c r="AS781">
        <v>-1.1301000000000001</v>
      </c>
      <c r="AT781">
        <v>-1.1999</v>
      </c>
      <c r="AU781">
        <v>-1.2697000000000001</v>
      </c>
      <c r="AV781">
        <v>-1.3394999999999999</v>
      </c>
      <c r="AW781">
        <v>-1.4092</v>
      </c>
      <c r="AX781">
        <v>-1.4790000000000001</v>
      </c>
      <c r="AY781">
        <v>-1.5488</v>
      </c>
      <c r="AZ781">
        <v>-1.6186</v>
      </c>
      <c r="BA781">
        <v>-1.6883999999999999</v>
      </c>
      <c r="BB781">
        <v>-1.73</v>
      </c>
      <c r="BC781">
        <v>-1.8065</v>
      </c>
      <c r="BD781">
        <v>-1.8583000000000001</v>
      </c>
      <c r="BE781">
        <v>-1.8223</v>
      </c>
      <c r="BF781">
        <v>-1.9441999999999999</v>
      </c>
      <c r="BG781">
        <v>-1.9052</v>
      </c>
      <c r="BH781">
        <v>-2.0076000000000001</v>
      </c>
      <c r="BI781">
        <v>-2.0076000000000001</v>
      </c>
      <c r="BJ781">
        <v>-2.0076000000000001</v>
      </c>
      <c r="BK781">
        <v>-2.0076000000000001</v>
      </c>
      <c r="BL781">
        <v>-2.0076000000000001</v>
      </c>
      <c r="BM781">
        <v>-2.0076000000000001</v>
      </c>
      <c r="BN781">
        <v>-2.0076000000000001</v>
      </c>
      <c r="BO781">
        <v>-2.0076000000000001</v>
      </c>
      <c r="BP781">
        <v>-2.0076000000000001</v>
      </c>
    </row>
    <row r="782" spans="1:70" x14ac:dyDescent="0.2">
      <c r="A782" t="s">
        <v>194</v>
      </c>
      <c r="B782" t="s">
        <v>195</v>
      </c>
      <c r="C782" t="s">
        <v>2526</v>
      </c>
      <c r="D782" t="s">
        <v>2527</v>
      </c>
      <c r="O782">
        <v>1.5100000000000001E-2</v>
      </c>
      <c r="P782">
        <v>1.5299999999999999E-2</v>
      </c>
      <c r="Q782">
        <v>1.5800000000000002E-2</v>
      </c>
      <c r="R782">
        <v>1.6E-2</v>
      </c>
      <c r="S782">
        <v>1.6299999999999999E-2</v>
      </c>
      <c r="T782">
        <v>1.6500000000000001E-2</v>
      </c>
      <c r="U782">
        <v>1.6299999999999999E-2</v>
      </c>
      <c r="V782">
        <v>1.66E-2</v>
      </c>
      <c r="W782">
        <v>1.6500000000000001E-2</v>
      </c>
      <c r="X782">
        <v>1.7299999999999999E-2</v>
      </c>
      <c r="Y782">
        <v>1.7500000000000002E-2</v>
      </c>
      <c r="Z782">
        <v>1.78E-2</v>
      </c>
      <c r="AA782">
        <v>1.8700000000000001E-2</v>
      </c>
      <c r="AB782">
        <v>1.89E-2</v>
      </c>
      <c r="AC782">
        <v>1.9199999999999998E-2</v>
      </c>
      <c r="AD782">
        <v>1.9699999999999999E-2</v>
      </c>
      <c r="AE782">
        <v>2.0799999999999999E-2</v>
      </c>
      <c r="AF782">
        <v>2.35E-2</v>
      </c>
      <c r="AG782">
        <v>2.4199999999999999E-2</v>
      </c>
      <c r="AH782">
        <v>2.3900000000000001E-2</v>
      </c>
      <c r="AI782">
        <v>2.2599999999999999E-2</v>
      </c>
      <c r="AJ782">
        <v>2.3800000000000002E-2</v>
      </c>
      <c r="AK782">
        <v>2.3599999999999999E-2</v>
      </c>
      <c r="AL782">
        <v>2.41E-2</v>
      </c>
      <c r="AM782">
        <v>2.4899999999999999E-2</v>
      </c>
      <c r="AN782">
        <v>2.53E-2</v>
      </c>
      <c r="AO782">
        <v>3.9E-2</v>
      </c>
      <c r="AP782">
        <v>4.4999999999999998E-2</v>
      </c>
      <c r="AQ782">
        <v>4.58E-2</v>
      </c>
      <c r="AR782">
        <v>5.04E-2</v>
      </c>
      <c r="AS782">
        <v>5.0599999999999999E-2</v>
      </c>
      <c r="AT782">
        <v>5.2200000000000003E-2</v>
      </c>
      <c r="AU782">
        <v>4.5199999999999997E-2</v>
      </c>
      <c r="AV782">
        <v>4.7100000000000003E-2</v>
      </c>
      <c r="AW782">
        <v>4.8399999999999999E-2</v>
      </c>
      <c r="AX782">
        <v>5.0099999999999999E-2</v>
      </c>
      <c r="AY782">
        <v>5.0900000000000001E-2</v>
      </c>
      <c r="AZ782">
        <v>5.11E-2</v>
      </c>
      <c r="BA782">
        <v>0.21729999999999999</v>
      </c>
      <c r="BB782">
        <v>0.24049999999999999</v>
      </c>
      <c r="BC782">
        <v>0.25669999999999998</v>
      </c>
      <c r="BD782">
        <v>0.25380000000000003</v>
      </c>
      <c r="BE782">
        <v>0.28039999999999998</v>
      </c>
      <c r="BF782">
        <v>0.24779999999999999</v>
      </c>
      <c r="BG782">
        <v>0.1867</v>
      </c>
      <c r="BH782">
        <v>0.53029999999999999</v>
      </c>
      <c r="BI782">
        <v>0.71679999999999999</v>
      </c>
      <c r="BJ782">
        <v>0.77710000000000001</v>
      </c>
      <c r="BK782">
        <v>0.91449999999999998</v>
      </c>
      <c r="BL782">
        <v>1.1344000000000001</v>
      </c>
      <c r="BM782">
        <v>1.1449</v>
      </c>
      <c r="BN782">
        <v>1.224</v>
      </c>
      <c r="BO782">
        <v>1.2639</v>
      </c>
      <c r="BP782">
        <v>1.2641</v>
      </c>
      <c r="BQ782">
        <v>1.2796000000000001</v>
      </c>
    </row>
    <row r="783" spans="1:70" x14ac:dyDescent="0.2">
      <c r="A783" t="s">
        <v>194</v>
      </c>
      <c r="B783" t="s">
        <v>195</v>
      </c>
      <c r="C783" t="s">
        <v>2528</v>
      </c>
      <c r="D783" t="s">
        <v>2529</v>
      </c>
    </row>
    <row r="784" spans="1:70" x14ac:dyDescent="0.2">
      <c r="A784" t="s">
        <v>194</v>
      </c>
      <c r="B784" t="s">
        <v>195</v>
      </c>
      <c r="C784" t="s">
        <v>2530</v>
      </c>
      <c r="D784" t="s">
        <v>2531</v>
      </c>
      <c r="O784">
        <v>0</v>
      </c>
      <c r="P784">
        <v>0</v>
      </c>
      <c r="Q784">
        <v>0</v>
      </c>
      <c r="R784">
        <v>0</v>
      </c>
      <c r="S784">
        <v>0</v>
      </c>
      <c r="T784">
        <v>0</v>
      </c>
      <c r="U784">
        <v>0</v>
      </c>
      <c r="V784">
        <v>0</v>
      </c>
      <c r="W784">
        <v>0</v>
      </c>
      <c r="X784">
        <v>0</v>
      </c>
      <c r="Y784">
        <v>0</v>
      </c>
      <c r="Z784">
        <v>1E-4</v>
      </c>
      <c r="AA784">
        <v>1E-4</v>
      </c>
      <c r="AB784">
        <v>1E-4</v>
      </c>
      <c r="AC784">
        <v>1E-4</v>
      </c>
      <c r="AD784">
        <v>1E-4</v>
      </c>
      <c r="AE784">
        <v>1E-4</v>
      </c>
      <c r="AF784">
        <v>1E-4</v>
      </c>
      <c r="AG784">
        <v>1E-4</v>
      </c>
      <c r="AH784">
        <v>1E-4</v>
      </c>
      <c r="AI784">
        <v>2.0000000000000001E-4</v>
      </c>
      <c r="AJ784">
        <v>2.0000000000000001E-4</v>
      </c>
      <c r="AK784">
        <v>5.0000000000000001E-4</v>
      </c>
      <c r="AL784">
        <v>5.9999999999999995E-4</v>
      </c>
      <c r="AM784">
        <v>6.9999999999999999E-4</v>
      </c>
      <c r="AN784">
        <v>6.9999999999999999E-4</v>
      </c>
      <c r="AO784">
        <v>6.9999999999999999E-4</v>
      </c>
      <c r="AP784">
        <v>8.0000000000000004E-4</v>
      </c>
      <c r="AQ784">
        <v>8.0000000000000004E-4</v>
      </c>
      <c r="AR784">
        <v>1E-3</v>
      </c>
      <c r="AS784">
        <v>1E-3</v>
      </c>
      <c r="AT784">
        <v>1.1000000000000001E-3</v>
      </c>
      <c r="AU784">
        <v>1E-3</v>
      </c>
      <c r="AV784">
        <v>1.1000000000000001E-3</v>
      </c>
      <c r="AW784">
        <v>1E-3</v>
      </c>
      <c r="AX784">
        <v>1E-3</v>
      </c>
      <c r="AY784">
        <v>1E-3</v>
      </c>
      <c r="AZ784">
        <v>1.1000000000000001E-3</v>
      </c>
      <c r="BA784">
        <v>1.1999999999999999E-3</v>
      </c>
      <c r="BB784">
        <v>1.1999999999999999E-3</v>
      </c>
      <c r="BC784">
        <v>1.1999999999999999E-3</v>
      </c>
      <c r="BD784">
        <v>6.9999999999999999E-4</v>
      </c>
      <c r="BE784">
        <v>8.0000000000000004E-4</v>
      </c>
      <c r="BF784">
        <v>1E-3</v>
      </c>
      <c r="BG784">
        <v>1E-3</v>
      </c>
      <c r="BH784">
        <v>1.1999999999999999E-3</v>
      </c>
      <c r="BI784">
        <v>1.1000000000000001E-3</v>
      </c>
      <c r="BJ784">
        <v>1.1999999999999999E-3</v>
      </c>
      <c r="BK784">
        <v>1.5E-3</v>
      </c>
      <c r="BL784">
        <v>1.2999999999999999E-3</v>
      </c>
      <c r="BM784">
        <v>1.2999999999999999E-3</v>
      </c>
      <c r="BN784">
        <v>1.2999999999999999E-3</v>
      </c>
      <c r="BO784">
        <v>1.4E-3</v>
      </c>
      <c r="BP784">
        <v>1.2999999999999999E-3</v>
      </c>
      <c r="BQ784">
        <v>1.4E-3</v>
      </c>
    </row>
    <row r="785" spans="1:69" x14ac:dyDescent="0.2">
      <c r="A785" t="s">
        <v>194</v>
      </c>
      <c r="B785" t="s">
        <v>195</v>
      </c>
      <c r="C785" t="s">
        <v>2532</v>
      </c>
      <c r="D785" t="s">
        <v>2533</v>
      </c>
      <c r="O785">
        <v>6.0199999999999997E-2</v>
      </c>
      <c r="P785">
        <v>6.0400000000000002E-2</v>
      </c>
      <c r="Q785">
        <v>6.1100000000000002E-2</v>
      </c>
      <c r="R785">
        <v>6.2600000000000003E-2</v>
      </c>
      <c r="S785">
        <v>6.1400000000000003E-2</v>
      </c>
      <c r="T785">
        <v>6.3E-2</v>
      </c>
      <c r="U785">
        <v>6.2799999999999995E-2</v>
      </c>
      <c r="V785">
        <v>6.5699999999999995E-2</v>
      </c>
      <c r="W785">
        <v>6.6000000000000003E-2</v>
      </c>
      <c r="X785">
        <v>6.7199999999999996E-2</v>
      </c>
      <c r="Y785">
        <v>7.2499999999999995E-2</v>
      </c>
      <c r="Z785">
        <v>7.4800000000000005E-2</v>
      </c>
      <c r="AA785">
        <v>7.4700000000000003E-2</v>
      </c>
      <c r="AB785">
        <v>7.6799999999999993E-2</v>
      </c>
      <c r="AC785">
        <v>8.0100000000000005E-2</v>
      </c>
      <c r="AD785">
        <v>8.3000000000000004E-2</v>
      </c>
      <c r="AE785">
        <v>8.5500000000000007E-2</v>
      </c>
      <c r="AF785">
        <v>8.9399999999999993E-2</v>
      </c>
      <c r="AG785">
        <v>9.01E-2</v>
      </c>
      <c r="AH785">
        <v>9.4200000000000006E-2</v>
      </c>
      <c r="AI785">
        <v>0.86339999999999995</v>
      </c>
      <c r="AJ785">
        <v>0.90349999999999997</v>
      </c>
      <c r="AK785">
        <v>0.93979999999999997</v>
      </c>
      <c r="AL785">
        <v>0.98480000000000001</v>
      </c>
      <c r="AM785">
        <v>1.044</v>
      </c>
      <c r="AN785">
        <v>1.0797000000000001</v>
      </c>
      <c r="AO785">
        <v>1.1299999999999999</v>
      </c>
      <c r="AP785">
        <v>1.1629</v>
      </c>
      <c r="AQ785">
        <v>1.1954</v>
      </c>
      <c r="AR785">
        <v>0.3518</v>
      </c>
      <c r="AS785">
        <v>0.3594</v>
      </c>
      <c r="AT785">
        <v>1.3030999999999999</v>
      </c>
      <c r="AU785">
        <v>1.3371</v>
      </c>
      <c r="AV785">
        <v>1.3801000000000001</v>
      </c>
      <c r="AW785">
        <v>1.4175</v>
      </c>
      <c r="AX785">
        <v>1.4914000000000001</v>
      </c>
      <c r="AY785">
        <v>1.5357000000000001</v>
      </c>
      <c r="AZ785">
        <v>1.5172000000000001</v>
      </c>
      <c r="BA785">
        <v>1.5639000000000001</v>
      </c>
      <c r="BB785">
        <v>1.6332</v>
      </c>
      <c r="BC785">
        <v>1.6702999999999999</v>
      </c>
      <c r="BD785">
        <v>1.7323999999999999</v>
      </c>
      <c r="BE785">
        <v>1.802</v>
      </c>
      <c r="BF785">
        <v>1.8684000000000001</v>
      </c>
      <c r="BG785">
        <v>1.9400999999999999</v>
      </c>
      <c r="BH785">
        <v>1.9563999999999999</v>
      </c>
      <c r="BI785">
        <v>2.0293999999999999</v>
      </c>
      <c r="BJ785">
        <v>2.0802999999999998</v>
      </c>
      <c r="BK785">
        <v>2.1541999999999999</v>
      </c>
      <c r="BL785">
        <v>2.2835999999999999</v>
      </c>
      <c r="BM785">
        <v>2.323</v>
      </c>
      <c r="BN785">
        <v>2.218</v>
      </c>
      <c r="BO785">
        <v>2.2444000000000002</v>
      </c>
      <c r="BP785">
        <v>2.3010000000000002</v>
      </c>
      <c r="BQ785">
        <v>2.3010000000000002</v>
      </c>
    </row>
    <row r="786" spans="1:69" x14ac:dyDescent="0.2">
      <c r="A786" t="s">
        <v>194</v>
      </c>
      <c r="B786" t="s">
        <v>195</v>
      </c>
      <c r="C786" t="s">
        <v>2534</v>
      </c>
      <c r="D786" t="s">
        <v>2535</v>
      </c>
      <c r="O786">
        <v>6.3086000000000002</v>
      </c>
      <c r="P786">
        <v>6.3414999999999999</v>
      </c>
      <c r="Q786">
        <v>6.0052000000000003</v>
      </c>
      <c r="R786">
        <v>5.7152000000000003</v>
      </c>
      <c r="S786">
        <v>5.8735999999999997</v>
      </c>
      <c r="T786">
        <v>6.0382999999999996</v>
      </c>
      <c r="U786">
        <v>6.2096</v>
      </c>
      <c r="V786">
        <v>6.3738000000000001</v>
      </c>
      <c r="W786">
        <v>6.6135000000000002</v>
      </c>
      <c r="X786">
        <v>6.9161999999999999</v>
      </c>
      <c r="Y786">
        <v>7.1197999999999997</v>
      </c>
      <c r="Z786">
        <v>7.4128999999999996</v>
      </c>
      <c r="AA786">
        <v>7.7990000000000004</v>
      </c>
      <c r="AB786">
        <v>8.0542999999999996</v>
      </c>
      <c r="AC786">
        <v>8.2606999999999999</v>
      </c>
      <c r="AD786">
        <v>9.1837</v>
      </c>
      <c r="AE786">
        <v>9.5373999999999999</v>
      </c>
      <c r="AF786">
        <v>9.9016000000000002</v>
      </c>
      <c r="AG786">
        <v>10.2027</v>
      </c>
      <c r="AH786">
        <v>10.4437</v>
      </c>
      <c r="AI786">
        <v>11.306699999999999</v>
      </c>
      <c r="AJ786">
        <v>11.8977</v>
      </c>
      <c r="AK786">
        <v>12.022</v>
      </c>
      <c r="AL786">
        <v>12.314399999999999</v>
      </c>
      <c r="AM786">
        <v>12.706099999999999</v>
      </c>
      <c r="AN786">
        <v>13.128299999999999</v>
      </c>
      <c r="AO786">
        <v>13.5433</v>
      </c>
      <c r="AP786">
        <v>14.036199999999999</v>
      </c>
      <c r="AQ786">
        <v>14.456899999999999</v>
      </c>
      <c r="AR786">
        <v>13.842000000000001</v>
      </c>
      <c r="AS786">
        <v>14.180999999999999</v>
      </c>
      <c r="AT786">
        <v>15.8529</v>
      </c>
      <c r="AU786">
        <v>16.2408</v>
      </c>
      <c r="AV786">
        <v>19.5486</v>
      </c>
      <c r="AW786">
        <v>19.8093</v>
      </c>
      <c r="AX786">
        <v>20.476700000000001</v>
      </c>
      <c r="AY786">
        <v>20.953199999999999</v>
      </c>
      <c r="AZ786">
        <v>21.8231</v>
      </c>
      <c r="BA786">
        <v>22.970199999999998</v>
      </c>
      <c r="BB786">
        <v>23.4755</v>
      </c>
      <c r="BC786">
        <v>24.323599999999999</v>
      </c>
      <c r="BD786">
        <v>24.990500000000001</v>
      </c>
      <c r="BE786">
        <v>25.954499999999999</v>
      </c>
      <c r="BF786">
        <v>26.970500000000001</v>
      </c>
      <c r="BG786">
        <v>27.292300000000001</v>
      </c>
      <c r="BH786">
        <v>29.01</v>
      </c>
      <c r="BI786">
        <v>29.872900000000001</v>
      </c>
      <c r="BJ786">
        <v>31</v>
      </c>
      <c r="BK786">
        <v>32.602600000000002</v>
      </c>
      <c r="BL786">
        <v>33.774700000000003</v>
      </c>
      <c r="BM786">
        <v>30.1952</v>
      </c>
      <c r="BN786">
        <v>35.436900000000001</v>
      </c>
      <c r="BO786">
        <v>35.742600000000003</v>
      </c>
      <c r="BP786">
        <v>34.592100000000002</v>
      </c>
      <c r="BQ786">
        <v>34.917700000000004</v>
      </c>
    </row>
    <row r="787" spans="1:69" x14ac:dyDescent="0.2">
      <c r="A787" t="s">
        <v>194</v>
      </c>
      <c r="B787" t="s">
        <v>195</v>
      </c>
      <c r="C787" t="s">
        <v>2536</v>
      </c>
      <c r="D787" t="s">
        <v>2537</v>
      </c>
    </row>
    <row r="788" spans="1:69" x14ac:dyDescent="0.2">
      <c r="A788" t="s">
        <v>194</v>
      </c>
      <c r="B788" t="s">
        <v>195</v>
      </c>
      <c r="C788" t="s">
        <v>2538</v>
      </c>
      <c r="D788" t="s">
        <v>2539</v>
      </c>
      <c r="AI788">
        <v>100</v>
      </c>
      <c r="AN788">
        <v>100</v>
      </c>
      <c r="AS788">
        <v>100</v>
      </c>
      <c r="AX788">
        <v>100</v>
      </c>
      <c r="BC788">
        <v>100</v>
      </c>
      <c r="BD788">
        <v>100</v>
      </c>
      <c r="BE788">
        <v>100</v>
      </c>
      <c r="BF788">
        <v>100</v>
      </c>
      <c r="BG788">
        <v>100</v>
      </c>
      <c r="BH788">
        <v>100</v>
      </c>
      <c r="BI788">
        <v>100</v>
      </c>
      <c r="BJ788">
        <v>100</v>
      </c>
    </row>
    <row r="789" spans="1:69" x14ac:dyDescent="0.2">
      <c r="A789" t="s">
        <v>194</v>
      </c>
      <c r="B789" t="s">
        <v>195</v>
      </c>
      <c r="C789" t="s">
        <v>2540</v>
      </c>
      <c r="D789" t="s">
        <v>2541</v>
      </c>
      <c r="AI789">
        <v>18.123544930451441</v>
      </c>
      <c r="AJ789">
        <v>18.627658858803624</v>
      </c>
      <c r="AK789">
        <v>18.796846076158381</v>
      </c>
      <c r="AL789">
        <v>19.652111036858546</v>
      </c>
      <c r="AM789">
        <v>19.261545913895162</v>
      </c>
      <c r="AN789">
        <v>20.603227851867029</v>
      </c>
      <c r="AO789">
        <v>21.95957898419492</v>
      </c>
      <c r="AP789">
        <v>24.601656651780377</v>
      </c>
      <c r="AQ789">
        <v>25.799187663646915</v>
      </c>
      <c r="AR789">
        <v>27.21399217342864</v>
      </c>
      <c r="AS789">
        <v>28.59407862751106</v>
      </c>
      <c r="AT789">
        <v>30.012197640325528</v>
      </c>
      <c r="AU789">
        <v>33.041826615262309</v>
      </c>
      <c r="AV789">
        <v>34.014822207199643</v>
      </c>
      <c r="AW789">
        <v>36.591147919863609</v>
      </c>
      <c r="AX789">
        <v>40.194879129332982</v>
      </c>
      <c r="AY789">
        <v>41.882028066941949</v>
      </c>
      <c r="AZ789">
        <v>42.723196812809022</v>
      </c>
      <c r="BA789">
        <v>43.321272193058462</v>
      </c>
      <c r="BB789">
        <v>47.294518049765038</v>
      </c>
      <c r="BC789">
        <v>68.432611310556837</v>
      </c>
      <c r="BD789">
        <v>75.621591476798457</v>
      </c>
      <c r="BE789">
        <v>86.243608670178872</v>
      </c>
      <c r="BF789">
        <v>92.057776115827551</v>
      </c>
      <c r="BG789">
        <v>97.863562724098102</v>
      </c>
      <c r="BH789">
        <v>112.79464605673805</v>
      </c>
      <c r="BI789">
        <v>108.61213551318923</v>
      </c>
      <c r="BJ789">
        <v>111.8907439663821</v>
      </c>
      <c r="BK789">
        <v>117.47559286766094</v>
      </c>
      <c r="BL789">
        <v>122.55538033862496</v>
      </c>
      <c r="BM789">
        <v>130.36176787318036</v>
      </c>
      <c r="BN789">
        <v>129.70986499217125</v>
      </c>
      <c r="BO789">
        <v>131.19174617769093</v>
      </c>
    </row>
    <row r="790" spans="1:69" x14ac:dyDescent="0.2">
      <c r="A790" t="s">
        <v>194</v>
      </c>
      <c r="B790" t="s">
        <v>195</v>
      </c>
      <c r="C790" t="s">
        <v>2542</v>
      </c>
      <c r="D790" t="s">
        <v>2543</v>
      </c>
      <c r="AI790">
        <v>0.05</v>
      </c>
      <c r="AJ790">
        <v>7.0000000000000007E-2</v>
      </c>
      <c r="AK790">
        <v>0.1</v>
      </c>
      <c r="AL790">
        <v>0.23</v>
      </c>
      <c r="AM790">
        <v>0.36</v>
      </c>
      <c r="AN790">
        <v>0.45</v>
      </c>
      <c r="AO790">
        <v>0.37</v>
      </c>
      <c r="AP790">
        <v>0.3</v>
      </c>
      <c r="AQ790">
        <v>0.37</v>
      </c>
      <c r="AR790">
        <v>0.77</v>
      </c>
      <c r="AS790">
        <v>0.56999999999999995</v>
      </c>
      <c r="AT790">
        <v>0.27</v>
      </c>
      <c r="AU790">
        <v>0.31</v>
      </c>
      <c r="AV790">
        <v>0.43</v>
      </c>
      <c r="AW790">
        <v>0.44</v>
      </c>
      <c r="AX790">
        <v>0.41</v>
      </c>
      <c r="AY790">
        <v>0.3</v>
      </c>
      <c r="AZ790">
        <v>0.38</v>
      </c>
      <c r="BA790">
        <v>0.45</v>
      </c>
      <c r="BB790">
        <v>0.42</v>
      </c>
      <c r="BC790">
        <v>0.28000000000000003</v>
      </c>
      <c r="BD790">
        <v>0.18</v>
      </c>
      <c r="BE790">
        <v>0.2</v>
      </c>
      <c r="BF790">
        <v>0.2</v>
      </c>
      <c r="BG790">
        <v>0.16</v>
      </c>
      <c r="BH790">
        <v>0.16</v>
      </c>
      <c r="BI790">
        <v>0.23</v>
      </c>
      <c r="BJ790">
        <v>0.21</v>
      </c>
      <c r="BK790">
        <v>0.21</v>
      </c>
      <c r="BL790">
        <v>0.22</v>
      </c>
      <c r="BM790">
        <v>0.26</v>
      </c>
      <c r="BN790">
        <v>0.24</v>
      </c>
      <c r="BO790">
        <v>0.18</v>
      </c>
    </row>
    <row r="791" spans="1:69" x14ac:dyDescent="0.2">
      <c r="A791" t="s">
        <v>194</v>
      </c>
      <c r="B791" t="s">
        <v>195</v>
      </c>
      <c r="C791" t="s">
        <v>2544</v>
      </c>
      <c r="D791" t="s">
        <v>2545</v>
      </c>
      <c r="AI791">
        <v>86.3</v>
      </c>
      <c r="AJ791">
        <v>86.1</v>
      </c>
      <c r="AK791">
        <v>86.4</v>
      </c>
      <c r="AL791">
        <v>86.3</v>
      </c>
      <c r="AM791">
        <v>86.2</v>
      </c>
      <c r="AN791">
        <v>86.4</v>
      </c>
      <c r="AO791">
        <v>85.8</v>
      </c>
      <c r="AP791">
        <v>85.2</v>
      </c>
      <c r="AQ791">
        <v>84.1</v>
      </c>
      <c r="AR791">
        <v>83.1</v>
      </c>
      <c r="AS791">
        <v>83.9</v>
      </c>
      <c r="AT791">
        <v>81.7</v>
      </c>
      <c r="AU791">
        <v>81.8</v>
      </c>
      <c r="AV791">
        <v>80.8</v>
      </c>
      <c r="AW791">
        <v>82</v>
      </c>
      <c r="AX791">
        <v>85.4</v>
      </c>
      <c r="AY791">
        <v>84.8</v>
      </c>
      <c r="AZ791">
        <v>82.9</v>
      </c>
      <c r="BA791">
        <v>83.5</v>
      </c>
      <c r="BB791">
        <v>83.3</v>
      </c>
      <c r="BC791">
        <v>82.1</v>
      </c>
      <c r="BD791">
        <v>81.400000000000006</v>
      </c>
      <c r="BE791">
        <v>79.2</v>
      </c>
      <c r="BF791">
        <v>78.7</v>
      </c>
      <c r="BG791">
        <v>78.900000000000006</v>
      </c>
      <c r="BH791">
        <v>78.8</v>
      </c>
      <c r="BI791">
        <v>77.099999999999994</v>
      </c>
      <c r="BJ791">
        <v>74.599999999999994</v>
      </c>
      <c r="BK791">
        <v>73.7</v>
      </c>
      <c r="BL791">
        <v>72.7</v>
      </c>
      <c r="BM791">
        <v>73.099999999999994</v>
      </c>
      <c r="BN791">
        <v>71.2</v>
      </c>
      <c r="BO791">
        <v>71.400000000000006</v>
      </c>
    </row>
    <row r="792" spans="1:69" x14ac:dyDescent="0.2">
      <c r="A792" t="s">
        <v>194</v>
      </c>
      <c r="B792" t="s">
        <v>195</v>
      </c>
      <c r="C792" t="s">
        <v>2546</v>
      </c>
      <c r="D792" t="s">
        <v>2547</v>
      </c>
      <c r="AI792">
        <v>95.108695652173907</v>
      </c>
      <c r="AJ792">
        <v>93.298969072164951</v>
      </c>
      <c r="AK792">
        <v>90.049751243781088</v>
      </c>
      <c r="AL792">
        <v>78.139534883720927</v>
      </c>
      <c r="AM792">
        <v>66.203703703703709</v>
      </c>
      <c r="AN792">
        <v>61.31687242798354</v>
      </c>
      <c r="AO792">
        <v>72.992700729927009</v>
      </c>
      <c r="AP792">
        <v>79.804560260586328</v>
      </c>
      <c r="AQ792">
        <v>76.923076923076934</v>
      </c>
      <c r="AR792">
        <v>65.277777777777786</v>
      </c>
      <c r="AS792">
        <v>74.871794871794876</v>
      </c>
      <c r="AT792">
        <v>85.245901639344254</v>
      </c>
      <c r="AU792">
        <v>82.465753424657535</v>
      </c>
      <c r="AV792">
        <v>78.426966292134836</v>
      </c>
      <c r="AW792">
        <v>78.48101265822784</v>
      </c>
      <c r="AX792">
        <v>80.464216634429391</v>
      </c>
      <c r="AY792">
        <v>85.40145985401459</v>
      </c>
      <c r="AZ792">
        <v>81.862745098039213</v>
      </c>
      <c r="BA792">
        <v>78.064516129032256</v>
      </c>
      <c r="BB792">
        <v>81.142857142857139</v>
      </c>
      <c r="BC792">
        <v>85.058823529411768</v>
      </c>
      <c r="BD792">
        <v>89.923329682365832</v>
      </c>
      <c r="BE792">
        <v>90.442477876106196</v>
      </c>
      <c r="BF792">
        <v>91.5625</v>
      </c>
      <c r="BG792">
        <v>93.181818181818173</v>
      </c>
      <c r="BH792">
        <v>94.332627118644069</v>
      </c>
      <c r="BI792">
        <v>91.309385863267664</v>
      </c>
      <c r="BJ792">
        <v>91.914191419141915</v>
      </c>
      <c r="BK792">
        <v>88.932146829810904</v>
      </c>
      <c r="BL792">
        <v>85.861182519280206</v>
      </c>
      <c r="BM792">
        <v>82.915863840719325</v>
      </c>
      <c r="BN792">
        <v>83.622235505080695</v>
      </c>
      <c r="BO792">
        <v>85.979628520071898</v>
      </c>
    </row>
    <row r="793" spans="1:69" x14ac:dyDescent="0.2">
      <c r="A793" t="s">
        <v>194</v>
      </c>
      <c r="B793" t="s">
        <v>195</v>
      </c>
      <c r="C793" t="s">
        <v>2548</v>
      </c>
      <c r="D793" t="s">
        <v>2549</v>
      </c>
      <c r="AI793">
        <v>4.8913043478260869</v>
      </c>
      <c r="AJ793">
        <v>6.7010309278350517</v>
      </c>
      <c r="AK793">
        <v>9.9502487562189064</v>
      </c>
      <c r="AL793">
        <v>21.86046511627907</v>
      </c>
      <c r="AM793">
        <v>33.796296296296298</v>
      </c>
      <c r="AN793">
        <v>38.68312757201646</v>
      </c>
      <c r="AO793">
        <v>27.007299270072991</v>
      </c>
      <c r="AP793">
        <v>20.195439739413683</v>
      </c>
      <c r="AQ793">
        <v>23.076923076923077</v>
      </c>
      <c r="AR793">
        <v>34.722222222222221</v>
      </c>
      <c r="AS793">
        <v>25.128205128205128</v>
      </c>
      <c r="AT793">
        <v>14.754098360655737</v>
      </c>
      <c r="AU793">
        <v>17.534246575342465</v>
      </c>
      <c r="AV793">
        <v>21.573033707865168</v>
      </c>
      <c r="AW793">
        <v>21.518987341772153</v>
      </c>
      <c r="AX793">
        <v>19.535783365570598</v>
      </c>
      <c r="AY793">
        <v>14.5985401459854</v>
      </c>
      <c r="AZ793">
        <v>18.137254901960784</v>
      </c>
      <c r="BA793">
        <v>21.935483870967744</v>
      </c>
      <c r="BB793">
        <v>18.857142857142858</v>
      </c>
      <c r="BC793">
        <v>13.882352941176471</v>
      </c>
      <c r="BD793">
        <v>8.9813800657174152</v>
      </c>
      <c r="BE793">
        <v>8.5840707964601783</v>
      </c>
      <c r="BF793">
        <v>8.28125</v>
      </c>
      <c r="BG793">
        <v>6.0160427807486627</v>
      </c>
      <c r="BH793">
        <v>4.9258474576271185</v>
      </c>
      <c r="BI793">
        <v>8.0533024333719592</v>
      </c>
      <c r="BJ793">
        <v>6.9856985698569849</v>
      </c>
      <c r="BK793">
        <v>5.0611790878754173</v>
      </c>
      <c r="BL793">
        <v>6.7480719794344477</v>
      </c>
      <c r="BM793">
        <v>7.1933204881181751</v>
      </c>
      <c r="BN793">
        <v>7.5911536162582189</v>
      </c>
      <c r="BO793">
        <v>4.9131216297183942</v>
      </c>
    </row>
    <row r="794" spans="1:69" x14ac:dyDescent="0.2">
      <c r="A794" t="s">
        <v>194</v>
      </c>
      <c r="B794" t="s">
        <v>195</v>
      </c>
      <c r="C794" t="s">
        <v>2550</v>
      </c>
      <c r="D794" t="s">
        <v>2551</v>
      </c>
      <c r="AL794">
        <v>29.4</v>
      </c>
      <c r="AM794">
        <v>33.440261840820298</v>
      </c>
      <c r="AN794">
        <v>34.633384704589801</v>
      </c>
      <c r="AO794">
        <v>35.813865661621101</v>
      </c>
      <c r="AP794">
        <v>36.978553771972699</v>
      </c>
      <c r="AQ794">
        <v>38.124282836914098</v>
      </c>
      <c r="AR794">
        <v>39.700000000000003</v>
      </c>
      <c r="AS794">
        <v>40.4</v>
      </c>
      <c r="AT794">
        <v>41.5</v>
      </c>
      <c r="AU794">
        <v>42.6</v>
      </c>
      <c r="AV794">
        <v>52.4</v>
      </c>
      <c r="AW794">
        <v>44.8</v>
      </c>
      <c r="AX794">
        <v>45.9</v>
      </c>
      <c r="AY794">
        <v>47</v>
      </c>
      <c r="AZ794">
        <v>48.2</v>
      </c>
      <c r="BA794">
        <v>49.4</v>
      </c>
      <c r="BB794">
        <v>44.4</v>
      </c>
      <c r="BC794">
        <v>48.5</v>
      </c>
      <c r="BD794">
        <v>53.1</v>
      </c>
      <c r="BE794">
        <v>54.3</v>
      </c>
      <c r="BF794">
        <v>55.5</v>
      </c>
      <c r="BG794">
        <v>58.4</v>
      </c>
      <c r="BH794">
        <v>58.2</v>
      </c>
      <c r="BI794">
        <v>59.7</v>
      </c>
      <c r="BJ794">
        <v>61.4</v>
      </c>
      <c r="BK794">
        <v>62.3</v>
      </c>
      <c r="BL794">
        <v>64.599999999999994</v>
      </c>
      <c r="BM794">
        <v>66.099999999999994</v>
      </c>
      <c r="BN794">
        <v>67.599999999999994</v>
      </c>
      <c r="BO794">
        <v>60.5</v>
      </c>
      <c r="BP794">
        <v>62.6</v>
      </c>
    </row>
    <row r="795" spans="1:69" x14ac:dyDescent="0.2">
      <c r="A795" t="s">
        <v>194</v>
      </c>
      <c r="B795" t="s">
        <v>195</v>
      </c>
      <c r="C795" t="s">
        <v>2552</v>
      </c>
      <c r="D795" t="s">
        <v>2553</v>
      </c>
      <c r="O795">
        <v>-236000</v>
      </c>
      <c r="P795">
        <v>1051000</v>
      </c>
      <c r="Q795">
        <v>-108000</v>
      </c>
      <c r="R795">
        <v>-238000</v>
      </c>
      <c r="S795">
        <v>-329000</v>
      </c>
      <c r="T795">
        <v>1159000</v>
      </c>
      <c r="U795">
        <v>1596000</v>
      </c>
      <c r="V795">
        <v>680000</v>
      </c>
      <c r="W795">
        <v>-1180000</v>
      </c>
      <c r="X795">
        <v>13124000</v>
      </c>
      <c r="Y795">
        <v>4020000</v>
      </c>
      <c r="Z795">
        <v>908000</v>
      </c>
      <c r="AA795">
        <v>10750000</v>
      </c>
      <c r="AB795">
        <v>14637000</v>
      </c>
      <c r="AC795">
        <v>-103000</v>
      </c>
      <c r="AD795">
        <v>-5815000</v>
      </c>
      <c r="AE795">
        <v>-3094000</v>
      </c>
      <c r="AF795">
        <v>-1788000</v>
      </c>
      <c r="AG795">
        <v>-1445000</v>
      </c>
      <c r="AH795">
        <v>2807000</v>
      </c>
      <c r="AI795">
        <v>-450000</v>
      </c>
      <c r="AM795">
        <v>-4000</v>
      </c>
      <c r="AN795">
        <v>-4000</v>
      </c>
      <c r="AO795">
        <v>-4000</v>
      </c>
      <c r="AP795">
        <v>-4000</v>
      </c>
      <c r="AQ795">
        <v>-4000</v>
      </c>
      <c r="AR795">
        <v>-4000</v>
      </c>
      <c r="AS795">
        <v>-3000</v>
      </c>
      <c r="AT795">
        <v>-3000</v>
      </c>
      <c r="AU795">
        <v>-3000</v>
      </c>
      <c r="AV795">
        <v>-4000</v>
      </c>
      <c r="AW795">
        <v>-4000</v>
      </c>
      <c r="AX795">
        <v>-4000</v>
      </c>
      <c r="AY795">
        <v>11615000</v>
      </c>
      <c r="AZ795">
        <v>11068000</v>
      </c>
      <c r="BA795">
        <v>-2762000</v>
      </c>
      <c r="BB795">
        <v>-482000</v>
      </c>
      <c r="BC795">
        <v>-2427000</v>
      </c>
      <c r="BD795">
        <v>-2524000</v>
      </c>
      <c r="BE795">
        <v>-2350000</v>
      </c>
      <c r="BF795">
        <v>-2429000</v>
      </c>
      <c r="BG795">
        <v>-2431000</v>
      </c>
      <c r="BH795">
        <v>-3676000</v>
      </c>
      <c r="BI795">
        <v>-2024000</v>
      </c>
      <c r="BJ795">
        <v>-923000</v>
      </c>
    </row>
    <row r="796" spans="1:69" x14ac:dyDescent="0.2">
      <c r="A796" t="s">
        <v>194</v>
      </c>
      <c r="B796" t="s">
        <v>195</v>
      </c>
      <c r="C796" t="s">
        <v>2554</v>
      </c>
      <c r="D796" t="s">
        <v>2555</v>
      </c>
      <c r="W796">
        <v>768000</v>
      </c>
      <c r="X796">
        <v>278000</v>
      </c>
      <c r="Y796">
        <v>-121000</v>
      </c>
      <c r="Z796">
        <v>-132000</v>
      </c>
      <c r="AA796">
        <v>9891000</v>
      </c>
      <c r="AB796">
        <v>-94000</v>
      </c>
      <c r="AC796">
        <v>451000</v>
      </c>
      <c r="AD796">
        <v>-3250000</v>
      </c>
      <c r="AE796">
        <v>-4200000</v>
      </c>
      <c r="AF796">
        <v>-2043000</v>
      </c>
      <c r="AG796">
        <v>-400000</v>
      </c>
      <c r="AH796">
        <v>-200000</v>
      </c>
      <c r="AJ796">
        <v>-600000</v>
      </c>
      <c r="BB796">
        <v>5653000</v>
      </c>
      <c r="BC796">
        <v>17747000</v>
      </c>
      <c r="BF796">
        <v>-2055000</v>
      </c>
      <c r="BG796">
        <v>-1733000</v>
      </c>
      <c r="BH796">
        <v>-545000</v>
      </c>
      <c r="BI796">
        <v>-1733000</v>
      </c>
      <c r="BJ796">
        <v>-1733000</v>
      </c>
      <c r="BK796">
        <v>-1733000</v>
      </c>
      <c r="BL796">
        <v>-1733000</v>
      </c>
      <c r="BM796">
        <v>-1733000</v>
      </c>
      <c r="BN796">
        <v>525000</v>
      </c>
      <c r="BO796">
        <v>-1733000</v>
      </c>
      <c r="BP796">
        <v>30023000</v>
      </c>
      <c r="BQ796">
        <v>62989000</v>
      </c>
    </row>
    <row r="797" spans="1:69" x14ac:dyDescent="0.2">
      <c r="A797" t="s">
        <v>194</v>
      </c>
      <c r="B797" t="s">
        <v>195</v>
      </c>
      <c r="C797" t="s">
        <v>2556</v>
      </c>
      <c r="D797" t="s">
        <v>2557</v>
      </c>
      <c r="P797">
        <v>451364.6</v>
      </c>
      <c r="Q797">
        <v>-2091.8000000000002</v>
      </c>
      <c r="R797">
        <v>3221500.2</v>
      </c>
      <c r="S797">
        <v>4108697.4</v>
      </c>
      <c r="T797">
        <v>3530513.6</v>
      </c>
      <c r="U797">
        <v>-168858.4</v>
      </c>
      <c r="V797">
        <v>7956942.2000000002</v>
      </c>
      <c r="W797">
        <v>6267269.4000000004</v>
      </c>
      <c r="X797">
        <v>9017792</v>
      </c>
      <c r="Y797">
        <v>5613181.5999999996</v>
      </c>
      <c r="Z797">
        <v>25178669.199999999</v>
      </c>
      <c r="AA797">
        <v>9906641.4000000004</v>
      </c>
      <c r="AB797">
        <v>10352808.5</v>
      </c>
      <c r="AC797">
        <v>1922812.1</v>
      </c>
      <c r="AD797">
        <v>6432716</v>
      </c>
      <c r="AE797">
        <v>9588562.9000000004</v>
      </c>
      <c r="AF797">
        <v>12172997.300000001</v>
      </c>
      <c r="AG797">
        <v>11476740.199999999</v>
      </c>
      <c r="AH797">
        <v>2684927.2</v>
      </c>
      <c r="AI797">
        <v>14704791</v>
      </c>
      <c r="AJ797">
        <v>14163554</v>
      </c>
      <c r="AK797">
        <v>15156739.199999999</v>
      </c>
      <c r="AL797">
        <v>4881244.3</v>
      </c>
      <c r="AM797">
        <v>-4061387.8</v>
      </c>
      <c r="AN797">
        <v>-6383151.7000000002</v>
      </c>
      <c r="AO797">
        <v>6459188.5999999996</v>
      </c>
      <c r="AP797">
        <v>-797582.3</v>
      </c>
      <c r="AQ797">
        <v>436089.2</v>
      </c>
      <c r="AR797">
        <v>2490031.5</v>
      </c>
      <c r="AS797">
        <v>8171026.4000000004</v>
      </c>
      <c r="AT797">
        <v>20426811.800000001</v>
      </c>
      <c r="AU797">
        <v>2681924</v>
      </c>
      <c r="AV797">
        <v>2790450.8</v>
      </c>
      <c r="AW797">
        <v>14095731.6</v>
      </c>
      <c r="AX797">
        <v>20791916.699999999</v>
      </c>
      <c r="AY797">
        <v>48241515.899999999</v>
      </c>
      <c r="AZ797">
        <v>24197777.600000001</v>
      </c>
      <c r="BA797">
        <v>31621261.399999999</v>
      </c>
      <c r="BB797">
        <v>16537685.699999999</v>
      </c>
      <c r="BC797">
        <v>101342790</v>
      </c>
      <c r="BD797">
        <v>28071909.300000001</v>
      </c>
      <c r="BE797">
        <v>35585322.100000001</v>
      </c>
      <c r="BF797">
        <v>-10255840</v>
      </c>
      <c r="BG797">
        <v>75673644.5</v>
      </c>
      <c r="BH797">
        <v>-496033.2</v>
      </c>
      <c r="BI797">
        <v>15464230</v>
      </c>
      <c r="BJ797">
        <v>31153493</v>
      </c>
      <c r="BK797">
        <v>55550066.399999999</v>
      </c>
      <c r="BL797">
        <v>117412120.8</v>
      </c>
      <c r="BM797">
        <v>69750680.200000003</v>
      </c>
      <c r="BN797">
        <v>270103251.39999998</v>
      </c>
      <c r="BO797">
        <v>105381569.8</v>
      </c>
      <c r="BP797">
        <v>118307885.40000001</v>
      </c>
      <c r="BQ797">
        <v>96925159.400000006</v>
      </c>
    </row>
    <row r="798" spans="1:69" x14ac:dyDescent="0.2">
      <c r="A798" t="s">
        <v>194</v>
      </c>
      <c r="B798" t="s">
        <v>195</v>
      </c>
      <c r="C798" t="s">
        <v>2558</v>
      </c>
      <c r="D798" t="s">
        <v>2559</v>
      </c>
      <c r="O798">
        <v>750000</v>
      </c>
      <c r="Q798">
        <v>-1215984</v>
      </c>
      <c r="R798">
        <v>-715455</v>
      </c>
      <c r="S798">
        <v>-180401.3</v>
      </c>
      <c r="T798">
        <v>0</v>
      </c>
      <c r="U798">
        <v>0</v>
      </c>
      <c r="V798">
        <v>0</v>
      </c>
      <c r="W798">
        <v>5338949.2</v>
      </c>
      <c r="X798">
        <v>5089394.8</v>
      </c>
      <c r="Y798">
        <v>4331674.9000000004</v>
      </c>
      <c r="Z798">
        <v>57811.7</v>
      </c>
      <c r="AC798">
        <v>-640792.19999999995</v>
      </c>
      <c r="AD798">
        <v>-1713287.9</v>
      </c>
      <c r="AE798">
        <v>-2969334.5</v>
      </c>
      <c r="AF798">
        <v>-3313857.3</v>
      </c>
      <c r="AG798">
        <v>-3099800.1</v>
      </c>
      <c r="AH798">
        <v>-1863926.2</v>
      </c>
      <c r="AI798">
        <v>-536268.80000000005</v>
      </c>
      <c r="AJ798">
        <v>8582161.4000000004</v>
      </c>
      <c r="AL798">
        <v>12344109.699999999</v>
      </c>
      <c r="AM798">
        <v>25318865.600000001</v>
      </c>
      <c r="AN798">
        <v>26824758.699999999</v>
      </c>
      <c r="AO798">
        <v>8707806.5999999996</v>
      </c>
      <c r="AP798">
        <v>16507575.9</v>
      </c>
      <c r="AQ798">
        <v>15076511.5</v>
      </c>
      <c r="AR798">
        <v>11354827.4</v>
      </c>
      <c r="AS798">
        <v>474841.8</v>
      </c>
      <c r="AT798">
        <v>14467423.1</v>
      </c>
      <c r="AU798">
        <v>6399235.2000000002</v>
      </c>
      <c r="AV798">
        <v>1432371.2</v>
      </c>
      <c r="AW798">
        <v>2237838.9</v>
      </c>
      <c r="AX798">
        <v>11521774.699999999</v>
      </c>
      <c r="AY798">
        <v>18981156.699999999</v>
      </c>
      <c r="AZ798">
        <v>765446.4</v>
      </c>
      <c r="BA798">
        <v>18238757.300000001</v>
      </c>
      <c r="BB798">
        <v>54168899.899999999</v>
      </c>
      <c r="BC798">
        <v>20166724.199999999</v>
      </c>
      <c r="BD798">
        <v>16543456.699999999</v>
      </c>
      <c r="BE798">
        <v>67894646.5</v>
      </c>
      <c r="BF798">
        <v>2059203.9</v>
      </c>
      <c r="BG798">
        <v>-3118284.5</v>
      </c>
      <c r="BH798">
        <v>12448011.800000001</v>
      </c>
      <c r="BI798">
        <v>11943382.800000001</v>
      </c>
      <c r="BJ798">
        <v>-18478290</v>
      </c>
      <c r="BK798">
        <v>-8616543.3000000007</v>
      </c>
      <c r="BL798">
        <v>42206279.399999999</v>
      </c>
      <c r="BM798">
        <v>139153478.40000001</v>
      </c>
      <c r="BN798">
        <v>-29220693</v>
      </c>
      <c r="BO798">
        <v>-23341809.899999999</v>
      </c>
      <c r="BP798">
        <v>93458141.299999997</v>
      </c>
      <c r="BQ798">
        <v>42308228.899999999</v>
      </c>
    </row>
    <row r="799" spans="1:69" x14ac:dyDescent="0.2">
      <c r="A799" t="s">
        <v>194</v>
      </c>
      <c r="B799" t="s">
        <v>195</v>
      </c>
      <c r="C799" t="s">
        <v>2560</v>
      </c>
      <c r="D799" t="s">
        <v>2561</v>
      </c>
      <c r="AY799">
        <v>259999.99046325701</v>
      </c>
      <c r="AZ799">
        <v>360000.01430511504</v>
      </c>
      <c r="BA799">
        <v>540000.021457672</v>
      </c>
      <c r="BB799">
        <v>800000.01192092896</v>
      </c>
      <c r="BC799">
        <v>519999.98092651402</v>
      </c>
      <c r="BD799">
        <v>189999.99761581398</v>
      </c>
      <c r="BE799">
        <v>230000.00417232499</v>
      </c>
      <c r="BF799">
        <v>340000.00357627904</v>
      </c>
      <c r="BG799">
        <v>280000.00119209301</v>
      </c>
      <c r="BH799">
        <v>328752.01106071501</v>
      </c>
      <c r="BI799">
        <v>309237.98680305498</v>
      </c>
      <c r="BJ799">
        <v>490204.006433487</v>
      </c>
      <c r="BK799">
        <v>654471.99344634998</v>
      </c>
      <c r="BL799">
        <v>548479.020595551</v>
      </c>
      <c r="BM799">
        <v>345548.00391197199</v>
      </c>
      <c r="BN799">
        <v>507601.97639465297</v>
      </c>
      <c r="BO799">
        <v>398535.99667549098</v>
      </c>
      <c r="BP799">
        <v>368928.99870872498</v>
      </c>
    </row>
    <row r="800" spans="1:69" x14ac:dyDescent="0.2">
      <c r="A800" t="s">
        <v>194</v>
      </c>
      <c r="B800" t="s">
        <v>195</v>
      </c>
      <c r="C800" t="s">
        <v>2562</v>
      </c>
      <c r="D800" t="s">
        <v>2563</v>
      </c>
      <c r="O800">
        <v>-4000</v>
      </c>
      <c r="Q800">
        <v>-1000</v>
      </c>
      <c r="R800">
        <v>-1000</v>
      </c>
      <c r="S800">
        <v>-1000</v>
      </c>
      <c r="T800">
        <v>-4000</v>
      </c>
      <c r="U800">
        <v>-3000</v>
      </c>
      <c r="V800">
        <v>-2000</v>
      </c>
      <c r="W800">
        <v>-2000</v>
      </c>
      <c r="X800">
        <v>-2000</v>
      </c>
      <c r="Y800">
        <v>-2000</v>
      </c>
      <c r="Z800">
        <v>-1000</v>
      </c>
      <c r="AA800">
        <v>-1000</v>
      </c>
      <c r="AB800">
        <v>0</v>
      </c>
      <c r="AC800">
        <v>0</v>
      </c>
    </row>
    <row r="801" spans="1:70" x14ac:dyDescent="0.2">
      <c r="A801" t="s">
        <v>194</v>
      </c>
      <c r="B801" t="s">
        <v>195</v>
      </c>
      <c r="C801" t="s">
        <v>2564</v>
      </c>
      <c r="D801" t="s">
        <v>2565</v>
      </c>
      <c r="BQ801">
        <v>3554536438.9000001</v>
      </c>
    </row>
    <row r="802" spans="1:70" x14ac:dyDescent="0.2">
      <c r="A802" t="s">
        <v>194</v>
      </c>
      <c r="B802" t="s">
        <v>195</v>
      </c>
      <c r="C802" t="s">
        <v>2566</v>
      </c>
      <c r="D802" t="s">
        <v>2567</v>
      </c>
      <c r="O802">
        <v>0</v>
      </c>
      <c r="P802">
        <v>0</v>
      </c>
      <c r="Q802">
        <v>0</v>
      </c>
      <c r="R802">
        <v>0</v>
      </c>
      <c r="S802">
        <v>0</v>
      </c>
      <c r="T802">
        <v>0</v>
      </c>
      <c r="U802">
        <v>0</v>
      </c>
      <c r="V802">
        <v>18.2623</v>
      </c>
      <c r="W802">
        <v>29.6935</v>
      </c>
      <c r="X802">
        <v>12.879799999999999</v>
      </c>
      <c r="Y802">
        <v>10.592599999999999</v>
      </c>
      <c r="Z802">
        <v>10.6655</v>
      </c>
      <c r="AA802">
        <v>9.1036999999999999</v>
      </c>
      <c r="AB802">
        <v>6.9173999999999998</v>
      </c>
      <c r="AC802">
        <v>7.3106999999999998</v>
      </c>
      <c r="AD802">
        <v>8.7569999999999997</v>
      </c>
      <c r="AE802">
        <v>8.5573999999999995</v>
      </c>
      <c r="AF802">
        <v>9.3560999999999996</v>
      </c>
      <c r="AG802">
        <v>8.9115000000000002</v>
      </c>
      <c r="AH802">
        <v>9.5534999999999997</v>
      </c>
      <c r="AI802">
        <v>10.080299999999999</v>
      </c>
      <c r="AJ802">
        <v>7.8312999999999997</v>
      </c>
      <c r="AK802">
        <v>5.0251000000000001</v>
      </c>
      <c r="AL802">
        <v>2.6699000000000002</v>
      </c>
      <c r="AM802">
        <v>3.593</v>
      </c>
      <c r="AN802">
        <v>4.3817000000000004</v>
      </c>
      <c r="AO802">
        <v>4.1001000000000003</v>
      </c>
      <c r="AP802">
        <v>5.0350000000000001</v>
      </c>
      <c r="AQ802">
        <v>4.0412999999999997</v>
      </c>
      <c r="AR802">
        <v>6.4295</v>
      </c>
      <c r="AS802">
        <v>5.8292999999999999</v>
      </c>
      <c r="AT802">
        <v>4.1867000000000001</v>
      </c>
      <c r="AU802">
        <v>0.71799999999999997</v>
      </c>
      <c r="AV802">
        <v>0.80430000000000001</v>
      </c>
      <c r="AW802">
        <v>1.2391000000000001</v>
      </c>
      <c r="AX802">
        <v>1.1048</v>
      </c>
      <c r="AY802">
        <v>7.7857000000000003</v>
      </c>
      <c r="AZ802">
        <v>7.8704999999999998</v>
      </c>
      <c r="BA802">
        <v>0.31879999999999997</v>
      </c>
      <c r="BB802">
        <v>0</v>
      </c>
      <c r="BC802">
        <v>0</v>
      </c>
      <c r="BD802">
        <v>0</v>
      </c>
      <c r="BE802">
        <v>0</v>
      </c>
      <c r="BF802">
        <v>0</v>
      </c>
      <c r="BG802">
        <v>0</v>
      </c>
      <c r="BH802">
        <v>0</v>
      </c>
      <c r="BI802">
        <v>0</v>
      </c>
      <c r="BJ802">
        <v>0</v>
      </c>
      <c r="BK802">
        <v>0</v>
      </c>
      <c r="BL802">
        <v>0</v>
      </c>
      <c r="BM802">
        <v>0</v>
      </c>
      <c r="BN802">
        <v>0</v>
      </c>
      <c r="BO802">
        <v>0</v>
      </c>
      <c r="BP802">
        <v>0</v>
      </c>
      <c r="BQ802">
        <v>0</v>
      </c>
    </row>
    <row r="803" spans="1:70" x14ac:dyDescent="0.2">
      <c r="A803" t="s">
        <v>194</v>
      </c>
      <c r="B803" t="s">
        <v>195</v>
      </c>
      <c r="C803" t="s">
        <v>2568</v>
      </c>
      <c r="D803" t="s">
        <v>2569</v>
      </c>
      <c r="O803">
        <v>20789505.899999999</v>
      </c>
      <c r="P803">
        <v>23598002.300000001</v>
      </c>
      <c r="Q803">
        <v>20015915.300000001</v>
      </c>
      <c r="R803">
        <v>31067227.5</v>
      </c>
      <c r="S803">
        <v>47354443.399999999</v>
      </c>
      <c r="T803">
        <v>62537911.100000001</v>
      </c>
      <c r="U803">
        <v>85306252</v>
      </c>
      <c r="V803">
        <v>134283149.59999999</v>
      </c>
      <c r="W803">
        <v>179146283.59999999</v>
      </c>
      <c r="X803">
        <v>246230060.80000001</v>
      </c>
      <c r="Y803">
        <v>280711178.39999998</v>
      </c>
      <c r="Z803">
        <v>279681119.5</v>
      </c>
      <c r="AA803">
        <v>307029883.69999999</v>
      </c>
      <c r="AB803">
        <v>358082422.89999998</v>
      </c>
      <c r="AC803">
        <v>369256869.10000002</v>
      </c>
      <c r="AD803">
        <v>456166856.69999999</v>
      </c>
      <c r="AE803">
        <v>576716543</v>
      </c>
      <c r="AF803">
        <v>744114403.20000005</v>
      </c>
      <c r="AG803">
        <v>767369530.60000002</v>
      </c>
      <c r="AH803">
        <v>648150964.29999995</v>
      </c>
      <c r="AI803">
        <v>749566804.89999998</v>
      </c>
      <c r="AJ803">
        <v>882637541.10000002</v>
      </c>
      <c r="AK803">
        <v>978860621.5</v>
      </c>
      <c r="AL803">
        <v>1068209465.3</v>
      </c>
      <c r="AM803">
        <v>1046309728</v>
      </c>
      <c r="AN803">
        <v>1143325281.2</v>
      </c>
      <c r="AO803">
        <v>1166830714.3</v>
      </c>
      <c r="AP803">
        <v>1149510076.5</v>
      </c>
      <c r="AQ803">
        <v>1298834761</v>
      </c>
      <c r="AR803">
        <v>1371243390.5999999</v>
      </c>
      <c r="AS803">
        <v>1237620632.3</v>
      </c>
      <c r="AT803">
        <v>1324208055.5</v>
      </c>
      <c r="AU803">
        <v>1414004956.4000001</v>
      </c>
      <c r="AV803">
        <v>1605073795</v>
      </c>
      <c r="AW803">
        <v>1791114464.3</v>
      </c>
      <c r="AX803">
        <v>1872133149</v>
      </c>
      <c r="AY803">
        <v>1005773750.1</v>
      </c>
      <c r="AZ803">
        <v>1273203755.5999999</v>
      </c>
      <c r="BA803">
        <v>1522553011.3</v>
      </c>
      <c r="BB803">
        <v>1744408274.2</v>
      </c>
      <c r="BC803">
        <v>1968342258.5</v>
      </c>
      <c r="BD803">
        <v>2108888724.9000001</v>
      </c>
      <c r="BE803">
        <v>2287196595.5999999</v>
      </c>
      <c r="BF803">
        <v>2332106692.9000001</v>
      </c>
      <c r="BG803">
        <v>2318601691.1999998</v>
      </c>
      <c r="BH803">
        <v>2386844324.0999999</v>
      </c>
      <c r="BI803">
        <v>2573828030.1999998</v>
      </c>
      <c r="BJ803">
        <v>2876101904.0999999</v>
      </c>
      <c r="BK803">
        <v>3045642496.5</v>
      </c>
      <c r="BL803">
        <v>3375894243.4000001</v>
      </c>
      <c r="BM803">
        <v>4031930333.9000001</v>
      </c>
      <c r="BN803">
        <v>4364649681</v>
      </c>
      <c r="BO803">
        <v>4439747651.1999998</v>
      </c>
      <c r="BP803">
        <v>4846038548.8000002</v>
      </c>
      <c r="BQ803">
        <v>5121248650.8000002</v>
      </c>
    </row>
    <row r="804" spans="1:70" x14ac:dyDescent="0.2">
      <c r="A804" t="s">
        <v>194</v>
      </c>
      <c r="B804" t="s">
        <v>195</v>
      </c>
      <c r="C804" t="s">
        <v>2570</v>
      </c>
      <c r="D804" t="s">
        <v>2571</v>
      </c>
      <c r="O804">
        <v>4.5351902930893226</v>
      </c>
      <c r="P804">
        <v>4.8968014975567113</v>
      </c>
      <c r="Q804">
        <v>3.4672098095727897</v>
      </c>
      <c r="R804">
        <v>4.6057226642012061</v>
      </c>
      <c r="S804">
        <v>6.3233732642822202</v>
      </c>
      <c r="T804">
        <v>6.7397172928133715</v>
      </c>
      <c r="U804">
        <v>8.8215131512136935</v>
      </c>
      <c r="V804">
        <v>14.786687321360093</v>
      </c>
      <c r="W804">
        <v>17.938556902203484</v>
      </c>
      <c r="X804">
        <v>16.963125698546293</v>
      </c>
      <c r="Y804">
        <v>17.167715871346402</v>
      </c>
      <c r="Z804">
        <v>18.581661267579882</v>
      </c>
      <c r="AA804">
        <v>20.171710090370482</v>
      </c>
      <c r="AB804">
        <v>25.010609939128621</v>
      </c>
      <c r="AC804">
        <v>28.177477621701186</v>
      </c>
      <c r="AD804">
        <v>33.042616447118029</v>
      </c>
      <c r="AE804">
        <v>31.498142030381697</v>
      </c>
      <c r="AF804">
        <v>35.04828126578883</v>
      </c>
      <c r="AG804">
        <v>32.472875517448664</v>
      </c>
      <c r="AH804">
        <v>27.547843396680253</v>
      </c>
      <c r="AI804">
        <v>26.945234188083965</v>
      </c>
      <c r="AJ804">
        <v>30.949913674990903</v>
      </c>
      <c r="AK804">
        <v>31.087910442044603</v>
      </c>
      <c r="AL804">
        <v>35.176249254227812</v>
      </c>
      <c r="AM804">
        <v>60.341190265819542</v>
      </c>
      <c r="AN804">
        <v>53.777965953652348</v>
      </c>
      <c r="AO804">
        <v>50.182702912397147</v>
      </c>
      <c r="AP804">
        <v>53.478399471582385</v>
      </c>
      <c r="AQ804">
        <v>52.473871396558316</v>
      </c>
      <c r="AR804">
        <v>47.392186031312832</v>
      </c>
      <c r="AS804">
        <v>48.78636777200348</v>
      </c>
      <c r="AT804">
        <v>47.698784084234184</v>
      </c>
      <c r="AU804">
        <v>43.603683658501893</v>
      </c>
      <c r="AV804">
        <v>37.511767325869137</v>
      </c>
      <c r="AW804">
        <v>35.967547645425476</v>
      </c>
      <c r="AX804">
        <v>33.068677665264126</v>
      </c>
      <c r="AY804">
        <v>17.521110766721307</v>
      </c>
      <c r="AZ804">
        <v>25.904316925273307</v>
      </c>
      <c r="BA804">
        <v>28.411771846923045</v>
      </c>
      <c r="BB804">
        <v>39.889952249112554</v>
      </c>
      <c r="BC804">
        <v>49.021026992381188</v>
      </c>
      <c r="BD804">
        <v>51.564943375289218</v>
      </c>
      <c r="BE804">
        <v>60.762260111406654</v>
      </c>
      <c r="BF804">
        <v>68.390983973033684</v>
      </c>
      <c r="BG804">
        <v>77.244973020875534</v>
      </c>
      <c r="BH804">
        <v>111.5882579169828</v>
      </c>
      <c r="BI804">
        <v>83.6087932611822</v>
      </c>
      <c r="BJ804">
        <v>94.062358263225335</v>
      </c>
      <c r="BK804">
        <v>69.05141562784388</v>
      </c>
      <c r="BL804">
        <v>59.771769438555808</v>
      </c>
      <c r="BM804">
        <v>57.111388256848407</v>
      </c>
      <c r="BN804">
        <v>55.036550470636271</v>
      </c>
      <c r="BO804">
        <v>54.942352184017537</v>
      </c>
      <c r="BP804">
        <v>53.774619776231191</v>
      </c>
      <c r="BQ804">
        <v>48.761744425146262</v>
      </c>
    </row>
    <row r="805" spans="1:70" x14ac:dyDescent="0.2">
      <c r="A805" t="s">
        <v>194</v>
      </c>
      <c r="B805" t="s">
        <v>195</v>
      </c>
      <c r="C805" t="s">
        <v>2572</v>
      </c>
      <c r="D805" t="s">
        <v>2573</v>
      </c>
    </row>
    <row r="806" spans="1:70" x14ac:dyDescent="0.2">
      <c r="A806" t="s">
        <v>194</v>
      </c>
      <c r="B806" t="s">
        <v>195</v>
      </c>
      <c r="C806" t="s">
        <v>2574</v>
      </c>
      <c r="D806" t="s">
        <v>2575</v>
      </c>
      <c r="E806">
        <v>9999.9997764825803</v>
      </c>
      <c r="F806">
        <v>1169999.95708466</v>
      </c>
      <c r="G806">
        <v>3990000.0095367399</v>
      </c>
      <c r="H806">
        <v>4109999.9714642758</v>
      </c>
      <c r="I806">
        <v>14839999.824762352</v>
      </c>
      <c r="J806">
        <v>16420000.104233624</v>
      </c>
      <c r="K806">
        <v>16099999.852478512</v>
      </c>
      <c r="L806">
        <v>18859999.584034115</v>
      </c>
      <c r="M806">
        <v>21440000.399947144</v>
      </c>
      <c r="N806">
        <v>22540000.082924962</v>
      </c>
      <c r="O806">
        <v>19849999.682977762</v>
      </c>
      <c r="P806">
        <v>26690000.193193562</v>
      </c>
      <c r="Q806">
        <v>30709999.98599289</v>
      </c>
      <c r="R806">
        <v>52100001.519545943</v>
      </c>
      <c r="S806">
        <v>82479998.102411628</v>
      </c>
      <c r="T806">
        <v>70689999.634399995</v>
      </c>
      <c r="U806">
        <v>66399999.901652314</v>
      </c>
      <c r="V806">
        <v>86109999.153763011</v>
      </c>
      <c r="W806">
        <v>121839999.9961258</v>
      </c>
      <c r="X806">
        <v>152889999.87766147</v>
      </c>
      <c r="Y806">
        <v>161709997.4043667</v>
      </c>
      <c r="Z806">
        <v>177060000.56490302</v>
      </c>
      <c r="AA806">
        <v>166500001.11758718</v>
      </c>
      <c r="AB806">
        <v>143409998.31631783</v>
      </c>
      <c r="AC806">
        <v>139170000.56803221</v>
      </c>
      <c r="AD806">
        <v>136059997.8286773</v>
      </c>
      <c r="AE806">
        <v>183970000.27634203</v>
      </c>
      <c r="AF806">
        <v>210850002.82526013</v>
      </c>
      <c r="AG806">
        <v>242509996.92827466</v>
      </c>
      <c r="AH806">
        <v>213069995.77768147</v>
      </c>
      <c r="AI806">
        <v>258920001.38945872</v>
      </c>
      <c r="AJ806">
        <v>305049996.04076117</v>
      </c>
      <c r="AK806">
        <v>328909996.09418207</v>
      </c>
      <c r="AL806">
        <v>337280002.2084263</v>
      </c>
      <c r="AM806">
        <v>311739996.88401824</v>
      </c>
      <c r="AN806">
        <v>325729993.72892106</v>
      </c>
      <c r="AO806">
        <v>318099995.2778219</v>
      </c>
      <c r="AP806">
        <v>282729996.84512609</v>
      </c>
      <c r="AQ806">
        <v>291910004.39040369</v>
      </c>
      <c r="AR806">
        <v>285300001.06245261</v>
      </c>
      <c r="AS806">
        <v>269370002.84530228</v>
      </c>
      <c r="AT806">
        <v>252249999.56414109</v>
      </c>
      <c r="AU806">
        <v>298610000.54515898</v>
      </c>
      <c r="AV806">
        <v>349790001.65499741</v>
      </c>
      <c r="AW806">
        <v>419139999.26671392</v>
      </c>
      <c r="AX806">
        <v>439980003.23772395</v>
      </c>
      <c r="AY806">
        <v>519619981.27400821</v>
      </c>
      <c r="AZ806">
        <v>614020007.65502453</v>
      </c>
      <c r="BA806">
        <v>623869989.83472621</v>
      </c>
      <c r="BB806">
        <v>618419991.97192466</v>
      </c>
      <c r="BC806">
        <v>604890003.75568914</v>
      </c>
      <c r="BD806">
        <v>594560005.37797785</v>
      </c>
      <c r="BE806">
        <v>680035025.32839727</v>
      </c>
      <c r="BF806">
        <v>725114033.67016459</v>
      </c>
      <c r="BG806">
        <v>755971258.76508665</v>
      </c>
      <c r="BH806">
        <v>544553018.51456141</v>
      </c>
      <c r="BI806">
        <v>520370158.22250426</v>
      </c>
      <c r="BJ806">
        <v>584851539.41158235</v>
      </c>
      <c r="BK806">
        <v>632307417.8015815</v>
      </c>
      <c r="BL806">
        <v>688580766.75242019</v>
      </c>
      <c r="BM806">
        <v>930643230.92839968</v>
      </c>
      <c r="BN806">
        <v>894890449.55186594</v>
      </c>
      <c r="BO806">
        <v>787037080.95103526</v>
      </c>
      <c r="BP806">
        <v>706292313.21997976</v>
      </c>
    </row>
    <row r="807" spans="1:70" x14ac:dyDescent="0.2">
      <c r="A807" t="s">
        <v>194</v>
      </c>
      <c r="B807" t="s">
        <v>195</v>
      </c>
      <c r="C807" t="s">
        <v>2576</v>
      </c>
      <c r="D807" t="s">
        <v>2577</v>
      </c>
    </row>
    <row r="808" spans="1:70" x14ac:dyDescent="0.2">
      <c r="A808" t="s">
        <v>194</v>
      </c>
      <c r="B808" t="s">
        <v>195</v>
      </c>
      <c r="C808" t="s">
        <v>2578</v>
      </c>
      <c r="D808" t="s">
        <v>2579</v>
      </c>
      <c r="O808">
        <v>79999.9982118607</v>
      </c>
      <c r="P808">
        <v>39999.999105930299</v>
      </c>
      <c r="Q808">
        <v>389999.98569488496</v>
      </c>
      <c r="R808">
        <v>150000.00596046401</v>
      </c>
      <c r="S808">
        <v>59999.9986588955</v>
      </c>
      <c r="T808">
        <v>1929999.94754791</v>
      </c>
      <c r="U808">
        <v>4590000.1525878897</v>
      </c>
      <c r="V808">
        <v>7739999.7711181594</v>
      </c>
      <c r="W808">
        <v>18360000.6103516</v>
      </c>
      <c r="X808">
        <v>24799999.237060502</v>
      </c>
      <c r="Y808">
        <v>18049999.237060502</v>
      </c>
      <c r="Z808">
        <v>19159999.847412098</v>
      </c>
      <c r="AA808">
        <v>26530000.6866455</v>
      </c>
      <c r="AB808">
        <v>25549999.237060502</v>
      </c>
      <c r="AC808">
        <v>17680000.3051758</v>
      </c>
      <c r="AD808">
        <v>13729999.5422363</v>
      </c>
      <c r="AE808">
        <v>16430000.3051758</v>
      </c>
      <c r="AF808">
        <v>27610000.6103516</v>
      </c>
      <c r="AG808">
        <v>28190000.534057599</v>
      </c>
      <c r="AH808">
        <v>31329999.923706099</v>
      </c>
      <c r="AI808">
        <v>34540000.915527299</v>
      </c>
      <c r="AJ808">
        <v>28500000</v>
      </c>
      <c r="AK808">
        <v>32479999.542236298</v>
      </c>
      <c r="AL808">
        <v>27209999.084472697</v>
      </c>
      <c r="AM808">
        <v>28629999.160766602</v>
      </c>
      <c r="AN808">
        <v>39139999.3896484</v>
      </c>
      <c r="AO808">
        <v>37599998.474121101</v>
      </c>
      <c r="AP808">
        <v>36549999.237060495</v>
      </c>
      <c r="AQ808">
        <v>34159999.847412102</v>
      </c>
      <c r="AR808">
        <v>21049999.237060502</v>
      </c>
      <c r="AS808">
        <v>16129999.160766602</v>
      </c>
      <c r="AT808">
        <v>44419998.168945298</v>
      </c>
      <c r="AU808">
        <v>37279998.779296905</v>
      </c>
      <c r="AV808">
        <v>39380001.068115197</v>
      </c>
      <c r="AW808">
        <v>55000000</v>
      </c>
      <c r="AX808">
        <v>53750000</v>
      </c>
      <c r="AY808">
        <v>55139999.3896484</v>
      </c>
      <c r="AZ808">
        <v>65699996.948242202</v>
      </c>
      <c r="BA808">
        <v>88900001.525878906</v>
      </c>
      <c r="BB808">
        <v>65980003.356933594</v>
      </c>
      <c r="BC808">
        <v>54360000.6103516</v>
      </c>
      <c r="BD808">
        <v>53880001.068115197</v>
      </c>
      <c r="BE808">
        <v>41227703.0944824</v>
      </c>
      <c r="BF808">
        <v>42830886.840820298</v>
      </c>
      <c r="BL808">
        <v>2294430.0174713098</v>
      </c>
      <c r="BM808">
        <v>22294349.670410197</v>
      </c>
      <c r="BN808">
        <v>31585344.314575199</v>
      </c>
      <c r="BO808">
        <v>10903818.130493199</v>
      </c>
      <c r="BP808">
        <v>29694499.9694824</v>
      </c>
    </row>
    <row r="809" spans="1:70" x14ac:dyDescent="0.2">
      <c r="A809" t="s">
        <v>194</v>
      </c>
      <c r="B809" t="s">
        <v>195</v>
      </c>
      <c r="C809" t="s">
        <v>2580</v>
      </c>
      <c r="D809" t="s">
        <v>2581</v>
      </c>
      <c r="I809">
        <v>9999.9997764825803</v>
      </c>
      <c r="R809">
        <v>9999.9997764825803</v>
      </c>
      <c r="S809">
        <v>29999.999329447703</v>
      </c>
      <c r="T809">
        <v>29999.999329447703</v>
      </c>
      <c r="U809">
        <v>159999.99642372102</v>
      </c>
      <c r="V809">
        <v>209999.99344348899</v>
      </c>
      <c r="W809">
        <v>259999.99046325701</v>
      </c>
      <c r="X809">
        <v>119999.997317791</v>
      </c>
      <c r="Y809">
        <v>1870000.00476837</v>
      </c>
      <c r="Z809">
        <v>189999.99761581398</v>
      </c>
      <c r="AA809">
        <v>219999.99880790699</v>
      </c>
      <c r="AB809">
        <v>3170000.07629395</v>
      </c>
      <c r="AC809">
        <v>4570000.1716613797</v>
      </c>
      <c r="AD809">
        <v>5329999.92370605</v>
      </c>
      <c r="AE809">
        <v>4280000.2098083496</v>
      </c>
      <c r="AF809">
        <v>7719999.7901916504</v>
      </c>
      <c r="AG809">
        <v>7889999.8664856004</v>
      </c>
      <c r="AH809">
        <v>3160000.0858306899</v>
      </c>
      <c r="AI809">
        <v>1740000.0095367401</v>
      </c>
      <c r="AJ809">
        <v>4349999.9046325702</v>
      </c>
      <c r="AK809">
        <v>9300000.1907348596</v>
      </c>
      <c r="AL809">
        <v>6880000.1144409198</v>
      </c>
      <c r="AM809">
        <v>11819999.6948242</v>
      </c>
      <c r="AN809">
        <v>6659999.8474121103</v>
      </c>
      <c r="AO809">
        <v>14850000.3814697</v>
      </c>
      <c r="AP809">
        <v>8239999.7711181603</v>
      </c>
      <c r="AQ809">
        <v>8850000.3814697303</v>
      </c>
      <c r="AR809">
        <v>28180000.3051758</v>
      </c>
      <c r="AS809">
        <v>21250000</v>
      </c>
      <c r="AT809">
        <v>20440000.534057599</v>
      </c>
      <c r="AU809">
        <v>10020000.4577637</v>
      </c>
      <c r="AV809">
        <v>10579999.923706101</v>
      </c>
      <c r="AW809">
        <v>8489999.7711181603</v>
      </c>
      <c r="AX809">
        <v>18879999.160766602</v>
      </c>
      <c r="AY809">
        <v>18469999.3133545</v>
      </c>
      <c r="AZ809">
        <v>20430000.3051758</v>
      </c>
      <c r="BA809">
        <v>20979999.542236298</v>
      </c>
      <c r="BB809">
        <v>49770000.457763702</v>
      </c>
      <c r="BC809">
        <v>41590000.152587898</v>
      </c>
      <c r="BD809">
        <v>40330001.831054702</v>
      </c>
      <c r="BE809">
        <v>56360000.6103516</v>
      </c>
      <c r="BF809">
        <v>26059999.465942401</v>
      </c>
      <c r="BG809">
        <v>23549999.237060502</v>
      </c>
      <c r="BH809">
        <v>23559999.465942401</v>
      </c>
      <c r="BI809">
        <v>30250000</v>
      </c>
      <c r="BJ809">
        <v>19374139.785766602</v>
      </c>
      <c r="BK809">
        <v>15816291.809082</v>
      </c>
      <c r="BL809">
        <v>26781616.2109375</v>
      </c>
      <c r="BM809">
        <v>53202907.562255904</v>
      </c>
      <c r="BN809">
        <v>63853237.152099602</v>
      </c>
      <c r="BO809">
        <v>29794933.319091801</v>
      </c>
      <c r="BP809">
        <v>20566497.802734401</v>
      </c>
    </row>
    <row r="810" spans="1:70" x14ac:dyDescent="0.2">
      <c r="A810" t="s">
        <v>194</v>
      </c>
      <c r="B810" t="s">
        <v>195</v>
      </c>
      <c r="C810" t="s">
        <v>2582</v>
      </c>
      <c r="D810" t="s">
        <v>2583</v>
      </c>
      <c r="BH810">
        <v>426.000013248995</v>
      </c>
      <c r="BI810">
        <v>4908.0001190304802</v>
      </c>
      <c r="BJ810">
        <v>11331.000365316901</v>
      </c>
      <c r="BK810">
        <v>4232.9998686909703</v>
      </c>
      <c r="BL810">
        <v>819.00000805035199</v>
      </c>
      <c r="BM810">
        <v>540.999986696988</v>
      </c>
      <c r="BN810">
        <v>549.99999701976799</v>
      </c>
    </row>
    <row r="811" spans="1:70" x14ac:dyDescent="0.2">
      <c r="A811" t="s">
        <v>194</v>
      </c>
      <c r="B811" t="s">
        <v>195</v>
      </c>
      <c r="C811" t="s">
        <v>2584</v>
      </c>
      <c r="D811" t="s">
        <v>2585</v>
      </c>
    </row>
    <row r="812" spans="1:70" x14ac:dyDescent="0.2">
      <c r="A812" t="s">
        <v>194</v>
      </c>
      <c r="B812" t="s">
        <v>195</v>
      </c>
      <c r="C812" t="s">
        <v>2586</v>
      </c>
      <c r="D812" t="s">
        <v>2587</v>
      </c>
      <c r="BC812">
        <v>1061</v>
      </c>
      <c r="BD812">
        <v>1216</v>
      </c>
      <c r="BE812">
        <v>39988</v>
      </c>
      <c r="BF812">
        <v>30019</v>
      </c>
      <c r="BG812">
        <v>32095</v>
      </c>
      <c r="BH812">
        <v>34158</v>
      </c>
      <c r="BI812">
        <v>33377</v>
      </c>
      <c r="BJ812">
        <v>29095</v>
      </c>
      <c r="BK812">
        <v>72160</v>
      </c>
      <c r="BL812">
        <v>585898</v>
      </c>
      <c r="BM812">
        <v>1095282</v>
      </c>
      <c r="BN812">
        <v>1614423</v>
      </c>
      <c r="BO812">
        <v>1916926</v>
      </c>
      <c r="BP812">
        <v>2101881</v>
      </c>
      <c r="BQ812">
        <v>2104408</v>
      </c>
    </row>
    <row r="813" spans="1:70" x14ac:dyDescent="0.2">
      <c r="A813" t="s">
        <v>194</v>
      </c>
      <c r="B813" t="s">
        <v>195</v>
      </c>
      <c r="C813" t="s">
        <v>2588</v>
      </c>
      <c r="D813" t="s">
        <v>2589</v>
      </c>
      <c r="AY813">
        <v>2.17</v>
      </c>
      <c r="BC813">
        <v>1.22</v>
      </c>
    </row>
    <row r="814" spans="1:70" x14ac:dyDescent="0.2">
      <c r="A814" t="s">
        <v>194</v>
      </c>
      <c r="B814" t="s">
        <v>195</v>
      </c>
      <c r="C814" t="s">
        <v>2590</v>
      </c>
      <c r="D814" t="s">
        <v>2591</v>
      </c>
      <c r="AJ814">
        <v>2.3460000000000001</v>
      </c>
      <c r="AK814">
        <v>2.3839999999999999</v>
      </c>
      <c r="AL814">
        <v>2.3050000000000002</v>
      </c>
      <c r="AM814">
        <v>2.46</v>
      </c>
      <c r="AN814">
        <v>2.4089999999999998</v>
      </c>
      <c r="AO814">
        <v>2.319</v>
      </c>
      <c r="AP814">
        <v>2.282</v>
      </c>
      <c r="AQ814">
        <v>2.3069999999999999</v>
      </c>
      <c r="AR814">
        <v>2.3780000000000001</v>
      </c>
      <c r="AS814">
        <v>2.4700000000000002</v>
      </c>
      <c r="AT814">
        <v>2.4910000000000001</v>
      </c>
      <c r="AU814">
        <v>2.5630000000000002</v>
      </c>
      <c r="AV814">
        <v>2.4500000000000002</v>
      </c>
      <c r="AW814">
        <v>3.032</v>
      </c>
      <c r="AX814">
        <v>3.4380000000000002</v>
      </c>
      <c r="AY814">
        <v>3.12</v>
      </c>
      <c r="AZ814">
        <v>2.7749999999999999</v>
      </c>
      <c r="BA814">
        <v>3.0219999999999998</v>
      </c>
      <c r="BB814">
        <v>3.2909999999999999</v>
      </c>
      <c r="BC814">
        <v>3.3540000000000001</v>
      </c>
      <c r="BD814">
        <v>3.51</v>
      </c>
      <c r="BE814">
        <v>3.5859999999999999</v>
      </c>
      <c r="BF814">
        <v>3.843</v>
      </c>
      <c r="BG814">
        <v>4.0979999999999999</v>
      </c>
      <c r="BH814">
        <v>4.3710000000000004</v>
      </c>
      <c r="BI814">
        <v>4.5529999999999999</v>
      </c>
      <c r="BJ814">
        <v>4.6680000000000001</v>
      </c>
      <c r="BK814">
        <v>4.7489999999999997</v>
      </c>
      <c r="BL814">
        <v>4.399</v>
      </c>
      <c r="BM814">
        <v>4.4279999999999999</v>
      </c>
      <c r="BN814">
        <v>4.17</v>
      </c>
      <c r="BO814">
        <v>3.2829999999999999</v>
      </c>
      <c r="BP814">
        <v>2.911</v>
      </c>
      <c r="BQ814">
        <v>2.5920000000000001</v>
      </c>
      <c r="BR814">
        <v>2.798</v>
      </c>
    </row>
    <row r="815" spans="1:70" x14ac:dyDescent="0.2">
      <c r="A815" t="s">
        <v>194</v>
      </c>
      <c r="B815" t="s">
        <v>195</v>
      </c>
      <c r="C815" t="s">
        <v>2592</v>
      </c>
      <c r="D815" t="s">
        <v>2593</v>
      </c>
      <c r="AY815">
        <v>22.693000000000001</v>
      </c>
      <c r="BK815">
        <v>41.003999999999998</v>
      </c>
      <c r="BL815">
        <v>13.358000000000001</v>
      </c>
      <c r="BO815">
        <v>18.527999999999999</v>
      </c>
      <c r="BP815">
        <v>34.25</v>
      </c>
      <c r="BQ815">
        <v>21.634</v>
      </c>
    </row>
    <row r="816" spans="1:70" x14ac:dyDescent="0.2">
      <c r="A816" t="s">
        <v>194</v>
      </c>
      <c r="B816" t="s">
        <v>195</v>
      </c>
      <c r="C816" t="s">
        <v>2594</v>
      </c>
      <c r="D816" t="s">
        <v>2595</v>
      </c>
      <c r="AY816">
        <v>33.436999999999998</v>
      </c>
      <c r="BK816">
        <v>49.098999999999997</v>
      </c>
      <c r="BL816">
        <v>17.754000000000001</v>
      </c>
      <c r="BO816">
        <v>24.504999999999999</v>
      </c>
      <c r="BP816">
        <v>39.517000000000003</v>
      </c>
      <c r="BQ816">
        <v>26.335999999999999</v>
      </c>
    </row>
    <row r="817" spans="1:70" x14ac:dyDescent="0.2">
      <c r="A817" t="s">
        <v>194</v>
      </c>
      <c r="B817" t="s">
        <v>195</v>
      </c>
      <c r="C817" t="s">
        <v>2596</v>
      </c>
      <c r="D817" t="s">
        <v>2597</v>
      </c>
      <c r="AY817">
        <v>11.128</v>
      </c>
      <c r="BG817">
        <v>10.263999999999999</v>
      </c>
      <c r="BK817">
        <v>12.797000000000001</v>
      </c>
      <c r="BL817">
        <v>13.987</v>
      </c>
      <c r="BO817">
        <v>9.7669999999999995</v>
      </c>
      <c r="BP817">
        <v>10.968</v>
      </c>
      <c r="BQ817">
        <v>15.805999999999999</v>
      </c>
    </row>
    <row r="818" spans="1:70" x14ac:dyDescent="0.2">
      <c r="A818" t="s">
        <v>194</v>
      </c>
      <c r="B818" t="s">
        <v>195</v>
      </c>
      <c r="C818" t="s">
        <v>2598</v>
      </c>
      <c r="D818" t="s">
        <v>2599</v>
      </c>
      <c r="AY818">
        <v>9.6880000000000006</v>
      </c>
      <c r="BG818">
        <v>11.487</v>
      </c>
      <c r="BK818">
        <v>11.085000000000001</v>
      </c>
      <c r="BL818">
        <v>10.577</v>
      </c>
      <c r="BO818">
        <v>5.6550000000000002</v>
      </c>
      <c r="BP818">
        <v>10.75</v>
      </c>
      <c r="BQ818">
        <v>14.688000000000001</v>
      </c>
    </row>
    <row r="819" spans="1:70" x14ac:dyDescent="0.2">
      <c r="A819" t="s">
        <v>194</v>
      </c>
      <c r="B819" t="s">
        <v>195</v>
      </c>
      <c r="C819" t="s">
        <v>2600</v>
      </c>
      <c r="D819" t="s">
        <v>2601</v>
      </c>
      <c r="AY819">
        <v>3.82</v>
      </c>
      <c r="BG819">
        <v>8.6969999999999992</v>
      </c>
      <c r="BK819">
        <v>8.6189999999999998</v>
      </c>
      <c r="BL819">
        <v>2.028</v>
      </c>
      <c r="BO819">
        <v>3.4209999999999998</v>
      </c>
      <c r="BP819">
        <v>8.5809999999999995</v>
      </c>
      <c r="BQ819">
        <v>6.7590000000000003</v>
      </c>
    </row>
    <row r="820" spans="1:70" x14ac:dyDescent="0.2">
      <c r="A820" t="s">
        <v>194</v>
      </c>
      <c r="B820" t="s">
        <v>195</v>
      </c>
      <c r="C820" t="s">
        <v>2602</v>
      </c>
      <c r="D820" t="s">
        <v>2603</v>
      </c>
      <c r="AY820">
        <v>2.8719999999999999</v>
      </c>
      <c r="BG820">
        <v>12.528</v>
      </c>
      <c r="BK820">
        <v>8.3879999999999999</v>
      </c>
      <c r="BL820">
        <v>2.1389999999999998</v>
      </c>
      <c r="BO820">
        <v>3.1339999999999999</v>
      </c>
      <c r="BP820">
        <v>8.8089999999999993</v>
      </c>
      <c r="BQ820">
        <v>8.7279999999999998</v>
      </c>
    </row>
    <row r="821" spans="1:70" x14ac:dyDescent="0.2">
      <c r="A821" t="s">
        <v>194</v>
      </c>
      <c r="B821" t="s">
        <v>195</v>
      </c>
      <c r="C821" t="s">
        <v>2604</v>
      </c>
      <c r="D821" t="s">
        <v>2605</v>
      </c>
      <c r="BG821">
        <v>20.43</v>
      </c>
      <c r="BQ821">
        <v>16.79</v>
      </c>
    </row>
    <row r="822" spans="1:70" x14ac:dyDescent="0.2">
      <c r="A822" t="s">
        <v>194</v>
      </c>
      <c r="B822" t="s">
        <v>195</v>
      </c>
      <c r="C822" t="s">
        <v>2606</v>
      </c>
      <c r="D822" t="s">
        <v>2607</v>
      </c>
      <c r="AY822">
        <v>49.128999999999998</v>
      </c>
      <c r="BG822">
        <v>40.270000000000003</v>
      </c>
      <c r="BK822">
        <v>43.817999999999998</v>
      </c>
      <c r="BL822">
        <v>61.603999999999999</v>
      </c>
      <c r="BO822">
        <v>55.7</v>
      </c>
      <c r="BP822">
        <v>39.619999999999997</v>
      </c>
      <c r="BQ822">
        <v>49.436</v>
      </c>
    </row>
    <row r="823" spans="1:70" x14ac:dyDescent="0.2">
      <c r="A823" t="s">
        <v>194</v>
      </c>
      <c r="B823" t="s">
        <v>195</v>
      </c>
      <c r="C823" t="s">
        <v>2608</v>
      </c>
      <c r="D823" t="s">
        <v>2609</v>
      </c>
      <c r="T823">
        <v>91.2</v>
      </c>
      <c r="AD823">
        <v>91.82</v>
      </c>
      <c r="AJ823">
        <v>88.92</v>
      </c>
      <c r="AM823">
        <v>84.2</v>
      </c>
      <c r="AX823">
        <v>93</v>
      </c>
      <c r="AY823">
        <v>85.245000000000005</v>
      </c>
      <c r="AZ823">
        <v>89.9</v>
      </c>
      <c r="BG823">
        <v>74.665000000000006</v>
      </c>
      <c r="BK823">
        <v>52.978999999999999</v>
      </c>
      <c r="BL823">
        <v>83.341999999999999</v>
      </c>
      <c r="BO823">
        <v>80.251000000000005</v>
      </c>
      <c r="BP823">
        <v>54.447000000000003</v>
      </c>
      <c r="BQ823">
        <v>76.661000000000001</v>
      </c>
    </row>
    <row r="824" spans="1:70" x14ac:dyDescent="0.2">
      <c r="A824" t="s">
        <v>194</v>
      </c>
      <c r="B824" t="s">
        <v>195</v>
      </c>
      <c r="C824" t="s">
        <v>2610</v>
      </c>
      <c r="D824" t="s">
        <v>2611</v>
      </c>
      <c r="T824">
        <v>3.06</v>
      </c>
      <c r="AD824">
        <v>75.2</v>
      </c>
      <c r="AJ824">
        <v>79.39</v>
      </c>
      <c r="AM824">
        <v>73.400000000000006</v>
      </c>
      <c r="AX824">
        <v>85.6</v>
      </c>
      <c r="AY824">
        <v>60.021999999999998</v>
      </c>
      <c r="AZ824">
        <v>85</v>
      </c>
      <c r="BG824">
        <v>58.218000000000004</v>
      </c>
      <c r="BK824">
        <v>37.950000000000003</v>
      </c>
      <c r="BL824">
        <v>72.781000000000006</v>
      </c>
      <c r="BO824">
        <v>65.998000000000005</v>
      </c>
      <c r="BP824">
        <v>41.795999999999999</v>
      </c>
      <c r="BQ824">
        <v>64.481999999999999</v>
      </c>
    </row>
    <row r="825" spans="1:70" x14ac:dyDescent="0.2">
      <c r="A825" t="s">
        <v>194</v>
      </c>
      <c r="B825" t="s">
        <v>195</v>
      </c>
      <c r="C825" t="s">
        <v>2612</v>
      </c>
      <c r="D825" t="s">
        <v>2613</v>
      </c>
      <c r="AY825">
        <v>92.519000000000005</v>
      </c>
      <c r="BG825">
        <v>58.216000000000001</v>
      </c>
      <c r="BK825">
        <v>71.111000000000004</v>
      </c>
      <c r="BL825">
        <v>82.878</v>
      </c>
      <c r="BO825">
        <v>85.167000000000002</v>
      </c>
      <c r="BP825">
        <v>70.802999999999997</v>
      </c>
      <c r="BQ825">
        <v>72.832999999999998</v>
      </c>
    </row>
    <row r="826" spans="1:70" x14ac:dyDescent="0.2">
      <c r="A826" t="s">
        <v>194</v>
      </c>
      <c r="B826" t="s">
        <v>195</v>
      </c>
      <c r="C826" t="s">
        <v>2614</v>
      </c>
      <c r="D826" t="s">
        <v>2615</v>
      </c>
      <c r="AI826">
        <v>89.754000000000005</v>
      </c>
      <c r="AJ826">
        <v>89.876000000000005</v>
      </c>
      <c r="AK826">
        <v>89.650999999999996</v>
      </c>
      <c r="AL826">
        <v>89.444999999999993</v>
      </c>
      <c r="AM826">
        <v>89.224000000000004</v>
      </c>
      <c r="AN826">
        <v>89.027000000000001</v>
      </c>
      <c r="AO826">
        <v>88.858000000000004</v>
      </c>
      <c r="AP826">
        <v>88.658000000000001</v>
      </c>
      <c r="AQ826">
        <v>88.46</v>
      </c>
      <c r="AR826">
        <v>88.259</v>
      </c>
      <c r="AS826">
        <v>88.025000000000006</v>
      </c>
      <c r="AT826">
        <v>87.816999999999993</v>
      </c>
      <c r="AU826">
        <v>87.596999999999994</v>
      </c>
      <c r="AV826">
        <v>87.394000000000005</v>
      </c>
      <c r="AW826">
        <v>87.174000000000007</v>
      </c>
      <c r="AX826">
        <v>86.972999999999999</v>
      </c>
      <c r="AY826">
        <v>86.757999999999996</v>
      </c>
      <c r="AZ826">
        <v>86.534000000000006</v>
      </c>
      <c r="BA826">
        <v>86.319000000000003</v>
      </c>
      <c r="BB826">
        <v>86.091999999999999</v>
      </c>
      <c r="BC826">
        <v>85.891000000000005</v>
      </c>
      <c r="BD826">
        <v>85.679000000000002</v>
      </c>
      <c r="BE826">
        <v>85.46</v>
      </c>
      <c r="BF826">
        <v>85.225999999999999</v>
      </c>
      <c r="BG826">
        <v>84.974999999999994</v>
      </c>
      <c r="BH826">
        <v>84.722999999999999</v>
      </c>
      <c r="BI826">
        <v>84.483000000000004</v>
      </c>
      <c r="BJ826">
        <v>84.247</v>
      </c>
      <c r="BK826">
        <v>84.019000000000005</v>
      </c>
      <c r="BL826">
        <v>83.793000000000006</v>
      </c>
      <c r="BM826">
        <v>81.97</v>
      </c>
      <c r="BN826">
        <v>81.424000000000007</v>
      </c>
      <c r="BO826">
        <v>80.432000000000002</v>
      </c>
      <c r="BP826">
        <v>78.796999999999997</v>
      </c>
      <c r="BQ826">
        <v>77.111000000000004</v>
      </c>
      <c r="BR826">
        <v>77.034000000000006</v>
      </c>
    </row>
    <row r="827" spans="1:70" x14ac:dyDescent="0.2">
      <c r="A827" t="s">
        <v>194</v>
      </c>
      <c r="B827" t="s">
        <v>195</v>
      </c>
      <c r="C827" t="s">
        <v>2616</v>
      </c>
      <c r="D827" t="s">
        <v>2617</v>
      </c>
      <c r="AI827">
        <v>81.831000000000003</v>
      </c>
      <c r="AJ827">
        <v>82.131</v>
      </c>
      <c r="AK827">
        <v>81.748999999999995</v>
      </c>
      <c r="AL827">
        <v>81.370999999999995</v>
      </c>
      <c r="AM827">
        <v>80.984999999999999</v>
      </c>
      <c r="AN827">
        <v>80.600999999999999</v>
      </c>
      <c r="AO827">
        <v>80.218999999999994</v>
      </c>
      <c r="AP827">
        <v>79.825000000000003</v>
      </c>
      <c r="AQ827">
        <v>79.421999999999997</v>
      </c>
      <c r="AR827">
        <v>79.009</v>
      </c>
      <c r="AS827">
        <v>78.58</v>
      </c>
      <c r="AT827">
        <v>78.147999999999996</v>
      </c>
      <c r="AU827">
        <v>77.703999999999994</v>
      </c>
      <c r="AV827">
        <v>77.253</v>
      </c>
      <c r="AW827">
        <v>76.789000000000001</v>
      </c>
      <c r="AX827">
        <v>76.323999999999998</v>
      </c>
      <c r="AY827">
        <v>75.852000000000004</v>
      </c>
      <c r="AZ827">
        <v>75.373000000000005</v>
      </c>
      <c r="BA827">
        <v>74.891999999999996</v>
      </c>
      <c r="BB827">
        <v>74.403000000000006</v>
      </c>
      <c r="BC827">
        <v>73.914000000000001</v>
      </c>
      <c r="BD827">
        <v>73.418999999999997</v>
      </c>
      <c r="BE827">
        <v>72.917000000000002</v>
      </c>
      <c r="BF827">
        <v>72.41</v>
      </c>
      <c r="BG827">
        <v>71.896000000000001</v>
      </c>
      <c r="BH827">
        <v>71.375</v>
      </c>
      <c r="BI827">
        <v>70.849999999999994</v>
      </c>
      <c r="BJ827">
        <v>70.319999999999993</v>
      </c>
      <c r="BK827">
        <v>69.786000000000001</v>
      </c>
      <c r="BL827">
        <v>69.248999999999995</v>
      </c>
      <c r="BM827">
        <v>67.536000000000001</v>
      </c>
      <c r="BN827">
        <v>66.623000000000005</v>
      </c>
      <c r="BO827">
        <v>65.263999999999996</v>
      </c>
      <c r="BP827">
        <v>61.823999999999998</v>
      </c>
      <c r="BQ827">
        <v>58.307000000000002</v>
      </c>
      <c r="BR827">
        <v>58.115000000000002</v>
      </c>
    </row>
    <row r="828" spans="1:70" x14ac:dyDescent="0.2">
      <c r="A828" t="s">
        <v>194</v>
      </c>
      <c r="B828" t="s">
        <v>195</v>
      </c>
      <c r="C828" t="s">
        <v>2618</v>
      </c>
      <c r="D828" t="s">
        <v>2619</v>
      </c>
      <c r="AV828">
        <v>50</v>
      </c>
      <c r="AY828">
        <v>42.1</v>
      </c>
      <c r="BC828">
        <v>50.3</v>
      </c>
    </row>
    <row r="829" spans="1:70" x14ac:dyDescent="0.2">
      <c r="A829" t="s">
        <v>194</v>
      </c>
      <c r="B829" t="s">
        <v>195</v>
      </c>
      <c r="C829" t="s">
        <v>2620</v>
      </c>
      <c r="D829" t="s">
        <v>2621</v>
      </c>
      <c r="BC829">
        <v>24.2</v>
      </c>
    </row>
    <row r="830" spans="1:70" x14ac:dyDescent="0.2">
      <c r="A830" t="s">
        <v>194</v>
      </c>
      <c r="B830" t="s">
        <v>195</v>
      </c>
      <c r="C830" t="s">
        <v>2622</v>
      </c>
      <c r="D830" t="s">
        <v>2623</v>
      </c>
      <c r="BC830">
        <v>17.600000000000001</v>
      </c>
    </row>
    <row r="831" spans="1:70" x14ac:dyDescent="0.2">
      <c r="A831" t="s">
        <v>194</v>
      </c>
      <c r="B831" t="s">
        <v>195</v>
      </c>
      <c r="C831" t="s">
        <v>2624</v>
      </c>
      <c r="D831" t="s">
        <v>2625</v>
      </c>
      <c r="BC831">
        <v>15.9</v>
      </c>
    </row>
    <row r="832" spans="1:70" x14ac:dyDescent="0.2">
      <c r="A832" t="s">
        <v>194</v>
      </c>
      <c r="B832" t="s">
        <v>195</v>
      </c>
      <c r="C832" t="s">
        <v>2626</v>
      </c>
      <c r="D832" t="s">
        <v>2627</v>
      </c>
      <c r="AJ832">
        <v>12.529935474438799</v>
      </c>
      <c r="AK832">
        <v>12.4628960233093</v>
      </c>
      <c r="AL832">
        <v>12.5740278007766</v>
      </c>
      <c r="AM832">
        <v>12.651093152842</v>
      </c>
      <c r="AN832">
        <v>13.2284216605215</v>
      </c>
      <c r="AO832">
        <v>14.185999960139</v>
      </c>
      <c r="AP832">
        <v>14.920374414343801</v>
      </c>
      <c r="AQ832">
        <v>15.505123934104301</v>
      </c>
      <c r="AR832">
        <v>16.338396610725699</v>
      </c>
      <c r="AS832">
        <v>16.7252484007705</v>
      </c>
      <c r="AT832">
        <v>17.352078941686301</v>
      </c>
      <c r="AU832">
        <v>17.955401785074699</v>
      </c>
      <c r="AV832">
        <v>18.775460463266501</v>
      </c>
      <c r="AW832">
        <v>19.540799150177001</v>
      </c>
      <c r="AX832">
        <v>20.4345099738991</v>
      </c>
      <c r="AY832">
        <v>21.252840060424599</v>
      </c>
      <c r="AZ832">
        <v>21.995153520024498</v>
      </c>
      <c r="BA832">
        <v>22.332840701366099</v>
      </c>
      <c r="BB832">
        <v>22.9130921699156</v>
      </c>
      <c r="BC832">
        <v>23.66069377506</v>
      </c>
      <c r="BD832">
        <v>24.4232961778152</v>
      </c>
      <c r="BE832">
        <v>25.208520347853099</v>
      </c>
      <c r="BF832">
        <v>26.109592494269101</v>
      </c>
      <c r="BG832">
        <v>26.819355302704</v>
      </c>
      <c r="BH832">
        <v>27.523684426975201</v>
      </c>
      <c r="BI832">
        <v>28.415031242602499</v>
      </c>
      <c r="BJ832">
        <v>29.417502298462999</v>
      </c>
      <c r="BK832">
        <v>30.3951344848258</v>
      </c>
      <c r="BL832">
        <v>31.2094924409488</v>
      </c>
      <c r="BM832">
        <v>30.2340761560157</v>
      </c>
      <c r="BN832">
        <v>30.115464279587101</v>
      </c>
      <c r="BO832">
        <v>30.364446733382898</v>
      </c>
      <c r="BP832">
        <v>30.716701097908199</v>
      </c>
      <c r="BQ832">
        <v>31.029484988440199</v>
      </c>
      <c r="BR832">
        <v>31.399970506511799</v>
      </c>
    </row>
    <row r="833" spans="1:70" x14ac:dyDescent="0.2">
      <c r="A833" t="s">
        <v>194</v>
      </c>
      <c r="B833" t="s">
        <v>195</v>
      </c>
      <c r="C833" t="s">
        <v>2628</v>
      </c>
      <c r="D833" t="s">
        <v>2629</v>
      </c>
      <c r="AV833">
        <v>3.1</v>
      </c>
      <c r="AY833">
        <v>37.71</v>
      </c>
    </row>
    <row r="834" spans="1:70" x14ac:dyDescent="0.2">
      <c r="A834" t="s">
        <v>194</v>
      </c>
      <c r="B834" t="s">
        <v>195</v>
      </c>
      <c r="C834" t="s">
        <v>2630</v>
      </c>
      <c r="D834" t="s">
        <v>2631</v>
      </c>
      <c r="AY834">
        <v>1.42</v>
      </c>
    </row>
    <row r="835" spans="1:70" x14ac:dyDescent="0.2">
      <c r="A835" t="s">
        <v>194</v>
      </c>
      <c r="B835" t="s">
        <v>195</v>
      </c>
      <c r="C835" t="s">
        <v>2632</v>
      </c>
      <c r="D835" t="s">
        <v>2633</v>
      </c>
      <c r="AJ835">
        <v>6.7382713694629404</v>
      </c>
      <c r="AK835">
        <v>6.7397219905080297</v>
      </c>
      <c r="AL835">
        <v>6.7495306688596699</v>
      </c>
      <c r="AM835">
        <v>6.8015768103059999</v>
      </c>
      <c r="AN835">
        <v>7.0664119763671103</v>
      </c>
      <c r="AO835">
        <v>7.3835084760890499</v>
      </c>
      <c r="AP835">
        <v>7.73480336148089</v>
      </c>
      <c r="AQ835">
        <v>8.0478562228112995</v>
      </c>
      <c r="AR835">
        <v>8.4531608764975399</v>
      </c>
      <c r="AS835">
        <v>8.8463990390213105</v>
      </c>
      <c r="AT835">
        <v>9.2658093726557809</v>
      </c>
      <c r="AU835">
        <v>9.7338505179008905</v>
      </c>
      <c r="AV835">
        <v>10.2956935050445</v>
      </c>
      <c r="AW835">
        <v>10.8435257998275</v>
      </c>
      <c r="AX835">
        <v>11.3919919194838</v>
      </c>
      <c r="AY835">
        <v>11.990591401649301</v>
      </c>
      <c r="AZ835">
        <v>12.419538364722101</v>
      </c>
      <c r="BA835">
        <v>12.623127035153001</v>
      </c>
      <c r="BB835">
        <v>13.114289044404201</v>
      </c>
      <c r="BC835">
        <v>13.758230900255899</v>
      </c>
      <c r="BD835">
        <v>14.346393110547799</v>
      </c>
      <c r="BE835">
        <v>14.795740418594701</v>
      </c>
      <c r="BF835">
        <v>15.0588059207676</v>
      </c>
      <c r="BG835">
        <v>15.492862219608201</v>
      </c>
      <c r="BH835">
        <v>15.9120965671601</v>
      </c>
      <c r="BI835">
        <v>16.485006724870502</v>
      </c>
      <c r="BJ835">
        <v>17.137462322738301</v>
      </c>
      <c r="BK835">
        <v>17.716691336279101</v>
      </c>
      <c r="BL835">
        <v>18.3954758963431</v>
      </c>
      <c r="BM835">
        <v>17.9623433664194</v>
      </c>
      <c r="BN835">
        <v>17.982647938010299</v>
      </c>
      <c r="BO835">
        <v>18.0837004541631</v>
      </c>
      <c r="BP835">
        <v>18.2729086193157</v>
      </c>
      <c r="BQ835">
        <v>18.437054953997801</v>
      </c>
      <c r="BR835">
        <v>18.591259061486198</v>
      </c>
    </row>
    <row r="836" spans="1:70" x14ac:dyDescent="0.2">
      <c r="A836" t="s">
        <v>194</v>
      </c>
      <c r="B836" t="s">
        <v>195</v>
      </c>
      <c r="C836" t="s">
        <v>2634</v>
      </c>
      <c r="D836" t="s">
        <v>2635</v>
      </c>
      <c r="AJ836">
        <v>18.979780635360601</v>
      </c>
      <c r="AK836">
        <v>18.9160529211435</v>
      </c>
      <c r="AL836">
        <v>18.8710102801613</v>
      </c>
      <c r="AM836">
        <v>18.887435288074801</v>
      </c>
      <c r="AN836">
        <v>18.837715411258799</v>
      </c>
      <c r="AO836">
        <v>18.719015676626999</v>
      </c>
      <c r="AP836">
        <v>18.513836023013798</v>
      </c>
      <c r="AQ836">
        <v>18.319367674596698</v>
      </c>
      <c r="AR836">
        <v>18.050905843023202</v>
      </c>
      <c r="AS836">
        <v>17.864719808695799</v>
      </c>
      <c r="AT836">
        <v>17.7297884070165</v>
      </c>
      <c r="AU836">
        <v>17.603329465193902</v>
      </c>
      <c r="AV836">
        <v>17.474583544353202</v>
      </c>
      <c r="AW836">
        <v>17.357091985026202</v>
      </c>
      <c r="AX836">
        <v>17.251309846079099</v>
      </c>
      <c r="AY836">
        <v>17.080538820677202</v>
      </c>
      <c r="AZ836">
        <v>17.0509470467162</v>
      </c>
      <c r="BA836">
        <v>17.095151473185499</v>
      </c>
      <c r="BB836">
        <v>17.105614625481898</v>
      </c>
      <c r="BC836">
        <v>17.125462487400899</v>
      </c>
      <c r="BD836">
        <v>17.112385295712901</v>
      </c>
      <c r="BE836">
        <v>17.099893965628901</v>
      </c>
      <c r="BF836">
        <v>17.0814722618288</v>
      </c>
      <c r="BG836">
        <v>17.086011424645999</v>
      </c>
      <c r="BH836">
        <v>17.1027110288051</v>
      </c>
      <c r="BI836">
        <v>17.118944799849402</v>
      </c>
      <c r="BJ836">
        <v>17.129442029302702</v>
      </c>
      <c r="BK836">
        <v>17.1069015012568</v>
      </c>
      <c r="BL836">
        <v>17.126932239326901</v>
      </c>
      <c r="BM836">
        <v>18.1169713148082</v>
      </c>
      <c r="BN836">
        <v>17.760257013413799</v>
      </c>
      <c r="BO836">
        <v>17.426545399698</v>
      </c>
      <c r="BP836">
        <v>17.400774576038899</v>
      </c>
      <c r="BQ836">
        <v>17.369018040401901</v>
      </c>
      <c r="BR836">
        <v>17.2585575242239</v>
      </c>
    </row>
    <row r="837" spans="1:70" x14ac:dyDescent="0.2">
      <c r="A837" t="s">
        <v>194</v>
      </c>
      <c r="B837" t="s">
        <v>195</v>
      </c>
      <c r="C837" t="s">
        <v>2636</v>
      </c>
      <c r="D837" t="s">
        <v>2637</v>
      </c>
      <c r="AY837">
        <v>95.2</v>
      </c>
      <c r="BC837">
        <v>89.6</v>
      </c>
    </row>
    <row r="838" spans="1:70" x14ac:dyDescent="0.2">
      <c r="A838" t="s">
        <v>194</v>
      </c>
      <c r="B838" t="s">
        <v>195</v>
      </c>
      <c r="C838" t="s">
        <v>2638</v>
      </c>
      <c r="D838" t="s">
        <v>2639</v>
      </c>
      <c r="AJ838">
        <v>84.028762580617197</v>
      </c>
      <c r="AK838">
        <v>83.932340400181602</v>
      </c>
      <c r="AL838">
        <v>83.841035386152399</v>
      </c>
      <c r="AM838">
        <v>83.730670623874488</v>
      </c>
      <c r="AN838">
        <v>83.636617242149399</v>
      </c>
      <c r="AO838">
        <v>83.430281502843201</v>
      </c>
      <c r="AP838">
        <v>83.153742671676099</v>
      </c>
      <c r="AQ838">
        <v>82.85773049817</v>
      </c>
      <c r="AR838">
        <v>82.552672011688898</v>
      </c>
      <c r="AS838">
        <v>82.310512995987409</v>
      </c>
      <c r="AT838">
        <v>82.051714267721792</v>
      </c>
      <c r="AU838">
        <v>81.809435942272799</v>
      </c>
      <c r="AV838">
        <v>81.524190852053195</v>
      </c>
      <c r="AW838">
        <v>81.300084976623197</v>
      </c>
      <c r="AX838">
        <v>81.054830195253899</v>
      </c>
      <c r="AY838">
        <v>80.794961588547693</v>
      </c>
      <c r="AZ838">
        <v>80.772342726390605</v>
      </c>
      <c r="BA838">
        <v>80.797816596594402</v>
      </c>
      <c r="BB838">
        <v>80.836046803148008</v>
      </c>
      <c r="BC838">
        <v>80.807883398833198</v>
      </c>
      <c r="BD838">
        <v>80.77176575514261</v>
      </c>
      <c r="BE838">
        <v>80.7736607557773</v>
      </c>
      <c r="BF838">
        <v>80.793369809004503</v>
      </c>
      <c r="BG838">
        <v>80.795199721048107</v>
      </c>
      <c r="BH838">
        <v>80.817784226981004</v>
      </c>
      <c r="BI838">
        <v>80.829109098256993</v>
      </c>
      <c r="BJ838">
        <v>80.823023292794204</v>
      </c>
      <c r="BK838">
        <v>80.795201571006999</v>
      </c>
      <c r="BL838">
        <v>80.795205063033393</v>
      </c>
      <c r="BM838">
        <v>82.100663282497294</v>
      </c>
      <c r="BN838">
        <v>81.307968462080396</v>
      </c>
      <c r="BO838">
        <v>80.795199051706604</v>
      </c>
      <c r="BP838">
        <v>80.795200299706607</v>
      </c>
      <c r="BQ838">
        <v>80.795207416971593</v>
      </c>
      <c r="BR838">
        <v>80.555170674894001</v>
      </c>
    </row>
    <row r="839" spans="1:70" x14ac:dyDescent="0.2">
      <c r="A839" t="s">
        <v>194</v>
      </c>
      <c r="B839" t="s">
        <v>195</v>
      </c>
      <c r="C839" t="s">
        <v>2640</v>
      </c>
      <c r="D839" t="s">
        <v>2641</v>
      </c>
      <c r="AD839">
        <v>79.599999999999994</v>
      </c>
      <c r="AM839">
        <v>76.599999999999994</v>
      </c>
      <c r="AV839">
        <v>82.6</v>
      </c>
      <c r="AY839">
        <v>69.942999999999998</v>
      </c>
      <c r="BG839">
        <v>61.371000000000002</v>
      </c>
      <c r="BK839">
        <v>42.784999999999997</v>
      </c>
      <c r="BL839">
        <v>76.406999999999996</v>
      </c>
      <c r="BO839">
        <v>70.941999999999993</v>
      </c>
      <c r="BP839">
        <v>44.914999999999999</v>
      </c>
      <c r="BQ839">
        <v>67.650999999999996</v>
      </c>
    </row>
    <row r="840" spans="1:70" x14ac:dyDescent="0.2">
      <c r="A840" t="s">
        <v>194</v>
      </c>
      <c r="B840" t="s">
        <v>195</v>
      </c>
      <c r="C840" t="s">
        <v>2642</v>
      </c>
      <c r="D840" t="s">
        <v>2643</v>
      </c>
      <c r="AD840">
        <v>72.8</v>
      </c>
      <c r="AM840">
        <v>72</v>
      </c>
      <c r="AY840">
        <v>59.021000000000001</v>
      </c>
      <c r="BG840">
        <v>52.84</v>
      </c>
      <c r="BK840">
        <v>36.192</v>
      </c>
      <c r="BL840">
        <v>71.596999999999994</v>
      </c>
      <c r="BO840">
        <v>64.715000000000003</v>
      </c>
      <c r="BP840">
        <v>39.399000000000001</v>
      </c>
      <c r="BQ840">
        <v>61.683999999999997</v>
      </c>
    </row>
    <row r="841" spans="1:70" x14ac:dyDescent="0.2">
      <c r="A841" t="s">
        <v>194</v>
      </c>
      <c r="B841" t="s">
        <v>195</v>
      </c>
      <c r="C841" t="s">
        <v>2644</v>
      </c>
      <c r="D841" t="s">
        <v>2645</v>
      </c>
      <c r="AJ841">
        <v>91.360435635155596</v>
      </c>
      <c r="AK841">
        <v>91.260417875485402</v>
      </c>
      <c r="AL841">
        <v>91.172252285374</v>
      </c>
      <c r="AM841">
        <v>91.075728348218405</v>
      </c>
      <c r="AN841">
        <v>90.991127771342406</v>
      </c>
      <c r="AO841">
        <v>90.854597862936501</v>
      </c>
      <c r="AP841">
        <v>90.660410294718105</v>
      </c>
      <c r="AQ841">
        <v>90.460824880437997</v>
      </c>
      <c r="AR841">
        <v>90.247477696286296</v>
      </c>
      <c r="AS841">
        <v>90.067383024010596</v>
      </c>
      <c r="AT841">
        <v>89.887034486367597</v>
      </c>
      <c r="AU841">
        <v>89.707102867465395</v>
      </c>
      <c r="AV841">
        <v>89.510178803728493</v>
      </c>
      <c r="AW841">
        <v>89.347579047728303</v>
      </c>
      <c r="AX841">
        <v>89.182982496516104</v>
      </c>
      <c r="AY841">
        <v>88.990256155573107</v>
      </c>
      <c r="AZ841">
        <v>88.971212720386603</v>
      </c>
      <c r="BA841">
        <v>88.994999612712206</v>
      </c>
      <c r="BB841">
        <v>89.006779810274296</v>
      </c>
      <c r="BC841">
        <v>88.992727778035103</v>
      </c>
      <c r="BD841">
        <v>88.971406558302405</v>
      </c>
      <c r="BE841">
        <v>88.977192178281697</v>
      </c>
      <c r="BF841">
        <v>88.992333046574799</v>
      </c>
      <c r="BG841">
        <v>88.993565644296396</v>
      </c>
      <c r="BH841">
        <v>89.006837623113299</v>
      </c>
      <c r="BI841">
        <v>89.014510101986502</v>
      </c>
      <c r="BJ841">
        <v>89.015092477977007</v>
      </c>
      <c r="BK841">
        <v>89.006128893954994</v>
      </c>
      <c r="BL841">
        <v>89.018205637511699</v>
      </c>
      <c r="BM841">
        <v>89.963040909124501</v>
      </c>
      <c r="BN841">
        <v>89.488026469045806</v>
      </c>
      <c r="BO841">
        <v>89.195072956598196</v>
      </c>
      <c r="BP841">
        <v>89.180121428024194</v>
      </c>
      <c r="BQ841">
        <v>89.161616986677998</v>
      </c>
      <c r="BR841">
        <v>88.941724962837199</v>
      </c>
    </row>
    <row r="842" spans="1:70" x14ac:dyDescent="0.2">
      <c r="A842" t="s">
        <v>194</v>
      </c>
      <c r="B842" t="s">
        <v>195</v>
      </c>
      <c r="C842" t="s">
        <v>2646</v>
      </c>
      <c r="D842" t="s">
        <v>2647</v>
      </c>
      <c r="AJ842">
        <v>75.933000000000007</v>
      </c>
      <c r="AK842">
        <v>75.48</v>
      </c>
      <c r="AL842">
        <v>75.129000000000005</v>
      </c>
      <c r="AM842">
        <v>74.561999999999998</v>
      </c>
      <c r="AN842">
        <v>74.153000000000006</v>
      </c>
      <c r="AO842">
        <v>73.775000000000006</v>
      </c>
      <c r="AP842">
        <v>73.344999999999999</v>
      </c>
      <c r="AQ842">
        <v>72.852000000000004</v>
      </c>
      <c r="AR842">
        <v>72.28</v>
      </c>
      <c r="AS842">
        <v>71.683000000000007</v>
      </c>
      <c r="AT842">
        <v>71.146000000000001</v>
      </c>
      <c r="AU842">
        <v>70.555000000000007</v>
      </c>
      <c r="AV842">
        <v>70.126999999999995</v>
      </c>
      <c r="AW842">
        <v>68.849999999999994</v>
      </c>
      <c r="AX842">
        <v>67.728999999999999</v>
      </c>
      <c r="AY842">
        <v>67.61</v>
      </c>
      <c r="AZ842">
        <v>67.516999999999996</v>
      </c>
      <c r="BA842">
        <v>66.790999999999997</v>
      </c>
      <c r="BB842">
        <v>66.046000000000006</v>
      </c>
      <c r="BC842">
        <v>65.477000000000004</v>
      </c>
      <c r="BD842">
        <v>64.822999999999993</v>
      </c>
      <c r="BE842">
        <v>64.231999999999999</v>
      </c>
      <c r="BF842">
        <v>63.488</v>
      </c>
      <c r="BG842">
        <v>62.747</v>
      </c>
      <c r="BH842">
        <v>61.993000000000002</v>
      </c>
      <c r="BI842">
        <v>61.308</v>
      </c>
      <c r="BJ842">
        <v>60.67</v>
      </c>
      <c r="BK842">
        <v>60.054000000000002</v>
      </c>
      <c r="BL842">
        <v>59.639000000000003</v>
      </c>
      <c r="BM842">
        <v>57.179000000000002</v>
      </c>
      <c r="BN842">
        <v>56.084000000000003</v>
      </c>
      <c r="BO842">
        <v>54.832999999999998</v>
      </c>
      <c r="BP842">
        <v>51.734000000000002</v>
      </c>
      <c r="BQ842">
        <v>48.58</v>
      </c>
      <c r="BR842">
        <v>48.433</v>
      </c>
    </row>
    <row r="843" spans="1:70" x14ac:dyDescent="0.2">
      <c r="A843" t="s">
        <v>194</v>
      </c>
      <c r="B843" t="s">
        <v>195</v>
      </c>
      <c r="C843" t="s">
        <v>2648</v>
      </c>
      <c r="D843" t="s">
        <v>2649</v>
      </c>
      <c r="AJ843">
        <v>72.703000000000003</v>
      </c>
      <c r="AK843">
        <v>72.197999999999993</v>
      </c>
      <c r="AL843">
        <v>71.78</v>
      </c>
      <c r="AM843">
        <v>71.150000000000006</v>
      </c>
      <c r="AN843">
        <v>70.661000000000001</v>
      </c>
      <c r="AO843">
        <v>70.194000000000003</v>
      </c>
      <c r="AP843">
        <v>69.683999999999997</v>
      </c>
      <c r="AQ843">
        <v>69.108000000000004</v>
      </c>
      <c r="AR843">
        <v>68.411000000000001</v>
      </c>
      <c r="AS843">
        <v>67.698999999999998</v>
      </c>
      <c r="AT843">
        <v>67.045000000000002</v>
      </c>
      <c r="AU843">
        <v>66.344999999999999</v>
      </c>
      <c r="AV843">
        <v>65.816000000000003</v>
      </c>
      <c r="AW843">
        <v>64.376999999999995</v>
      </c>
      <c r="AX843">
        <v>63.088000000000001</v>
      </c>
      <c r="AY843">
        <v>62.923000000000002</v>
      </c>
      <c r="AZ843">
        <v>62.801000000000002</v>
      </c>
      <c r="BA843">
        <v>62.098999999999997</v>
      </c>
      <c r="BB843">
        <v>61.381999999999998</v>
      </c>
      <c r="BC843">
        <v>60.84</v>
      </c>
      <c r="BD843">
        <v>60.207000000000001</v>
      </c>
      <c r="BE843">
        <v>59.633000000000003</v>
      </c>
      <c r="BF843">
        <v>58.906999999999996</v>
      </c>
      <c r="BG843">
        <v>58.183999999999997</v>
      </c>
      <c r="BH843">
        <v>57.451000000000001</v>
      </c>
      <c r="BI843">
        <v>56.78</v>
      </c>
      <c r="BJ843">
        <v>56.15</v>
      </c>
      <c r="BK843">
        <v>55.536999999999999</v>
      </c>
      <c r="BL843">
        <v>54.865000000000002</v>
      </c>
      <c r="BM843">
        <v>51.595999999999997</v>
      </c>
      <c r="BN843">
        <v>49.895000000000003</v>
      </c>
      <c r="BO843">
        <v>47.908999999999999</v>
      </c>
      <c r="BP843">
        <v>44.677999999999997</v>
      </c>
      <c r="BQ843">
        <v>41.488</v>
      </c>
      <c r="BR843">
        <v>41.459000000000003</v>
      </c>
    </row>
    <row r="844" spans="1:70" x14ac:dyDescent="0.2">
      <c r="A844" t="s">
        <v>194</v>
      </c>
      <c r="B844" t="s">
        <v>195</v>
      </c>
      <c r="C844" t="s">
        <v>2650</v>
      </c>
      <c r="D844" t="s">
        <v>2651</v>
      </c>
      <c r="AJ844">
        <v>83.129778810246407</v>
      </c>
      <c r="AK844">
        <v>83.251341758218601</v>
      </c>
      <c r="AL844">
        <v>83.143675467474594</v>
      </c>
      <c r="AM844">
        <v>83.285720912340494</v>
      </c>
      <c r="AN844">
        <v>82.476925391604098</v>
      </c>
      <c r="AO844">
        <v>81.230495648647505</v>
      </c>
      <c r="AP844">
        <v>80.216291467182799</v>
      </c>
      <c r="AQ844">
        <v>79.120076071816996</v>
      </c>
      <c r="AR844">
        <v>77.884535183421903</v>
      </c>
      <c r="AS844">
        <v>77.149604457751295</v>
      </c>
      <c r="AT844">
        <v>76.029418598793399</v>
      </c>
      <c r="AU844">
        <v>75.085747566151099</v>
      </c>
      <c r="AV844">
        <v>73.723923918982194</v>
      </c>
      <c r="AW844">
        <v>72.626078145011405</v>
      </c>
      <c r="AX844">
        <v>71.126240541948604</v>
      </c>
      <c r="AY844">
        <v>69.653232967084094</v>
      </c>
      <c r="AZ844">
        <v>68.681309567095994</v>
      </c>
      <c r="BA844">
        <v>67.620636895527298</v>
      </c>
      <c r="BB844">
        <v>66.675684031534999</v>
      </c>
      <c r="BC844">
        <v>65.071471582750505</v>
      </c>
      <c r="BD844">
        <v>63.636623760276798</v>
      </c>
      <c r="BE844">
        <v>62.253789695056</v>
      </c>
      <c r="BF844">
        <v>60.940621521311897</v>
      </c>
      <c r="BG844">
        <v>59.850613787697803</v>
      </c>
      <c r="BH844">
        <v>58.752769665817503</v>
      </c>
      <c r="BI844">
        <v>57.320225953988199</v>
      </c>
      <c r="BJ844">
        <v>55.8279480696132</v>
      </c>
      <c r="BK844">
        <v>54.293170063213402</v>
      </c>
      <c r="BL844">
        <v>52.864532501677203</v>
      </c>
      <c r="BM844">
        <v>54.239587676684401</v>
      </c>
      <c r="BN844">
        <v>55.134109258934203</v>
      </c>
      <c r="BO844">
        <v>54.961458799320603</v>
      </c>
      <c r="BP844">
        <v>54.686696859271599</v>
      </c>
      <c r="BQ844">
        <v>54.222761978162303</v>
      </c>
      <c r="BR844">
        <v>53.837040928270497</v>
      </c>
    </row>
    <row r="845" spans="1:70" x14ac:dyDescent="0.2">
      <c r="A845" t="s">
        <v>194</v>
      </c>
      <c r="B845" t="s">
        <v>195</v>
      </c>
      <c r="C845" t="s">
        <v>2652</v>
      </c>
      <c r="D845" t="s">
        <v>2653</v>
      </c>
      <c r="AM845">
        <v>30.5</v>
      </c>
      <c r="AQ845">
        <v>26.5</v>
      </c>
      <c r="AV845">
        <v>16.399999999999999</v>
      </c>
      <c r="BB845">
        <v>14.6</v>
      </c>
      <c r="BG845">
        <v>11.2</v>
      </c>
      <c r="BK845">
        <v>10.199999999999999</v>
      </c>
      <c r="BN845">
        <v>9.4</v>
      </c>
    </row>
    <row r="846" spans="1:70" x14ac:dyDescent="0.2">
      <c r="A846" t="s">
        <v>194</v>
      </c>
      <c r="B846" t="s">
        <v>195</v>
      </c>
      <c r="C846" t="s">
        <v>2654</v>
      </c>
      <c r="D846" t="s">
        <v>2655</v>
      </c>
      <c r="BK846">
        <v>1.87</v>
      </c>
      <c r="BN846">
        <v>2.06</v>
      </c>
    </row>
    <row r="847" spans="1:70" x14ac:dyDescent="0.2">
      <c r="A847" t="s">
        <v>194</v>
      </c>
      <c r="B847" t="s">
        <v>195</v>
      </c>
      <c r="C847" t="s">
        <v>2656</v>
      </c>
      <c r="D847" t="s">
        <v>2657</v>
      </c>
      <c r="AM847">
        <v>98.2</v>
      </c>
      <c r="AQ847">
        <v>97.1</v>
      </c>
      <c r="AV847">
        <v>95.1</v>
      </c>
      <c r="BB847">
        <v>95.9</v>
      </c>
      <c r="BG847">
        <v>94.5</v>
      </c>
      <c r="BK847">
        <v>89.5</v>
      </c>
      <c r="BN847">
        <v>90.4</v>
      </c>
    </row>
    <row r="848" spans="1:70" x14ac:dyDescent="0.2">
      <c r="A848" t="s">
        <v>194</v>
      </c>
      <c r="B848" t="s">
        <v>195</v>
      </c>
      <c r="C848" t="s">
        <v>2658</v>
      </c>
      <c r="D848" t="s">
        <v>2659</v>
      </c>
      <c r="BN848">
        <v>64.5</v>
      </c>
    </row>
    <row r="849" spans="1:69" x14ac:dyDescent="0.2">
      <c r="A849" t="s">
        <v>194</v>
      </c>
      <c r="B849" t="s">
        <v>195</v>
      </c>
      <c r="C849" t="s">
        <v>2660</v>
      </c>
      <c r="D849" t="s">
        <v>2661</v>
      </c>
      <c r="AM849">
        <v>55.3</v>
      </c>
      <c r="AQ849">
        <v>50.6</v>
      </c>
      <c r="AV849">
        <v>31</v>
      </c>
      <c r="BB849">
        <v>27.7</v>
      </c>
      <c r="BG849">
        <v>18.600000000000001</v>
      </c>
      <c r="BK849">
        <v>15.5</v>
      </c>
      <c r="BN849">
        <v>12.5</v>
      </c>
    </row>
    <row r="850" spans="1:69" x14ac:dyDescent="0.2">
      <c r="A850" t="s">
        <v>194</v>
      </c>
      <c r="B850" t="s">
        <v>195</v>
      </c>
      <c r="C850" t="s">
        <v>2662</v>
      </c>
      <c r="D850" t="s">
        <v>2663</v>
      </c>
      <c r="AM850">
        <v>11.4</v>
      </c>
      <c r="AQ850">
        <v>13.7</v>
      </c>
      <c r="AV850">
        <v>13.4</v>
      </c>
      <c r="BB850">
        <v>11.6</v>
      </c>
      <c r="BG850">
        <v>5.3</v>
      </c>
      <c r="BK850">
        <v>11.4</v>
      </c>
      <c r="BN850">
        <v>10.5</v>
      </c>
    </row>
    <row r="851" spans="1:69" x14ac:dyDescent="0.2">
      <c r="A851" t="s">
        <v>194</v>
      </c>
      <c r="B851" t="s">
        <v>195</v>
      </c>
      <c r="C851" t="s">
        <v>2664</v>
      </c>
      <c r="D851" t="s">
        <v>2665</v>
      </c>
      <c r="AM851">
        <v>12</v>
      </c>
      <c r="AQ851">
        <v>12.1</v>
      </c>
      <c r="AV851">
        <v>14</v>
      </c>
      <c r="BB851">
        <v>14.7</v>
      </c>
      <c r="BG851">
        <v>15</v>
      </c>
      <c r="BK851">
        <v>13.6</v>
      </c>
      <c r="BN851">
        <v>15.1</v>
      </c>
    </row>
    <row r="852" spans="1:69" x14ac:dyDescent="0.2">
      <c r="A852" t="s">
        <v>194</v>
      </c>
      <c r="B852" t="s">
        <v>195</v>
      </c>
      <c r="C852" t="s">
        <v>2666</v>
      </c>
      <c r="D852" t="s">
        <v>2667</v>
      </c>
      <c r="AS852">
        <v>6</v>
      </c>
      <c r="AT852">
        <v>5</v>
      </c>
      <c r="AU852">
        <v>4</v>
      </c>
      <c r="AV852">
        <v>3</v>
      </c>
      <c r="AW852">
        <v>3</v>
      </c>
      <c r="AX852">
        <v>4</v>
      </c>
      <c r="AY852">
        <v>8</v>
      </c>
      <c r="AZ852">
        <v>10</v>
      </c>
      <c r="BA852">
        <v>9</v>
      </c>
      <c r="BB852">
        <v>9</v>
      </c>
      <c r="BC852">
        <v>21</v>
      </c>
      <c r="BD852">
        <v>26</v>
      </c>
      <c r="BE852">
        <v>25</v>
      </c>
      <c r="BF852">
        <v>36</v>
      </c>
      <c r="BG852">
        <v>40</v>
      </c>
      <c r="BH852">
        <v>35</v>
      </c>
      <c r="BI852">
        <v>41</v>
      </c>
      <c r="BJ852">
        <v>40</v>
      </c>
      <c r="BK852">
        <v>32</v>
      </c>
      <c r="BL852">
        <v>30</v>
      </c>
      <c r="BM852">
        <v>32</v>
      </c>
      <c r="BN852">
        <v>40</v>
      </c>
      <c r="BO852">
        <v>49</v>
      </c>
      <c r="BP852">
        <v>47</v>
      </c>
    </row>
    <row r="853" spans="1:69" x14ac:dyDescent="0.2">
      <c r="A853" t="s">
        <v>194</v>
      </c>
      <c r="B853" t="s">
        <v>195</v>
      </c>
      <c r="C853" t="s">
        <v>2668</v>
      </c>
      <c r="D853" t="s">
        <v>2669</v>
      </c>
      <c r="AQ853">
        <v>1.79</v>
      </c>
      <c r="BB853">
        <v>1.77</v>
      </c>
      <c r="BG853">
        <v>2.93</v>
      </c>
      <c r="BK853">
        <v>3.47</v>
      </c>
      <c r="BN853">
        <v>5.04</v>
      </c>
    </row>
    <row r="854" spans="1:69" x14ac:dyDescent="0.2">
      <c r="A854" t="s">
        <v>194</v>
      </c>
      <c r="B854" t="s">
        <v>195</v>
      </c>
      <c r="C854" t="s">
        <v>2670</v>
      </c>
      <c r="D854" t="s">
        <v>2671</v>
      </c>
      <c r="AS854">
        <v>21.798273165478001</v>
      </c>
      <c r="AT854">
        <v>22.960787275703002</v>
      </c>
      <c r="AU854">
        <v>23.983755674576301</v>
      </c>
      <c r="AV854">
        <v>25.372986639836999</v>
      </c>
      <c r="AW854">
        <v>25.953197408317401</v>
      </c>
      <c r="AX854">
        <v>25.974622770099099</v>
      </c>
      <c r="AY854">
        <v>26.636015302233901</v>
      </c>
      <c r="AZ854">
        <v>26.9648345133707</v>
      </c>
      <c r="BA854">
        <v>25.697704100244099</v>
      </c>
      <c r="BB854">
        <v>26.9330478582852</v>
      </c>
      <c r="BC854">
        <v>26.276812138741999</v>
      </c>
      <c r="BD854">
        <v>27.347494723331199</v>
      </c>
      <c r="BE854">
        <v>27.970385695303701</v>
      </c>
      <c r="BF854">
        <v>37.936943065881799</v>
      </c>
      <c r="BG854">
        <v>36.4350460226186</v>
      </c>
      <c r="BH854">
        <v>40.761142894993696</v>
      </c>
      <c r="BI854">
        <v>40.831112433840303</v>
      </c>
      <c r="BJ854">
        <v>47.871143110320098</v>
      </c>
      <c r="BK854">
        <v>43.952746007895399</v>
      </c>
      <c r="BL854">
        <v>50.835992939894702</v>
      </c>
      <c r="BM854">
        <v>69.462166700310604</v>
      </c>
      <c r="BN854">
        <v>79.799727275988104</v>
      </c>
      <c r="BO854">
        <v>93.900780380384504</v>
      </c>
      <c r="BP854">
        <v>106.63458292151699</v>
      </c>
    </row>
    <row r="855" spans="1:69" x14ac:dyDescent="0.2">
      <c r="A855" t="s">
        <v>194</v>
      </c>
      <c r="B855" t="s">
        <v>195</v>
      </c>
      <c r="C855" t="s">
        <v>998</v>
      </c>
      <c r="D855" t="s">
        <v>999</v>
      </c>
      <c r="AS855">
        <v>5.76157729</v>
      </c>
      <c r="AT855">
        <v>5.9828483099999996</v>
      </c>
      <c r="AU855">
        <v>6.7013009700000001</v>
      </c>
      <c r="AV855">
        <v>8.4395525599999992</v>
      </c>
      <c r="AW855">
        <v>9.2767803000000004</v>
      </c>
      <c r="AX855">
        <v>9.2654359199999998</v>
      </c>
      <c r="AY855">
        <v>9.3325624699999992</v>
      </c>
      <c r="AZ855">
        <v>10.1666595</v>
      </c>
      <c r="BA855">
        <v>10.891142759999999</v>
      </c>
      <c r="BB855">
        <v>10.30449705</v>
      </c>
      <c r="BC855">
        <v>10.19183466</v>
      </c>
      <c r="BD855">
        <v>11.082480070000001</v>
      </c>
      <c r="BE855">
        <v>10.902632519999999</v>
      </c>
      <c r="BF855">
        <v>14.17554706</v>
      </c>
      <c r="BG855">
        <v>13.03336938</v>
      </c>
      <c r="BH855">
        <v>11.65114496</v>
      </c>
      <c r="BI855">
        <v>12.403631969999999</v>
      </c>
      <c r="BJ855">
        <v>13.60391495</v>
      </c>
      <c r="BK855">
        <v>13.94385387</v>
      </c>
      <c r="BL855">
        <v>14.24188887</v>
      </c>
      <c r="BM855">
        <v>22.045361</v>
      </c>
      <c r="BN855">
        <v>26.19430294</v>
      </c>
      <c r="BO855">
        <v>27.2293561</v>
      </c>
      <c r="BP855">
        <v>31.43548457</v>
      </c>
    </row>
    <row r="856" spans="1:69" x14ac:dyDescent="0.2">
      <c r="A856" t="s">
        <v>194</v>
      </c>
      <c r="B856" t="s">
        <v>195</v>
      </c>
      <c r="C856" t="s">
        <v>2672</v>
      </c>
      <c r="D856" t="s">
        <v>2673</v>
      </c>
      <c r="AS856">
        <v>4.8483686400000003</v>
      </c>
      <c r="AT856">
        <v>4.9421768200000002</v>
      </c>
      <c r="AU856">
        <v>5.4349312799999998</v>
      </c>
      <c r="AV856">
        <v>5.5697293300000004</v>
      </c>
      <c r="AW856">
        <v>8.39099884</v>
      </c>
      <c r="AX856">
        <v>6.0486402500000001</v>
      </c>
      <c r="AY856">
        <v>6.5406885099999998</v>
      </c>
      <c r="AZ856">
        <v>6.2706828100000003</v>
      </c>
      <c r="BA856">
        <v>7.3215260500000001</v>
      </c>
      <c r="BB856">
        <v>7.6293940500000001</v>
      </c>
      <c r="BC856">
        <v>6.0323524500000003</v>
      </c>
      <c r="BD856">
        <v>6.5873937600000003</v>
      </c>
      <c r="BE856">
        <v>4.6960587499999997</v>
      </c>
      <c r="BF856">
        <v>6.38293219</v>
      </c>
      <c r="BG856">
        <v>7.7736711500000002</v>
      </c>
      <c r="BH856">
        <v>7.1526417699999998</v>
      </c>
      <c r="BI856">
        <v>11.03399372</v>
      </c>
      <c r="BJ856">
        <v>10.235204700000001</v>
      </c>
      <c r="BK856">
        <v>8.7850236899999992</v>
      </c>
      <c r="BL856">
        <v>9.5769109700000001</v>
      </c>
      <c r="BM856">
        <v>11.647500040000001</v>
      </c>
      <c r="BN856">
        <v>9.8384151499999994</v>
      </c>
      <c r="BO856">
        <v>8.3968486799999997</v>
      </c>
      <c r="BP856">
        <v>8.7753620100000003</v>
      </c>
    </row>
    <row r="857" spans="1:69" x14ac:dyDescent="0.2">
      <c r="A857" t="s">
        <v>194</v>
      </c>
      <c r="B857" t="s">
        <v>195</v>
      </c>
      <c r="C857" t="s">
        <v>988</v>
      </c>
      <c r="D857" t="s">
        <v>989</v>
      </c>
      <c r="AS857">
        <v>1.56395847</v>
      </c>
      <c r="AT857">
        <v>1.46865574</v>
      </c>
      <c r="AU857">
        <v>1.8836774199999999</v>
      </c>
      <c r="AV857">
        <v>3.6153316700000002</v>
      </c>
      <c r="AW857">
        <v>4.5459520600000003</v>
      </c>
      <c r="AX857">
        <v>6.1687355200000002</v>
      </c>
      <c r="AY857">
        <v>7.2804778600000004</v>
      </c>
      <c r="AZ857">
        <v>11.599616080000001</v>
      </c>
      <c r="BA857">
        <v>10.55822051</v>
      </c>
      <c r="BB857">
        <v>9.4701588300000008</v>
      </c>
      <c r="BC857">
        <v>13.56437021</v>
      </c>
      <c r="BD857">
        <v>10.995943860000001</v>
      </c>
      <c r="BE857">
        <v>12.86438075</v>
      </c>
      <c r="BF857">
        <v>12.47373447</v>
      </c>
      <c r="BG857">
        <v>9.0274979900000005</v>
      </c>
      <c r="BH857">
        <v>7.9779230300000004</v>
      </c>
      <c r="BI857">
        <v>9.2653643300000006</v>
      </c>
      <c r="BJ857">
        <v>7.7081215199999997</v>
      </c>
      <c r="BK857">
        <v>5.4614931699999998</v>
      </c>
      <c r="BL857">
        <v>6.4852497299999996</v>
      </c>
      <c r="BM857">
        <v>9.5040041100000003</v>
      </c>
      <c r="BN857">
        <v>10.348506459999999</v>
      </c>
      <c r="BO857">
        <v>11.838347239999999</v>
      </c>
      <c r="BP857">
        <v>15.009101510000001</v>
      </c>
    </row>
    <row r="858" spans="1:69" s="67" customFormat="1" x14ac:dyDescent="0.2">
      <c r="A858" s="67" t="s">
        <v>194</v>
      </c>
      <c r="B858" s="67" t="s">
        <v>195</v>
      </c>
      <c r="C858" s="67" t="s">
        <v>974</v>
      </c>
      <c r="D858" s="67" t="s">
        <v>975</v>
      </c>
      <c r="AS858" s="67">
        <v>4.0211667999999996</v>
      </c>
      <c r="AT858" s="67">
        <v>3.9598391099999999</v>
      </c>
      <c r="AU858" s="67">
        <v>4.1798553500000004</v>
      </c>
      <c r="AV858" s="67">
        <v>4.4226603500000001</v>
      </c>
      <c r="AW858" s="67">
        <v>5.2308363900000003</v>
      </c>
      <c r="AX858" s="67">
        <v>4.8378491400000003</v>
      </c>
      <c r="AY858" s="67">
        <v>5.1704330399999998</v>
      </c>
      <c r="AZ858" s="67">
        <v>5.7753500899999999</v>
      </c>
      <c r="BA858" s="67">
        <v>4.9672160099999996</v>
      </c>
      <c r="BB858" s="67">
        <v>5.1968393300000004</v>
      </c>
      <c r="BC858" s="67">
        <v>5.2896723699999999</v>
      </c>
      <c r="BD858" s="67">
        <v>4.6486816400000004</v>
      </c>
      <c r="BE858" s="67">
        <v>4.6026725800000001</v>
      </c>
      <c r="BF858" s="67">
        <v>5.5633158700000003</v>
      </c>
      <c r="BG858" s="67">
        <v>5.00027227</v>
      </c>
      <c r="BH858" s="67">
        <v>5.1319241499999997</v>
      </c>
      <c r="BI858" s="67">
        <v>5.9528465300000004</v>
      </c>
      <c r="BJ858" s="67">
        <v>6.1207518600000004</v>
      </c>
      <c r="BK858" s="67">
        <v>4.9442768099999999</v>
      </c>
      <c r="BL858" s="67">
        <v>5.3500113499999999</v>
      </c>
      <c r="BM858" s="67">
        <v>6.8946995700000002</v>
      </c>
      <c r="BN858" s="67">
        <v>7.0869193099999999</v>
      </c>
      <c r="BO858" s="67">
        <v>7.4143552799999997</v>
      </c>
      <c r="BP858" s="67">
        <v>7.7994322800000004</v>
      </c>
    </row>
    <row r="859" spans="1:69" x14ac:dyDescent="0.2">
      <c r="A859" t="s">
        <v>194</v>
      </c>
      <c r="B859" t="s">
        <v>195</v>
      </c>
      <c r="C859" t="s">
        <v>2674</v>
      </c>
      <c r="D859" t="s">
        <v>2675</v>
      </c>
      <c r="AS859">
        <v>60</v>
      </c>
      <c r="AT859">
        <v>65</v>
      </c>
      <c r="AU859">
        <v>64</v>
      </c>
      <c r="AV859">
        <v>66</v>
      </c>
      <c r="AW859">
        <v>67</v>
      </c>
      <c r="AX859">
        <v>71</v>
      </c>
      <c r="AY859">
        <v>72</v>
      </c>
      <c r="AZ859">
        <v>73</v>
      </c>
      <c r="BA859">
        <v>76</v>
      </c>
      <c r="BB859">
        <v>77</v>
      </c>
      <c r="BC859">
        <v>78</v>
      </c>
      <c r="BD859">
        <v>77</v>
      </c>
      <c r="BE859">
        <v>80</v>
      </c>
      <c r="BF859">
        <v>80</v>
      </c>
      <c r="BG859">
        <v>81</v>
      </c>
      <c r="BH859">
        <v>78</v>
      </c>
      <c r="BI859">
        <v>80</v>
      </c>
      <c r="BJ859">
        <v>80</v>
      </c>
      <c r="BK859">
        <v>80</v>
      </c>
      <c r="BL859">
        <v>81</v>
      </c>
      <c r="BM859">
        <v>82</v>
      </c>
      <c r="BN859">
        <v>82</v>
      </c>
      <c r="BO859">
        <v>82</v>
      </c>
      <c r="BP859">
        <v>81</v>
      </c>
    </row>
    <row r="860" spans="1:69" x14ac:dyDescent="0.2">
      <c r="A860" t="s">
        <v>194</v>
      </c>
      <c r="B860" t="s">
        <v>195</v>
      </c>
      <c r="C860" t="s">
        <v>2676</v>
      </c>
      <c r="D860" t="s">
        <v>2677</v>
      </c>
      <c r="AL860">
        <v>15.4</v>
      </c>
      <c r="AR860">
        <v>15.5</v>
      </c>
      <c r="BB860">
        <v>11.3</v>
      </c>
      <c r="BC860">
        <v>10.9</v>
      </c>
      <c r="BD860">
        <v>10.4</v>
      </c>
      <c r="BE860">
        <v>10.7</v>
      </c>
      <c r="BF860">
        <v>8.1</v>
      </c>
      <c r="BG860">
        <v>8.5</v>
      </c>
      <c r="BH860">
        <v>10.199999999999999</v>
      </c>
      <c r="BI860">
        <v>7.5</v>
      </c>
      <c r="BJ860">
        <v>8.6</v>
      </c>
      <c r="BK860">
        <v>8.4</v>
      </c>
      <c r="BL860">
        <v>8.1</v>
      </c>
      <c r="BM860">
        <v>8.8000000000000007</v>
      </c>
      <c r="BN860">
        <v>9.3000000000000007</v>
      </c>
    </row>
    <row r="861" spans="1:69" x14ac:dyDescent="0.2">
      <c r="A861" t="s">
        <v>194</v>
      </c>
      <c r="B861" t="s">
        <v>195</v>
      </c>
      <c r="C861" t="s">
        <v>2678</v>
      </c>
      <c r="D861" t="s">
        <v>2679</v>
      </c>
      <c r="AS861">
        <v>27.6</v>
      </c>
      <c r="AT861">
        <v>27.7</v>
      </c>
      <c r="AU861">
        <v>28</v>
      </c>
      <c r="AV861">
        <v>28.4</v>
      </c>
      <c r="AW861">
        <v>29.1</v>
      </c>
      <c r="AX861">
        <v>29.2</v>
      </c>
      <c r="AY861">
        <v>29.4</v>
      </c>
      <c r="AZ861">
        <v>29.6</v>
      </c>
      <c r="BA861">
        <v>29.7</v>
      </c>
      <c r="BB861">
        <v>29.4</v>
      </c>
      <c r="BC861">
        <v>30.2</v>
      </c>
      <c r="BD861">
        <v>30</v>
      </c>
      <c r="BE861">
        <v>29.6</v>
      </c>
      <c r="BF861">
        <v>29.8</v>
      </c>
      <c r="BG861">
        <v>30.2</v>
      </c>
      <c r="BH861">
        <v>30.4</v>
      </c>
      <c r="BI861">
        <v>30.5</v>
      </c>
      <c r="BJ861">
        <v>30.7</v>
      </c>
      <c r="BK861">
        <v>30.8</v>
      </c>
      <c r="BL861">
        <v>31</v>
      </c>
    </row>
    <row r="862" spans="1:69" x14ac:dyDescent="0.2">
      <c r="A862" t="s">
        <v>194</v>
      </c>
      <c r="B862" t="s">
        <v>195</v>
      </c>
      <c r="C862" t="s">
        <v>2680</v>
      </c>
      <c r="D862" t="s">
        <v>2681</v>
      </c>
      <c r="AB862">
        <v>3.24654</v>
      </c>
      <c r="AE862">
        <v>4.5970800000000001</v>
      </c>
      <c r="AH862">
        <v>6.8767699999999996</v>
      </c>
      <c r="AK862">
        <v>8.6483799999999995</v>
      </c>
      <c r="AL862">
        <v>8.8894900000000003</v>
      </c>
      <c r="AM862">
        <v>8.7658199999999997</v>
      </c>
      <c r="AR862">
        <v>10.772629999999999</v>
      </c>
      <c r="AT862">
        <v>9.5867599999999999</v>
      </c>
      <c r="AV862">
        <v>11.247490000000001</v>
      </c>
      <c r="AW862">
        <v>12.49</v>
      </c>
      <c r="AX862">
        <v>13.316409999999999</v>
      </c>
      <c r="AY862">
        <v>14.207129999999999</v>
      </c>
      <c r="AZ862">
        <v>14.961550000000001</v>
      </c>
      <c r="BA862">
        <v>16.97223</v>
      </c>
      <c r="BB862">
        <v>18.125250000000001</v>
      </c>
      <c r="BC862">
        <v>18.508839999999999</v>
      </c>
      <c r="BD862">
        <v>20.463920000000002</v>
      </c>
      <c r="BE862">
        <v>21.540199999999999</v>
      </c>
      <c r="BF862">
        <v>23.10923</v>
      </c>
      <c r="BH862">
        <v>27.127269999999999</v>
      </c>
      <c r="BI862">
        <v>28.203959999999999</v>
      </c>
      <c r="BJ862">
        <v>28.957059999999998</v>
      </c>
      <c r="BK862">
        <v>30.336269999999999</v>
      </c>
    </row>
    <row r="863" spans="1:69" x14ac:dyDescent="0.2">
      <c r="A863" t="s">
        <v>194</v>
      </c>
      <c r="B863" t="s">
        <v>195</v>
      </c>
      <c r="C863" t="s">
        <v>2682</v>
      </c>
      <c r="D863" t="s">
        <v>2683</v>
      </c>
      <c r="P863">
        <v>0.751389980316162</v>
      </c>
      <c r="Q863">
        <v>0.75511997938156095</v>
      </c>
      <c r="R863">
        <v>0.84860998392105103</v>
      </c>
      <c r="S863">
        <v>1.00334000587463</v>
      </c>
      <c r="T863">
        <v>1.0737600326538099</v>
      </c>
      <c r="U863">
        <v>1.1266900300979601</v>
      </c>
      <c r="V863">
        <v>1.13188004493713</v>
      </c>
      <c r="X863">
        <v>1.39455997943878</v>
      </c>
      <c r="Y863">
        <v>1.79121005535126</v>
      </c>
      <c r="Z863">
        <v>1.7701599597930899</v>
      </c>
      <c r="AA863">
        <v>2.0627501010894802</v>
      </c>
      <c r="AB863">
        <v>1.99539005756378</v>
      </c>
      <c r="AC863">
        <v>2.1850600242614799</v>
      </c>
      <c r="AD863">
        <v>2.6484100818634002</v>
      </c>
      <c r="AE863">
        <v>3.02604007720947</v>
      </c>
      <c r="AM863">
        <v>5.7051501274108896</v>
      </c>
      <c r="AR863">
        <v>7.0567998886108398</v>
      </c>
      <c r="AS863">
        <v>7.7667999267578098</v>
      </c>
      <c r="AT863">
        <v>7.9583802223205602</v>
      </c>
      <c r="AV863">
        <v>9.1325597763061506</v>
      </c>
      <c r="AW863">
        <v>10.11203956604</v>
      </c>
      <c r="AX863">
        <v>11.045490264892599</v>
      </c>
      <c r="AY863">
        <v>11.844220161438001</v>
      </c>
      <c r="AZ863">
        <v>12.869119644165</v>
      </c>
      <c r="BA863">
        <v>15.2496795654297</v>
      </c>
      <c r="BB863">
        <v>16.487899780273398</v>
      </c>
      <c r="BC863">
        <v>18.202627206290401</v>
      </c>
      <c r="BD863">
        <v>20.1504937591634</v>
      </c>
      <c r="BE863">
        <v>22.436951764731599</v>
      </c>
      <c r="BF863">
        <v>25.1246647585712</v>
      </c>
      <c r="BG863">
        <v>27.377250941543601</v>
      </c>
      <c r="BH863">
        <v>31.3499100869596</v>
      </c>
      <c r="BI863">
        <v>33.837785840812202</v>
      </c>
      <c r="BJ863">
        <v>36.433751276905802</v>
      </c>
      <c r="BK863">
        <v>39.4315297671845</v>
      </c>
      <c r="BL863">
        <v>40.517531621347999</v>
      </c>
      <c r="BM863">
        <v>40.209046152370703</v>
      </c>
      <c r="BN863">
        <v>40.133464313539498</v>
      </c>
      <c r="BO863">
        <v>36.130074311501701</v>
      </c>
      <c r="BP863">
        <v>33.645588600210097</v>
      </c>
      <c r="BQ863">
        <v>33.2389182465594</v>
      </c>
    </row>
    <row r="864" spans="1:69" x14ac:dyDescent="0.2">
      <c r="A864" t="s">
        <v>194</v>
      </c>
      <c r="B864" t="s">
        <v>195</v>
      </c>
      <c r="C864" t="s">
        <v>2684</v>
      </c>
      <c r="D864" t="s">
        <v>2685</v>
      </c>
      <c r="AR864">
        <v>23.396529999999998</v>
      </c>
      <c r="BB864">
        <v>16.052199999999999</v>
      </c>
      <c r="BI864">
        <v>17.933450000000001</v>
      </c>
      <c r="BJ864">
        <v>23.329149999999998</v>
      </c>
      <c r="BK864">
        <v>23.12079</v>
      </c>
    </row>
    <row r="865" spans="1:69" x14ac:dyDescent="0.2">
      <c r="A865" t="s">
        <v>194</v>
      </c>
      <c r="B865" t="s">
        <v>195</v>
      </c>
      <c r="C865" t="s">
        <v>2686</v>
      </c>
      <c r="D865" t="s">
        <v>2687</v>
      </c>
      <c r="P865">
        <v>8803</v>
      </c>
      <c r="Q865">
        <v>8997</v>
      </c>
      <c r="R865">
        <v>10119</v>
      </c>
      <c r="S865">
        <v>11953</v>
      </c>
      <c r="T865">
        <v>12682</v>
      </c>
      <c r="U865">
        <v>13167</v>
      </c>
      <c r="V865">
        <v>14958</v>
      </c>
      <c r="W865">
        <v>16128</v>
      </c>
      <c r="X865">
        <v>17401</v>
      </c>
      <c r="Y865">
        <v>20529</v>
      </c>
      <c r="Z865">
        <v>23420</v>
      </c>
      <c r="AA865">
        <v>25273</v>
      </c>
      <c r="AB865">
        <v>27618</v>
      </c>
      <c r="AC865">
        <v>31474</v>
      </c>
      <c r="AD865">
        <v>39369</v>
      </c>
      <c r="AE865">
        <v>48938</v>
      </c>
      <c r="AF865">
        <v>57937</v>
      </c>
      <c r="AG865">
        <v>67271</v>
      </c>
      <c r="AH865">
        <v>78627</v>
      </c>
      <c r="AI865">
        <v>84233</v>
      </c>
      <c r="AJ865">
        <v>91727</v>
      </c>
      <c r="AK865">
        <v>97170</v>
      </c>
      <c r="AL865">
        <v>107024</v>
      </c>
      <c r="AM865">
        <v>116033</v>
      </c>
      <c r="AR865">
        <v>160096</v>
      </c>
      <c r="AS865">
        <v>174501</v>
      </c>
      <c r="AT865">
        <v>181882</v>
      </c>
      <c r="AV865">
        <v>218493</v>
      </c>
      <c r="AW865">
        <v>246162</v>
      </c>
      <c r="AX865">
        <v>272980</v>
      </c>
      <c r="AY865">
        <v>296747</v>
      </c>
      <c r="AZ865">
        <v>327799</v>
      </c>
      <c r="BA865">
        <v>397933</v>
      </c>
      <c r="BB865">
        <v>441781</v>
      </c>
      <c r="BC865">
        <v>511585</v>
      </c>
      <c r="BD865">
        <v>578291</v>
      </c>
      <c r="BE865">
        <v>648956</v>
      </c>
      <c r="BF865">
        <v>732715</v>
      </c>
      <c r="BG865">
        <v>813654</v>
      </c>
      <c r="BH865">
        <v>935561</v>
      </c>
      <c r="BI865">
        <v>1028133</v>
      </c>
      <c r="BJ865">
        <v>1132340</v>
      </c>
      <c r="BK865">
        <v>1252441</v>
      </c>
    </row>
    <row r="866" spans="1:69" x14ac:dyDescent="0.2">
      <c r="A866" t="s">
        <v>194</v>
      </c>
      <c r="B866" t="s">
        <v>195</v>
      </c>
      <c r="C866" t="s">
        <v>2688</v>
      </c>
      <c r="D866" t="s">
        <v>2689</v>
      </c>
      <c r="AY866">
        <v>4.0100002288818404</v>
      </c>
      <c r="BG866">
        <v>2.8099999427795401</v>
      </c>
      <c r="BK866">
        <v>6.1500000953674299</v>
      </c>
      <c r="BL866">
        <v>7.8200001716613796</v>
      </c>
      <c r="BN866">
        <v>6.3494000434875497</v>
      </c>
      <c r="BO866">
        <v>5.3271287038646502</v>
      </c>
      <c r="BP866">
        <v>5.2603418247662397</v>
      </c>
      <c r="BQ866">
        <v>5.1591569558071697</v>
      </c>
    </row>
    <row r="867" spans="1:69" x14ac:dyDescent="0.2">
      <c r="A867" t="s">
        <v>194</v>
      </c>
      <c r="B867" t="s">
        <v>195</v>
      </c>
      <c r="C867" t="s">
        <v>2690</v>
      </c>
      <c r="D867" t="s">
        <v>2691</v>
      </c>
      <c r="AY867">
        <v>2.82999992370606</v>
      </c>
      <c r="AZ867">
        <v>2.0299999713897701</v>
      </c>
      <c r="BG867">
        <v>0</v>
      </c>
      <c r="BK867">
        <v>4.8400001525878897</v>
      </c>
      <c r="BL867">
        <v>5.0700690845426797</v>
      </c>
      <c r="BO867">
        <v>3.5495672310319701</v>
      </c>
      <c r="BP867">
        <v>7.0138404706162802</v>
      </c>
      <c r="BQ867">
        <v>4.2345021552160498</v>
      </c>
    </row>
    <row r="868" spans="1:69" x14ac:dyDescent="0.2">
      <c r="A868" t="s">
        <v>194</v>
      </c>
      <c r="B868" t="s">
        <v>195</v>
      </c>
      <c r="C868" t="s">
        <v>2692</v>
      </c>
      <c r="D868" t="s">
        <v>2693</v>
      </c>
      <c r="AY868">
        <v>5.1300001144409197</v>
      </c>
      <c r="BG868">
        <v>5.96000003814697</v>
      </c>
      <c r="BK868">
        <v>9.9300003051757795</v>
      </c>
      <c r="BL868">
        <v>10.060000419616699</v>
      </c>
      <c r="BN868">
        <v>7.78822994232178</v>
      </c>
      <c r="BO868">
        <v>10.079089074705101</v>
      </c>
      <c r="BP868">
        <v>7.3221178897501797</v>
      </c>
      <c r="BQ868">
        <v>7.59256096520377</v>
      </c>
    </row>
    <row r="869" spans="1:69" x14ac:dyDescent="0.2">
      <c r="A869" t="s">
        <v>194</v>
      </c>
      <c r="B869" t="s">
        <v>195</v>
      </c>
      <c r="C869" t="s">
        <v>2694</v>
      </c>
      <c r="D869" t="s">
        <v>2695</v>
      </c>
      <c r="O869">
        <v>13</v>
      </c>
      <c r="P869">
        <v>13</v>
      </c>
      <c r="Q869">
        <v>13</v>
      </c>
      <c r="R869">
        <v>13</v>
      </c>
      <c r="S869">
        <v>13</v>
      </c>
      <c r="T869">
        <v>13</v>
      </c>
      <c r="U869">
        <v>13</v>
      </c>
      <c r="V869">
        <v>13</v>
      </c>
      <c r="W869">
        <v>13</v>
      </c>
      <c r="X869">
        <v>13</v>
      </c>
      <c r="Y869">
        <v>13</v>
      </c>
      <c r="Z869">
        <v>13</v>
      </c>
      <c r="AA869">
        <v>13</v>
      </c>
      <c r="AB869">
        <v>13</v>
      </c>
      <c r="AC869">
        <v>13</v>
      </c>
      <c r="AD869">
        <v>13</v>
      </c>
      <c r="AE869">
        <v>13</v>
      </c>
      <c r="AF869">
        <v>13</v>
      </c>
      <c r="AG869">
        <v>13</v>
      </c>
      <c r="AH869">
        <v>13</v>
      </c>
      <c r="AI869">
        <v>13</v>
      </c>
      <c r="AJ869">
        <v>13</v>
      </c>
      <c r="AK869">
        <v>13</v>
      </c>
      <c r="AL869">
        <v>13</v>
      </c>
      <c r="AM869">
        <v>13</v>
      </c>
      <c r="AN869">
        <v>13</v>
      </c>
      <c r="AO869">
        <v>13</v>
      </c>
      <c r="AP869">
        <v>13</v>
      </c>
      <c r="AQ869">
        <v>13</v>
      </c>
      <c r="AR869">
        <v>13</v>
      </c>
      <c r="AS869">
        <v>13</v>
      </c>
      <c r="AT869">
        <v>13</v>
      </c>
      <c r="AU869">
        <v>13</v>
      </c>
      <c r="AV869">
        <v>13</v>
      </c>
      <c r="AW869">
        <v>13</v>
      </c>
      <c r="AX869">
        <v>13</v>
      </c>
      <c r="AY869">
        <v>13</v>
      </c>
      <c r="AZ869">
        <v>13</v>
      </c>
      <c r="BA869">
        <v>13</v>
      </c>
      <c r="BB869">
        <v>13</v>
      </c>
      <c r="BC869">
        <v>12</v>
      </c>
      <c r="BD869">
        <v>12</v>
      </c>
      <c r="BE869">
        <v>12</v>
      </c>
      <c r="BF869">
        <v>12</v>
      </c>
      <c r="BG869">
        <v>12</v>
      </c>
      <c r="BH869">
        <v>12</v>
      </c>
      <c r="BI869">
        <v>12</v>
      </c>
      <c r="BJ869">
        <v>12</v>
      </c>
      <c r="BK869">
        <v>12</v>
      </c>
      <c r="BL869">
        <v>12</v>
      </c>
      <c r="BM869">
        <v>12</v>
      </c>
      <c r="BN869">
        <v>12</v>
      </c>
      <c r="BO869">
        <v>12</v>
      </c>
      <c r="BP869">
        <v>12</v>
      </c>
      <c r="BQ869">
        <v>12</v>
      </c>
    </row>
    <row r="870" spans="1:69" x14ac:dyDescent="0.2">
      <c r="A870" t="s">
        <v>194</v>
      </c>
      <c r="B870" t="s">
        <v>195</v>
      </c>
      <c r="C870" t="s">
        <v>2696</v>
      </c>
      <c r="D870" t="s">
        <v>2697</v>
      </c>
      <c r="P870">
        <v>92.496101379394503</v>
      </c>
      <c r="Q870">
        <v>92.078109741210895</v>
      </c>
      <c r="V870">
        <v>90.709800720214801</v>
      </c>
      <c r="W870">
        <v>90.365608215332003</v>
      </c>
      <c r="X870">
        <v>89.943908691406193</v>
      </c>
      <c r="Y870">
        <v>89.242446899414105</v>
      </c>
      <c r="Z870">
        <v>88.638229370117202</v>
      </c>
      <c r="AA870">
        <v>87.694526672363295</v>
      </c>
      <c r="AB870">
        <v>86.598617553710895</v>
      </c>
      <c r="AC870">
        <v>85.763877868652301</v>
      </c>
      <c r="AD870">
        <v>84.327186584472699</v>
      </c>
      <c r="AE870">
        <v>82.825637817382798</v>
      </c>
      <c r="AF870">
        <v>81.824821472167997</v>
      </c>
      <c r="AG870">
        <v>81.392761230468807</v>
      </c>
      <c r="AH870">
        <v>81.004806518554702</v>
      </c>
      <c r="AJ870">
        <v>79.640930175781193</v>
      </c>
      <c r="AK870">
        <v>79.253189086914105</v>
      </c>
      <c r="AL870">
        <v>78.470611572265597</v>
      </c>
      <c r="AM870">
        <v>77.586746215820298</v>
      </c>
      <c r="AN870">
        <v>76.441139221191406</v>
      </c>
      <c r="AQ870">
        <v>73.385871887207003</v>
      </c>
      <c r="AR870">
        <v>72.589210510253906</v>
      </c>
      <c r="AS870">
        <v>71.180397033691406</v>
      </c>
      <c r="AT870">
        <v>69.948577880859403</v>
      </c>
      <c r="AU870">
        <v>70.293479919433594</v>
      </c>
      <c r="AV870">
        <v>67.900146484375</v>
      </c>
      <c r="AW870">
        <v>65.403839111328097</v>
      </c>
      <c r="AX870">
        <v>60.617668151855497</v>
      </c>
      <c r="AY870">
        <v>56.873371124267599</v>
      </c>
      <c r="AZ870">
        <v>51.563240051269503</v>
      </c>
      <c r="BA870">
        <v>45.182140350341797</v>
      </c>
      <c r="BB870">
        <v>41.702949523925803</v>
      </c>
      <c r="BC870">
        <v>43.711549769894603</v>
      </c>
      <c r="BD870">
        <v>38.775823077944402</v>
      </c>
      <c r="BE870">
        <v>37.463440668667602</v>
      </c>
      <c r="BF870">
        <v>36.176874710891099</v>
      </c>
      <c r="BG870">
        <v>35.259303457048702</v>
      </c>
      <c r="BH870">
        <v>33.8986167465291</v>
      </c>
      <c r="BI870">
        <v>28.504897994977899</v>
      </c>
      <c r="BJ870">
        <v>27.485245219785899</v>
      </c>
      <c r="BK870">
        <v>25.497039290890001</v>
      </c>
      <c r="BL870">
        <v>26.5177244506988</v>
      </c>
      <c r="BM870">
        <v>28.7422569350929</v>
      </c>
      <c r="BN870">
        <v>28.994032931427899</v>
      </c>
      <c r="BO870">
        <v>31.939034440078999</v>
      </c>
      <c r="BP870">
        <v>41.383634258768097</v>
      </c>
      <c r="BQ870">
        <v>33.711863402151401</v>
      </c>
    </row>
    <row r="871" spans="1:69" x14ac:dyDescent="0.2">
      <c r="A871" t="s">
        <v>194</v>
      </c>
      <c r="B871" t="s">
        <v>195</v>
      </c>
      <c r="C871" t="s">
        <v>2698</v>
      </c>
      <c r="D871" t="s">
        <v>2699</v>
      </c>
      <c r="P871">
        <v>7.43154</v>
      </c>
      <c r="Q871">
        <v>7.8889100000000001</v>
      </c>
      <c r="V871">
        <v>9.3418399999999995</v>
      </c>
      <c r="W871">
        <v>9.67422</v>
      </c>
      <c r="X871">
        <v>10.08639</v>
      </c>
      <c r="Y871">
        <v>10.8048</v>
      </c>
      <c r="Z871">
        <v>11.48837</v>
      </c>
      <c r="AA871">
        <v>12.505839999999999</v>
      </c>
      <c r="AB871">
        <v>13.65414</v>
      </c>
      <c r="AC871">
        <v>14.51375</v>
      </c>
      <c r="AD871">
        <v>16.020219999999998</v>
      </c>
      <c r="AE871">
        <v>17.672180000000001</v>
      </c>
      <c r="AF871">
        <v>18.793430000000001</v>
      </c>
      <c r="AG871">
        <v>19.291170000000001</v>
      </c>
      <c r="AH871">
        <v>19.74278</v>
      </c>
      <c r="AJ871">
        <v>21.36674</v>
      </c>
      <c r="AK871">
        <v>21.834099999999999</v>
      </c>
      <c r="AL871">
        <v>22.700589999999998</v>
      </c>
      <c r="AM871">
        <v>23.673449999999999</v>
      </c>
      <c r="AN871">
        <v>24.942419999999998</v>
      </c>
      <c r="AQ871">
        <v>28.297049999999999</v>
      </c>
      <c r="AR871">
        <v>29.024730000000002</v>
      </c>
      <c r="AS871">
        <v>30.368259999999999</v>
      </c>
      <c r="AT871">
        <v>31.553699999999999</v>
      </c>
      <c r="AU871">
        <v>31.056619999999999</v>
      </c>
      <c r="AV871">
        <v>33.403680000000001</v>
      </c>
      <c r="AW871">
        <v>35.847479999999997</v>
      </c>
      <c r="AX871">
        <v>40.674300000000002</v>
      </c>
      <c r="AY871">
        <v>44.519129999999997</v>
      </c>
      <c r="AZ871">
        <v>49.9437</v>
      </c>
      <c r="BA871">
        <v>56.461570000000002</v>
      </c>
      <c r="BB871">
        <v>59.933970000000002</v>
      </c>
      <c r="BD871">
        <v>62.77919</v>
      </c>
      <c r="BE871">
        <v>64.39528</v>
      </c>
      <c r="BF871">
        <v>65.704260000000005</v>
      </c>
      <c r="BG871">
        <v>67.006320000000002</v>
      </c>
      <c r="BH871">
        <v>68.751379999999997</v>
      </c>
      <c r="BI871">
        <v>74.752629999999996</v>
      </c>
      <c r="BJ871">
        <v>76.073729999999998</v>
      </c>
      <c r="BK871">
        <v>78.434960000000004</v>
      </c>
    </row>
    <row r="872" spans="1:69" x14ac:dyDescent="0.2">
      <c r="A872" t="s">
        <v>194</v>
      </c>
      <c r="B872" t="s">
        <v>195</v>
      </c>
      <c r="C872" t="s">
        <v>2700</v>
      </c>
      <c r="D872" t="s">
        <v>2701</v>
      </c>
      <c r="AT872">
        <v>80.417739868164105</v>
      </c>
      <c r="AV872">
        <v>86.846977233886705</v>
      </c>
      <c r="AW872">
        <v>89.492347717285199</v>
      </c>
      <c r="AX872">
        <v>88.258216857910199</v>
      </c>
      <c r="AY872">
        <v>86.941757202148395</v>
      </c>
      <c r="AZ872">
        <v>87.667892456054702</v>
      </c>
      <c r="BA872">
        <v>87.660392761230497</v>
      </c>
      <c r="BB872">
        <v>86.114463806152301</v>
      </c>
      <c r="BE872">
        <v>94.832482713203802</v>
      </c>
      <c r="BF872">
        <v>85.586393794972395</v>
      </c>
      <c r="BG872">
        <v>84.358596081929505</v>
      </c>
      <c r="BH872">
        <v>85.420010284058193</v>
      </c>
      <c r="BI872">
        <v>73.1937293920287</v>
      </c>
      <c r="BJ872">
        <v>85.837558698007896</v>
      </c>
      <c r="BK872">
        <v>87.575731294834796</v>
      </c>
      <c r="BL872">
        <v>88.593253170571202</v>
      </c>
      <c r="BM872">
        <v>89.451800604783301</v>
      </c>
      <c r="BN872">
        <v>90.982768455834105</v>
      </c>
      <c r="BO872">
        <v>88.396318378635698</v>
      </c>
      <c r="BP872">
        <v>90.529760198719799</v>
      </c>
      <c r="BQ872">
        <v>90.982302427967397</v>
      </c>
    </row>
    <row r="873" spans="1:69" x14ac:dyDescent="0.2">
      <c r="A873" t="s">
        <v>194</v>
      </c>
      <c r="B873" t="s">
        <v>195</v>
      </c>
      <c r="C873" t="s">
        <v>2702</v>
      </c>
      <c r="D873" t="s">
        <v>2703</v>
      </c>
      <c r="P873">
        <v>15.614140000000001</v>
      </c>
      <c r="Q873">
        <v>16.751059999999999</v>
      </c>
      <c r="R873">
        <v>17.20112</v>
      </c>
      <c r="S873">
        <v>16.67304</v>
      </c>
      <c r="T873">
        <v>16.46339</v>
      </c>
      <c r="U873">
        <v>16.74203</v>
      </c>
      <c r="V873">
        <v>17.925799999999999</v>
      </c>
      <c r="W873">
        <v>18.310120000000001</v>
      </c>
      <c r="X873">
        <v>17.444310000000002</v>
      </c>
      <c r="Y873">
        <v>17.429760000000002</v>
      </c>
      <c r="Z873">
        <v>16.528590000000001</v>
      </c>
      <c r="AA873">
        <v>15.96308</v>
      </c>
      <c r="AB873">
        <v>16.142669999999999</v>
      </c>
      <c r="AC873">
        <v>17.048829999999999</v>
      </c>
      <c r="AD873">
        <v>13.7037</v>
      </c>
      <c r="AF873">
        <v>15.27857</v>
      </c>
      <c r="AG873">
        <v>16.248349999999999</v>
      </c>
      <c r="AH873">
        <v>16.60622</v>
      </c>
      <c r="AI873">
        <v>17.040700000000001</v>
      </c>
      <c r="AJ873">
        <v>17.587409999999998</v>
      </c>
      <c r="AK873">
        <v>16.411829999999998</v>
      </c>
      <c r="AL873">
        <v>16.461099999999998</v>
      </c>
      <c r="AM873">
        <v>15.790520000000001</v>
      </c>
      <c r="AN873">
        <v>15.91949</v>
      </c>
      <c r="AO873">
        <v>15.627980000000001</v>
      </c>
      <c r="AR873">
        <v>17.529340000000001</v>
      </c>
      <c r="AS873">
        <v>16.916340000000002</v>
      </c>
      <c r="AT873">
        <v>17.516169999999999</v>
      </c>
      <c r="AU873">
        <v>17.477709999999998</v>
      </c>
      <c r="AV873">
        <v>15.009399999999999</v>
      </c>
      <c r="AW873">
        <v>13.19078</v>
      </c>
      <c r="AX873">
        <v>12.07545</v>
      </c>
      <c r="AY873">
        <v>12.08555</v>
      </c>
      <c r="AZ873">
        <v>11.783849999999999</v>
      </c>
      <c r="BA873">
        <v>10.567449999999999</v>
      </c>
      <c r="BB873">
        <v>10.54434</v>
      </c>
      <c r="BC873">
        <v>10.11862</v>
      </c>
      <c r="BE873">
        <v>8.1340699999999995</v>
      </c>
      <c r="BF873">
        <v>7.2587000000000002</v>
      </c>
      <c r="BG873">
        <v>6.7504799999999996</v>
      </c>
      <c r="BH873">
        <v>5.5423499999999999</v>
      </c>
      <c r="BI873">
        <v>5.6752399999999996</v>
      </c>
      <c r="BJ873">
        <v>6.3599800000000002</v>
      </c>
      <c r="BK873">
        <v>5.7698999999999998</v>
      </c>
    </row>
    <row r="874" spans="1:69" x14ac:dyDescent="0.2">
      <c r="A874" t="s">
        <v>194</v>
      </c>
      <c r="B874" t="s">
        <v>195</v>
      </c>
      <c r="C874" t="s">
        <v>2704</v>
      </c>
      <c r="D874" t="s">
        <v>2705</v>
      </c>
      <c r="P874">
        <v>48.8672904968262</v>
      </c>
      <c r="Q874">
        <v>44.890480041503899</v>
      </c>
      <c r="R874">
        <v>51.4134712219238</v>
      </c>
      <c r="S874">
        <v>63.311698913574197</v>
      </c>
      <c r="T874">
        <v>51.692108154296903</v>
      </c>
      <c r="U874">
        <v>58.7156982421875</v>
      </c>
      <c r="V874">
        <v>59.335231781005902</v>
      </c>
      <c r="W874">
        <v>61.788608551025398</v>
      </c>
      <c r="X874">
        <v>62.858669281005902</v>
      </c>
      <c r="Y874">
        <v>64.176208496093807</v>
      </c>
      <c r="Z874">
        <v>69.297927856445298</v>
      </c>
      <c r="AA874">
        <v>70.148277282714801</v>
      </c>
      <c r="AB874">
        <v>70.455581665039105</v>
      </c>
      <c r="AC874">
        <v>70.363533020019503</v>
      </c>
      <c r="AE874">
        <v>71.579650878906193</v>
      </c>
      <c r="AF874">
        <v>67.46630859375</v>
      </c>
      <c r="AG874">
        <v>68.812492370605497</v>
      </c>
      <c r="AH874">
        <v>64.664710998535199</v>
      </c>
      <c r="AI874">
        <v>72.083526611328097</v>
      </c>
      <c r="AM874">
        <v>76.041168212890597</v>
      </c>
      <c r="AQ874">
        <v>61.330299377441399</v>
      </c>
      <c r="AR874">
        <v>63.423381805419901</v>
      </c>
      <c r="AS874">
        <v>63.3934516906738</v>
      </c>
      <c r="AT874">
        <v>61.296588897705099</v>
      </c>
      <c r="AU874">
        <v>68.554222106933594</v>
      </c>
      <c r="AV874">
        <v>71.319541931152301</v>
      </c>
      <c r="AW874">
        <v>70.161430358886705</v>
      </c>
      <c r="AX874">
        <v>66.180862426757798</v>
      </c>
      <c r="AY874">
        <v>73.842453002929702</v>
      </c>
      <c r="AZ874">
        <v>70.681129455566406</v>
      </c>
      <c r="BA874">
        <v>71.538627624511705</v>
      </c>
      <c r="BB874">
        <v>66.599441528320298</v>
      </c>
      <c r="BD874">
        <v>72.785377502441406</v>
      </c>
      <c r="BE874">
        <v>74.570861816406193</v>
      </c>
      <c r="BF874">
        <v>74.631103515625</v>
      </c>
      <c r="BG874">
        <v>70.701171875</v>
      </c>
      <c r="BH874">
        <v>73.920593261718807</v>
      </c>
      <c r="BI874">
        <v>70.987640380859403</v>
      </c>
      <c r="BJ874">
        <v>73.668487548828097</v>
      </c>
      <c r="BK874">
        <v>62.055389404296903</v>
      </c>
      <c r="BL874">
        <v>61.144290924072301</v>
      </c>
      <c r="BM874">
        <v>69.529998779296903</v>
      </c>
      <c r="BN874">
        <v>52.796821594238303</v>
      </c>
      <c r="BO874">
        <v>36.048191070556598</v>
      </c>
    </row>
    <row r="875" spans="1:69" x14ac:dyDescent="0.2">
      <c r="A875" t="s">
        <v>194</v>
      </c>
      <c r="B875" t="s">
        <v>195</v>
      </c>
      <c r="C875" t="s">
        <v>2706</v>
      </c>
      <c r="D875" t="s">
        <v>2707</v>
      </c>
      <c r="P875">
        <v>3.4978299140930198</v>
      </c>
      <c r="Q875">
        <v>3.9304900169372599</v>
      </c>
      <c r="R875">
        <v>4.1290698051452601</v>
      </c>
      <c r="S875">
        <v>4.8661198616027797</v>
      </c>
      <c r="T875">
        <v>6.5344901084899902</v>
      </c>
      <c r="U875">
        <v>7.2441000938415501</v>
      </c>
      <c r="V875">
        <v>7.1869797706604004</v>
      </c>
      <c r="Z875">
        <v>8.3861198425293004</v>
      </c>
      <c r="AA875">
        <v>9.0885095596313494</v>
      </c>
      <c r="AB875">
        <v>8.3953104019165004</v>
      </c>
      <c r="AC875">
        <v>8.2408304214477504</v>
      </c>
      <c r="AD875">
        <v>8.2849597930908203</v>
      </c>
      <c r="AE875">
        <v>8.7187004089355504</v>
      </c>
      <c r="AF875">
        <v>9.0770301818847692</v>
      </c>
      <c r="AG875">
        <v>9.5890598297119105</v>
      </c>
      <c r="AH875">
        <v>9.6781597137451207</v>
      </c>
      <c r="AI875">
        <v>9.1181602478027308</v>
      </c>
      <c r="AJ875">
        <v>8.6494398117065394</v>
      </c>
      <c r="AK875">
        <v>7.9605598449706996</v>
      </c>
      <c r="AL875">
        <v>7.1318597793579102</v>
      </c>
      <c r="AM875">
        <v>7.2891101837158203</v>
      </c>
      <c r="AN875">
        <v>7.5808000564575204</v>
      </c>
      <c r="AO875">
        <v>8.4114704132080096</v>
      </c>
      <c r="AQ875">
        <v>10.177559852600099</v>
      </c>
      <c r="AR875">
        <v>10.8284902572632</v>
      </c>
      <c r="AS875">
        <v>11.391050338745099</v>
      </c>
      <c r="AT875">
        <v>12.0284099578857</v>
      </c>
      <c r="AU875">
        <v>12.672690391540501</v>
      </c>
      <c r="AV875">
        <v>13.035519599914601</v>
      </c>
      <c r="AW875">
        <v>12.9633598327637</v>
      </c>
      <c r="AX875">
        <v>13.7511701583862</v>
      </c>
      <c r="AY875">
        <v>13.655540466308601</v>
      </c>
      <c r="AZ875">
        <v>13.580719947814901</v>
      </c>
      <c r="BA875">
        <v>13.0978498458862</v>
      </c>
      <c r="BB875">
        <v>14.228919982910201</v>
      </c>
      <c r="BC875">
        <v>14.165740013122599</v>
      </c>
      <c r="BD875">
        <v>14.4767503738403</v>
      </c>
      <c r="BE875">
        <v>15.570910453796399</v>
      </c>
      <c r="BF875">
        <v>16.482580184936499</v>
      </c>
      <c r="BG875">
        <v>17.316219329833999</v>
      </c>
      <c r="BH875">
        <v>18.283889770507798</v>
      </c>
      <c r="BI875">
        <v>19.455949783325199</v>
      </c>
      <c r="BJ875">
        <v>20.0931205749512</v>
      </c>
      <c r="BK875">
        <v>20.296409606933601</v>
      </c>
      <c r="BL875">
        <v>21.486780166626001</v>
      </c>
      <c r="BM875">
        <v>23.386720657348601</v>
      </c>
      <c r="BN875">
        <v>24.407550811767599</v>
      </c>
      <c r="BO875">
        <v>26.337009429931602</v>
      </c>
      <c r="BP875">
        <v>29.684820175170898</v>
      </c>
      <c r="BQ875">
        <v>28.180019378662099</v>
      </c>
    </row>
    <row r="876" spans="1:69" x14ac:dyDescent="0.2">
      <c r="A876" t="s">
        <v>194</v>
      </c>
      <c r="B876" t="s">
        <v>195</v>
      </c>
      <c r="C876" t="s">
        <v>2708</v>
      </c>
      <c r="D876" t="s">
        <v>2709</v>
      </c>
      <c r="AR876">
        <v>19.714649999999999</v>
      </c>
      <c r="AS876">
        <v>21.438130000000001</v>
      </c>
      <c r="AT876">
        <v>21.81568</v>
      </c>
      <c r="AU876">
        <v>19.16113</v>
      </c>
      <c r="AV876">
        <v>22.910029999999999</v>
      </c>
      <c r="AW876">
        <v>26.41864</v>
      </c>
      <c r="AX876">
        <v>30.30641</v>
      </c>
      <c r="AY876">
        <v>28.093830000000001</v>
      </c>
      <c r="AZ876">
        <v>33.537520000000001</v>
      </c>
      <c r="BA876">
        <v>43.220880000000001</v>
      </c>
      <c r="BB876">
        <v>34.290579999999999</v>
      </c>
      <c r="BC876">
        <v>19.922270000000001</v>
      </c>
      <c r="BD876">
        <v>16.556930000000001</v>
      </c>
      <c r="BE876">
        <v>27.71162</v>
      </c>
      <c r="BF876">
        <v>29.439589999999999</v>
      </c>
      <c r="BH876">
        <v>27.006879999999999</v>
      </c>
      <c r="BJ876">
        <v>46.231789999999997</v>
      </c>
      <c r="BK876">
        <v>44.124879999999997</v>
      </c>
    </row>
    <row r="877" spans="1:69" x14ac:dyDescent="0.2">
      <c r="A877" t="s">
        <v>194</v>
      </c>
      <c r="B877" t="s">
        <v>195</v>
      </c>
      <c r="C877" t="s">
        <v>2710</v>
      </c>
      <c r="D877" t="s">
        <v>2711</v>
      </c>
      <c r="P877">
        <v>7.43154</v>
      </c>
      <c r="Q877">
        <v>7.8889100000000001</v>
      </c>
      <c r="V877">
        <v>9.3418399999999995</v>
      </c>
      <c r="W877">
        <v>9.67422</v>
      </c>
      <c r="X877">
        <v>10.08639</v>
      </c>
      <c r="Y877">
        <v>10.8048</v>
      </c>
      <c r="Z877">
        <v>11.48837</v>
      </c>
      <c r="AA877">
        <v>12.505839999999999</v>
      </c>
      <c r="AB877">
        <v>13.65414</v>
      </c>
      <c r="AC877">
        <v>14.51375</v>
      </c>
      <c r="AD877">
        <v>16.020219999999998</v>
      </c>
      <c r="AE877">
        <v>17.672180000000001</v>
      </c>
      <c r="AF877">
        <v>18.793430000000001</v>
      </c>
      <c r="AG877">
        <v>19.291170000000001</v>
      </c>
      <c r="AH877">
        <v>19.74278</v>
      </c>
      <c r="AJ877">
        <v>21.36674</v>
      </c>
      <c r="AK877">
        <v>21.834099999999999</v>
      </c>
      <c r="AL877">
        <v>22.700589999999998</v>
      </c>
      <c r="AM877">
        <v>23.673449999999999</v>
      </c>
      <c r="AN877">
        <v>24.942419999999998</v>
      </c>
      <c r="AQ877">
        <v>28.297049999999999</v>
      </c>
      <c r="AR877">
        <v>29.01118</v>
      </c>
      <c r="AS877">
        <v>29.99879</v>
      </c>
      <c r="AT877">
        <v>31.107949999999999</v>
      </c>
      <c r="AU877">
        <v>31.056619999999999</v>
      </c>
      <c r="AV877">
        <v>32.997549999999997</v>
      </c>
      <c r="AW877">
        <v>35.847479999999997</v>
      </c>
      <c r="AX877">
        <v>40.460279999999997</v>
      </c>
      <c r="AY877">
        <v>43.720399999999998</v>
      </c>
      <c r="AZ877">
        <v>49.092730000000003</v>
      </c>
      <c r="BA877">
        <v>55.532110000000003</v>
      </c>
      <c r="BB877">
        <v>58.932760000000002</v>
      </c>
      <c r="BC877">
        <v>57.398919999999997</v>
      </c>
      <c r="BD877">
        <v>62.77919</v>
      </c>
      <c r="BE877">
        <v>63.999540000000003</v>
      </c>
      <c r="BF877">
        <v>65.314310000000006</v>
      </c>
      <c r="BG877">
        <v>66.491249999999994</v>
      </c>
      <c r="BH877">
        <v>68.142740000000003</v>
      </c>
      <c r="BI877">
        <v>74.063969999999998</v>
      </c>
      <c r="BJ877">
        <v>75.447800000000001</v>
      </c>
      <c r="BK877">
        <v>77.692369999999997</v>
      </c>
    </row>
    <row r="878" spans="1:69" x14ac:dyDescent="0.2">
      <c r="A878" t="s">
        <v>194</v>
      </c>
      <c r="B878" t="s">
        <v>195</v>
      </c>
      <c r="C878" t="s">
        <v>2712</v>
      </c>
      <c r="D878" t="s">
        <v>2713</v>
      </c>
      <c r="P878">
        <v>10.50442</v>
      </c>
      <c r="Q878">
        <v>11.995850000000001</v>
      </c>
      <c r="R878">
        <v>12.170680000000001</v>
      </c>
      <c r="S878">
        <v>12.417630000000001</v>
      </c>
      <c r="T878">
        <v>12.03012</v>
      </c>
      <c r="U878">
        <v>12.13626</v>
      </c>
      <c r="V878">
        <v>11.98724</v>
      </c>
      <c r="W878">
        <v>13.323779999999999</v>
      </c>
      <c r="X878">
        <v>13.68365</v>
      </c>
      <c r="Y878">
        <v>15.095750000000001</v>
      </c>
      <c r="Z878">
        <v>16.308109999999999</v>
      </c>
      <c r="AA878">
        <v>17.40851</v>
      </c>
      <c r="AB878">
        <v>18.9834</v>
      </c>
      <c r="AC878">
        <v>19.724769999999999</v>
      </c>
      <c r="AD878">
        <v>23.827729999999999</v>
      </c>
      <c r="AF878">
        <v>24.345220000000001</v>
      </c>
      <c r="AG878">
        <v>22.06728</v>
      </c>
      <c r="AH878">
        <v>25.65352</v>
      </c>
      <c r="AI878">
        <v>25.99213</v>
      </c>
      <c r="AJ878">
        <v>26.622959999999999</v>
      </c>
      <c r="AK878">
        <v>25.02674</v>
      </c>
      <c r="AL878">
        <v>28.35191</v>
      </c>
      <c r="AM878">
        <v>27.771629999999998</v>
      </c>
      <c r="AN878">
        <v>35.527799999999999</v>
      </c>
      <c r="AO878">
        <v>35.879260000000002</v>
      </c>
      <c r="AR878">
        <v>38.51352</v>
      </c>
      <c r="AS878">
        <v>39.522449999999999</v>
      </c>
      <c r="AT878">
        <v>41.850149999999999</v>
      </c>
      <c r="AU878">
        <v>43.79278</v>
      </c>
      <c r="AV878">
        <v>49.101529999999997</v>
      </c>
      <c r="AW878">
        <v>66.036339999999996</v>
      </c>
      <c r="AX878">
        <v>68.465620000000001</v>
      </c>
      <c r="AY878">
        <v>69.146739999999994</v>
      </c>
      <c r="AZ878">
        <v>77.430070000000001</v>
      </c>
      <c r="BA878">
        <v>86.008390000000006</v>
      </c>
      <c r="BB878">
        <v>81.475719999999995</v>
      </c>
      <c r="BC878">
        <v>87.212320000000005</v>
      </c>
      <c r="BD878">
        <v>87.922269999999997</v>
      </c>
      <c r="BE878">
        <v>89.940889999999996</v>
      </c>
      <c r="BF878">
        <v>92.754260000000002</v>
      </c>
      <c r="BG878">
        <v>96.821299999999994</v>
      </c>
      <c r="BH878">
        <v>102.0643</v>
      </c>
      <c r="BI878">
        <v>103.40907</v>
      </c>
      <c r="BJ878">
        <v>106.10845999999999</v>
      </c>
      <c r="BK878">
        <v>108.13254999999999</v>
      </c>
    </row>
    <row r="879" spans="1:69" x14ac:dyDescent="0.2">
      <c r="A879" t="s">
        <v>194</v>
      </c>
      <c r="B879" t="s">
        <v>195</v>
      </c>
      <c r="C879" t="s">
        <v>2714</v>
      </c>
      <c r="D879" t="s">
        <v>2715</v>
      </c>
      <c r="P879">
        <v>44.451900000000002</v>
      </c>
      <c r="Q879">
        <v>47.157829999999997</v>
      </c>
      <c r="R879">
        <v>47.183390000000003</v>
      </c>
      <c r="S879">
        <v>45.032789999999999</v>
      </c>
      <c r="T879">
        <v>47.498759999999997</v>
      </c>
      <c r="U879">
        <v>47.106110000000001</v>
      </c>
      <c r="V879">
        <v>47.781689999999998</v>
      </c>
      <c r="W879">
        <v>49.921349999999997</v>
      </c>
      <c r="X879">
        <v>52.320259999999998</v>
      </c>
      <c r="Y879">
        <v>52.959600000000002</v>
      </c>
      <c r="Z879">
        <v>54.485140000000001</v>
      </c>
      <c r="AA879">
        <v>59.787129999999998</v>
      </c>
      <c r="AB879">
        <v>60.348660000000002</v>
      </c>
      <c r="AC879">
        <v>57.700580000000002</v>
      </c>
      <c r="AD879">
        <v>56.490090000000002</v>
      </c>
      <c r="AE879">
        <v>57.758499999999998</v>
      </c>
      <c r="AF879">
        <v>67.545670000000001</v>
      </c>
      <c r="AG879">
        <v>64.775440000000003</v>
      </c>
      <c r="AH879">
        <v>57.35904</v>
      </c>
      <c r="AI879">
        <v>55.177199999999999</v>
      </c>
      <c r="AJ879">
        <v>56.65663</v>
      </c>
      <c r="AK879">
        <v>57.830109999999998</v>
      </c>
      <c r="AL879">
        <v>59.779429999999998</v>
      </c>
      <c r="AM879">
        <v>58.25553</v>
      </c>
      <c r="AN879">
        <v>50.979689999999998</v>
      </c>
      <c r="AO879">
        <v>49.93909</v>
      </c>
      <c r="AQ879">
        <v>46.501489999999997</v>
      </c>
      <c r="AR879">
        <v>49.00318</v>
      </c>
      <c r="AS879">
        <v>48.876399999999997</v>
      </c>
      <c r="AT879">
        <v>47.418900000000001</v>
      </c>
      <c r="AU879">
        <v>45.378120000000003</v>
      </c>
      <c r="AV879">
        <v>44.658929999999998</v>
      </c>
      <c r="AW879">
        <v>48.692929999999997</v>
      </c>
      <c r="AX879">
        <v>47.176369999999999</v>
      </c>
      <c r="AY879">
        <v>45.831420000000001</v>
      </c>
      <c r="AZ879">
        <v>47.657449999999997</v>
      </c>
      <c r="BA879">
        <v>48.921550000000003</v>
      </c>
      <c r="BB879">
        <v>48.900260000000003</v>
      </c>
      <c r="BC879">
        <v>52.399880000000003</v>
      </c>
      <c r="BD879">
        <v>52.686410000000002</v>
      </c>
      <c r="BE879">
        <v>48.23903</v>
      </c>
      <c r="BF879">
        <v>46.096229999999998</v>
      </c>
      <c r="BG879">
        <v>44.498989999999999</v>
      </c>
      <c r="BH879">
        <v>42.177149999999997</v>
      </c>
      <c r="BI879">
        <v>41.54927</v>
      </c>
      <c r="BJ879">
        <v>40.681260000000002</v>
      </c>
      <c r="BK879">
        <v>39.721730000000001</v>
      </c>
    </row>
    <row r="880" spans="1:69" x14ac:dyDescent="0.2">
      <c r="A880" t="s">
        <v>194</v>
      </c>
      <c r="B880" t="s">
        <v>195</v>
      </c>
      <c r="C880" t="s">
        <v>2716</v>
      </c>
      <c r="D880" t="s">
        <v>2717</v>
      </c>
      <c r="AY880">
        <v>11.2700004577637</v>
      </c>
      <c r="BG880">
        <v>19.144796216511399</v>
      </c>
      <c r="BK880">
        <v>14.710000038146999</v>
      </c>
      <c r="BL880">
        <v>17.219999313354499</v>
      </c>
      <c r="BN880">
        <v>21.213420867919901</v>
      </c>
      <c r="BO880">
        <v>24.861143071932801</v>
      </c>
      <c r="BP880">
        <v>18.757284044685299</v>
      </c>
      <c r="BQ880">
        <v>21.343118835284098</v>
      </c>
    </row>
    <row r="881" spans="1:69" x14ac:dyDescent="0.2">
      <c r="A881" t="s">
        <v>194</v>
      </c>
      <c r="B881" t="s">
        <v>195</v>
      </c>
      <c r="C881" t="s">
        <v>2718</v>
      </c>
      <c r="D881" t="s">
        <v>2719</v>
      </c>
      <c r="P881">
        <v>10.0815896987915</v>
      </c>
      <c r="Q881">
        <v>9.2618904113769496</v>
      </c>
      <c r="R881">
        <v>9.3502397537231392</v>
      </c>
      <c r="S881">
        <v>8.7285900115966797</v>
      </c>
      <c r="T881">
        <v>9.8785200119018608</v>
      </c>
      <c r="U881">
        <v>9.8332796096801793</v>
      </c>
      <c r="V881">
        <v>10.8475198745728</v>
      </c>
      <c r="W881">
        <v>11.1647796630859</v>
      </c>
      <c r="X881">
        <v>12.2990398406982</v>
      </c>
      <c r="Y881">
        <v>12.0396995544434</v>
      </c>
      <c r="Z881">
        <v>13.4687700271606</v>
      </c>
      <c r="AA881">
        <v>13.634010314941399</v>
      </c>
      <c r="AB881">
        <v>14.360440254211399</v>
      </c>
      <c r="AC881">
        <v>15.0700902938843</v>
      </c>
      <c r="AD881">
        <v>17.6032104492188</v>
      </c>
      <c r="AF881">
        <v>19.6975708007812</v>
      </c>
      <c r="AG881">
        <v>20.930849075317401</v>
      </c>
      <c r="AH881">
        <v>20.5472297668457</v>
      </c>
      <c r="AI881">
        <v>24.137449264526399</v>
      </c>
      <c r="AJ881">
        <v>23.990829467773398</v>
      </c>
      <c r="AK881">
        <v>30.335140228271499</v>
      </c>
      <c r="AL881">
        <v>31.420589447021499</v>
      </c>
      <c r="AM881">
        <v>32.061199188232401</v>
      </c>
      <c r="AN881">
        <v>20.960769653320298</v>
      </c>
      <c r="AO881">
        <v>25.962080001831101</v>
      </c>
      <c r="AR881">
        <v>25.811359405517599</v>
      </c>
      <c r="AS881">
        <v>28.019670486450199</v>
      </c>
      <c r="AT881">
        <v>29.876380920410199</v>
      </c>
      <c r="AU881">
        <v>30.274070739746101</v>
      </c>
      <c r="AV881">
        <v>31.5401306152344</v>
      </c>
      <c r="AW881">
        <v>32.904170989990199</v>
      </c>
      <c r="AX881">
        <v>34.568130493164098</v>
      </c>
      <c r="AY881">
        <v>35.704048156738303</v>
      </c>
      <c r="AZ881">
        <v>38.184528350830099</v>
      </c>
      <c r="BA881">
        <v>42.156620025634801</v>
      </c>
      <c r="BB881">
        <v>46.004119873046903</v>
      </c>
      <c r="BC881">
        <v>48.961239861787803</v>
      </c>
      <c r="BE881">
        <v>57.377234208732297</v>
      </c>
      <c r="BF881">
        <v>60.946955588177303</v>
      </c>
      <c r="BG881">
        <v>58.116548368680697</v>
      </c>
      <c r="BH881">
        <v>59.234336749129703</v>
      </c>
      <c r="BI881">
        <v>58.211245101234503</v>
      </c>
      <c r="BJ881">
        <v>59.1839705212032</v>
      </c>
      <c r="BK881">
        <v>60.092843100285897</v>
      </c>
      <c r="BL881">
        <v>58.3948120575037</v>
      </c>
      <c r="BM881">
        <v>57.857022627263298</v>
      </c>
      <c r="BN881">
        <v>59.061603985372699</v>
      </c>
      <c r="BO881">
        <v>53.0850745491921</v>
      </c>
      <c r="BP881">
        <v>46.320663463520603</v>
      </c>
      <c r="BQ881">
        <v>46.7658211195889</v>
      </c>
    </row>
    <row r="882" spans="1:69" x14ac:dyDescent="0.2">
      <c r="A882" t="s">
        <v>194</v>
      </c>
      <c r="B882" t="s">
        <v>195</v>
      </c>
      <c r="C882" t="s">
        <v>2720</v>
      </c>
      <c r="D882" t="s">
        <v>2721</v>
      </c>
      <c r="BD882">
        <v>76.485788113695094</v>
      </c>
      <c r="BJ882">
        <v>53.1120331950208</v>
      </c>
      <c r="BK882">
        <v>59.7131681877445</v>
      </c>
      <c r="BL882">
        <v>63.049450549450498</v>
      </c>
      <c r="BM882">
        <v>65.894465894465895</v>
      </c>
      <c r="BN882">
        <v>41.214057507987199</v>
      </c>
      <c r="BP882">
        <v>75.196850393700799</v>
      </c>
      <c r="BQ882">
        <v>66.108149276466094</v>
      </c>
    </row>
    <row r="883" spans="1:69" x14ac:dyDescent="0.2">
      <c r="A883" t="s">
        <v>194</v>
      </c>
      <c r="B883" t="s">
        <v>195</v>
      </c>
      <c r="C883" t="s">
        <v>2722</v>
      </c>
      <c r="D883" t="s">
        <v>2723</v>
      </c>
      <c r="P883">
        <v>7.0689998567104298E-2</v>
      </c>
      <c r="Q883">
        <v>8.0339998006820706E-2</v>
      </c>
      <c r="R883">
        <v>0.108910001814365</v>
      </c>
      <c r="S883">
        <v>9.8010003566741902E-2</v>
      </c>
      <c r="T883">
        <v>8.5419997572898906E-2</v>
      </c>
      <c r="U883">
        <v>8.7640002369880704E-2</v>
      </c>
      <c r="V883">
        <v>0.124880000948906</v>
      </c>
      <c r="W883">
        <v>9.6799999475479098E-2</v>
      </c>
      <c r="X883">
        <v>0.12795999646186801</v>
      </c>
      <c r="Y883">
        <v>0.13215999305248299</v>
      </c>
      <c r="Z883">
        <v>5.9579998254776001E-2</v>
      </c>
      <c r="AA883">
        <v>8.1900000572204604E-2</v>
      </c>
      <c r="AB883">
        <v>9.9260002374649006E-2</v>
      </c>
      <c r="AC883">
        <v>0.226119995117188</v>
      </c>
      <c r="AD883">
        <v>0.363990008831024</v>
      </c>
      <c r="AE883">
        <v>0.46421000361442599</v>
      </c>
      <c r="AF883">
        <v>0.59802001714706399</v>
      </c>
      <c r="AG883">
        <v>0.68549001216888406</v>
      </c>
      <c r="AH883">
        <v>0.74475997686386097</v>
      </c>
      <c r="AI883">
        <v>0.65017998218536399</v>
      </c>
      <c r="AJ883">
        <v>0.77354997396469105</v>
      </c>
      <c r="AK883">
        <v>0.84205001592636097</v>
      </c>
      <c r="AL883">
        <v>0.85859000682830799</v>
      </c>
      <c r="AM883">
        <v>1.0517100095748899</v>
      </c>
      <c r="AN883">
        <v>1.04102003574371</v>
      </c>
      <c r="AO883">
        <v>1.3888200521469101</v>
      </c>
      <c r="AP883">
        <v>1.67227005958557</v>
      </c>
      <c r="AQ883">
        <v>1.7207900285720801</v>
      </c>
      <c r="AR883">
        <v>1.8380000591278101</v>
      </c>
      <c r="AZ883">
        <v>2.99716997146606</v>
      </c>
      <c r="BB883">
        <v>2.8991398811340301</v>
      </c>
      <c r="BC883">
        <v>2.7905399799346902</v>
      </c>
      <c r="BD883">
        <v>3.09034991264343</v>
      </c>
      <c r="BE883">
        <v>3.6486599445343</v>
      </c>
      <c r="BF883">
        <v>4.0037398338317898</v>
      </c>
      <c r="BG883">
        <v>4.1774802207946804</v>
      </c>
      <c r="BH883">
        <v>4.1388101577758798</v>
      </c>
      <c r="BI883">
        <v>3.0508499145507799</v>
      </c>
      <c r="BJ883">
        <v>3.6781299114227299</v>
      </c>
      <c r="BK883">
        <v>4.3649997711181596</v>
      </c>
      <c r="BL883">
        <v>5.5206499099731401</v>
      </c>
      <c r="BM883">
        <v>6.3728699684143102</v>
      </c>
      <c r="BN883">
        <v>6.5038170814514196</v>
      </c>
    </row>
    <row r="884" spans="1:69" x14ac:dyDescent="0.2">
      <c r="A884" t="s">
        <v>194</v>
      </c>
      <c r="B884" t="s">
        <v>195</v>
      </c>
      <c r="C884" t="s">
        <v>2724</v>
      </c>
      <c r="D884" t="s">
        <v>2725</v>
      </c>
      <c r="BG884">
        <v>21.565040588378899</v>
      </c>
      <c r="BL884">
        <v>21.565040588378899</v>
      </c>
    </row>
    <row r="885" spans="1:69" x14ac:dyDescent="0.2">
      <c r="A885" t="s">
        <v>194</v>
      </c>
      <c r="B885" t="s">
        <v>195</v>
      </c>
      <c r="C885" t="s">
        <v>2726</v>
      </c>
      <c r="D885" t="s">
        <v>2727</v>
      </c>
      <c r="BG885">
        <v>79.635467529296804</v>
      </c>
      <c r="BL885">
        <v>66.714408874511705</v>
      </c>
    </row>
    <row r="886" spans="1:69" x14ac:dyDescent="0.2">
      <c r="A886" t="s">
        <v>194</v>
      </c>
      <c r="B886" t="s">
        <v>195</v>
      </c>
      <c r="C886" t="s">
        <v>2728</v>
      </c>
      <c r="D886" t="s">
        <v>2729</v>
      </c>
      <c r="P886">
        <v>0.17124000191688499</v>
      </c>
      <c r="Q886">
        <v>0.112920001149178</v>
      </c>
      <c r="R886">
        <v>0.15001000463962499</v>
      </c>
      <c r="S886">
        <v>0.19910000264644601</v>
      </c>
      <c r="T886">
        <v>0.24643999338149999</v>
      </c>
      <c r="U886">
        <v>0.238010004162788</v>
      </c>
      <c r="V886">
        <v>0.25902000069618197</v>
      </c>
      <c r="W886">
        <v>0.264019995927811</v>
      </c>
      <c r="X886">
        <v>0.245000004768372</v>
      </c>
      <c r="Y886">
        <v>0.28071001172065702</v>
      </c>
      <c r="Z886">
        <v>0.26870000362396201</v>
      </c>
      <c r="AA886">
        <v>0.26763001084327698</v>
      </c>
      <c r="AB886">
        <v>0.28248000144958502</v>
      </c>
      <c r="AC886">
        <v>0.28216999769210799</v>
      </c>
      <c r="AD886">
        <v>0.29455998539924599</v>
      </c>
      <c r="AE886">
        <v>0.29855000972747803</v>
      </c>
      <c r="AF886">
        <v>0.31251001358032199</v>
      </c>
      <c r="AG886">
        <v>0.31424999237060602</v>
      </c>
      <c r="AH886">
        <v>0.31328999996185303</v>
      </c>
      <c r="AI886">
        <v>0.29444000124931302</v>
      </c>
      <c r="AJ886">
        <v>0.29655998945236201</v>
      </c>
      <c r="AK886">
        <v>0.28648999333381597</v>
      </c>
      <c r="AL886">
        <v>0.29095000028610202</v>
      </c>
      <c r="AM886">
        <v>0.31336998939514199</v>
      </c>
      <c r="AN886">
        <v>0.27899000048637401</v>
      </c>
      <c r="AO886">
        <v>0.31343999505043002</v>
      </c>
      <c r="AP886">
        <v>0.28984001278877303</v>
      </c>
      <c r="AR886">
        <v>0.29387998580932601</v>
      </c>
      <c r="AU886">
        <v>0.34463000297546398</v>
      </c>
      <c r="AV886">
        <v>0.293689996004105</v>
      </c>
      <c r="AX886">
        <v>0.45436999201774603</v>
      </c>
      <c r="AY886">
        <v>0.46110999584197998</v>
      </c>
      <c r="AZ886">
        <v>0.45881998538970897</v>
      </c>
      <c r="BA886">
        <v>0.49628999829292297</v>
      </c>
      <c r="BB886">
        <v>0.48313000798225397</v>
      </c>
      <c r="BC886">
        <v>0.47650581880912901</v>
      </c>
      <c r="BD886">
        <v>0.49192269232197799</v>
      </c>
      <c r="BE886">
        <v>0.49016823345500998</v>
      </c>
      <c r="BF886">
        <v>0.48655657854138401</v>
      </c>
      <c r="BG886">
        <v>0.47895173775996802</v>
      </c>
      <c r="BH886">
        <v>0.514786457894015</v>
      </c>
      <c r="BI886">
        <v>0.50414373541956303</v>
      </c>
      <c r="BJ886">
        <v>0.51340597251674802</v>
      </c>
      <c r="BK886">
        <v>0.573607716031165</v>
      </c>
      <c r="BL886">
        <v>0.55369883446880097</v>
      </c>
      <c r="BM886">
        <v>0.54523332803079005</v>
      </c>
      <c r="BN886">
        <v>0.58837162804659504</v>
      </c>
      <c r="BO886">
        <v>0.62350770368957797</v>
      </c>
      <c r="BP886">
        <v>0.67554188249463099</v>
      </c>
      <c r="BQ886">
        <v>0.74008138958345204</v>
      </c>
    </row>
    <row r="887" spans="1:69" x14ac:dyDescent="0.2">
      <c r="A887" t="s">
        <v>194</v>
      </c>
      <c r="B887" t="s">
        <v>195</v>
      </c>
      <c r="C887" t="s">
        <v>2730</v>
      </c>
      <c r="D887" t="s">
        <v>2731</v>
      </c>
      <c r="AQ887">
        <v>10</v>
      </c>
      <c r="AR887">
        <v>10</v>
      </c>
      <c r="AS887">
        <v>10</v>
      </c>
      <c r="AT887">
        <v>10</v>
      </c>
      <c r="AU887">
        <v>10</v>
      </c>
      <c r="AV887">
        <v>10</v>
      </c>
      <c r="AW887">
        <v>10</v>
      </c>
      <c r="AX887">
        <v>10</v>
      </c>
      <c r="AY887">
        <v>10</v>
      </c>
      <c r="AZ887">
        <v>10</v>
      </c>
      <c r="BA887">
        <v>10</v>
      </c>
      <c r="BB887">
        <v>10</v>
      </c>
      <c r="BC887">
        <v>10</v>
      </c>
      <c r="BD887">
        <v>10</v>
      </c>
      <c r="BE887">
        <v>10</v>
      </c>
      <c r="BF887">
        <v>10</v>
      </c>
      <c r="BG887">
        <v>10</v>
      </c>
      <c r="BH887">
        <v>10</v>
      </c>
      <c r="BI887">
        <v>10</v>
      </c>
      <c r="BJ887">
        <v>10</v>
      </c>
      <c r="BK887">
        <v>10</v>
      </c>
      <c r="BL887">
        <v>10</v>
      </c>
      <c r="BM887">
        <v>10</v>
      </c>
      <c r="BN887">
        <v>10</v>
      </c>
      <c r="BO887">
        <v>10</v>
      </c>
      <c r="BP887">
        <v>10</v>
      </c>
    </row>
    <row r="888" spans="1:69" x14ac:dyDescent="0.2">
      <c r="A888" t="s">
        <v>194</v>
      </c>
      <c r="B888" t="s">
        <v>195</v>
      </c>
      <c r="C888" t="s">
        <v>2732</v>
      </c>
      <c r="D888" t="s">
        <v>2733</v>
      </c>
      <c r="T888">
        <v>14.3800001144409</v>
      </c>
      <c r="AJ888">
        <v>20.180000305175799</v>
      </c>
      <c r="AO888">
        <v>19.409999847412099</v>
      </c>
      <c r="AV888">
        <v>31.2299995422363</v>
      </c>
      <c r="AX888">
        <v>32.970001220703097</v>
      </c>
      <c r="AY888">
        <v>32.7299995422363</v>
      </c>
      <c r="AZ888">
        <v>39.259998321533203</v>
      </c>
      <c r="BC888">
        <v>37.19</v>
      </c>
      <c r="BG888">
        <v>50.099998474121101</v>
      </c>
      <c r="BK888">
        <v>58.869998931884801</v>
      </c>
      <c r="BL888">
        <v>47.049999237060497</v>
      </c>
      <c r="BN888">
        <v>62.669998168945298</v>
      </c>
      <c r="BO888">
        <v>62.810001373291001</v>
      </c>
    </row>
    <row r="889" spans="1:69" x14ac:dyDescent="0.2">
      <c r="A889" t="s">
        <v>194</v>
      </c>
      <c r="B889" t="s">
        <v>195</v>
      </c>
      <c r="C889" t="s">
        <v>2734</v>
      </c>
      <c r="D889" t="s">
        <v>2735</v>
      </c>
      <c r="AO889">
        <v>0.34659758210182201</v>
      </c>
      <c r="AQ889">
        <v>0.37869307398796098</v>
      </c>
      <c r="AS889">
        <v>0.35689184069633501</v>
      </c>
      <c r="AU889">
        <v>0.255278170108795</v>
      </c>
      <c r="AV889">
        <v>0.21049390733241999</v>
      </c>
      <c r="AW889">
        <v>0.189363583922386</v>
      </c>
      <c r="AX889">
        <v>0.15537092089653001</v>
      </c>
      <c r="AY889">
        <v>0.15882581472396901</v>
      </c>
      <c r="AZ889">
        <v>0.15759235620498699</v>
      </c>
      <c r="BA889">
        <v>0.15564291179180101</v>
      </c>
      <c r="BB889">
        <v>0.15476694703102101</v>
      </c>
      <c r="BC889">
        <v>0.150725036859512</v>
      </c>
      <c r="BD889">
        <v>0.15475778281688701</v>
      </c>
      <c r="BE889">
        <v>0.17118364572524999</v>
      </c>
      <c r="BF889">
        <v>0.17023217678070099</v>
      </c>
      <c r="BG889">
        <v>0.17141206562519101</v>
      </c>
      <c r="BH889">
        <v>0.16430161893367801</v>
      </c>
      <c r="BI889">
        <v>0.164873391389847</v>
      </c>
      <c r="BJ889">
        <v>0.165460139513016</v>
      </c>
      <c r="BK889">
        <v>0.162139251828194</v>
      </c>
      <c r="BL889">
        <v>0.15945032238960299</v>
      </c>
      <c r="BM889">
        <v>0.170945569872856</v>
      </c>
      <c r="BN889">
        <v>0.16439583897590601</v>
      </c>
      <c r="BO889">
        <v>0.17477242648601499</v>
      </c>
      <c r="BP889">
        <v>0.175018385052681</v>
      </c>
    </row>
    <row r="890" spans="1:69" x14ac:dyDescent="0.2">
      <c r="A890" t="s">
        <v>194</v>
      </c>
      <c r="B890" t="s">
        <v>195</v>
      </c>
      <c r="C890" t="s">
        <v>2736</v>
      </c>
      <c r="D890" t="s">
        <v>2737</v>
      </c>
      <c r="AO890">
        <v>3</v>
      </c>
      <c r="AQ890">
        <v>3</v>
      </c>
      <c r="AS890">
        <v>3</v>
      </c>
      <c r="AU890">
        <v>4</v>
      </c>
      <c r="AV890">
        <v>4</v>
      </c>
      <c r="AW890">
        <v>6</v>
      </c>
      <c r="AX890">
        <v>7</v>
      </c>
      <c r="AY890">
        <v>10</v>
      </c>
      <c r="AZ890">
        <v>10</v>
      </c>
      <c r="BA890">
        <v>10</v>
      </c>
      <c r="BB890">
        <v>10</v>
      </c>
      <c r="BC890">
        <v>10</v>
      </c>
      <c r="BD890">
        <v>10</v>
      </c>
      <c r="BE890">
        <v>11</v>
      </c>
      <c r="BF890">
        <v>11</v>
      </c>
      <c r="BG890">
        <v>11</v>
      </c>
      <c r="BH890">
        <v>10</v>
      </c>
      <c r="BI890">
        <v>10</v>
      </c>
      <c r="BJ890">
        <v>10</v>
      </c>
      <c r="BK890">
        <v>10</v>
      </c>
      <c r="BL890">
        <v>11</v>
      </c>
      <c r="BM890">
        <v>9</v>
      </c>
      <c r="BN890">
        <v>9</v>
      </c>
      <c r="BO890">
        <v>9</v>
      </c>
      <c r="BP890">
        <v>9</v>
      </c>
    </row>
    <row r="891" spans="1:69" x14ac:dyDescent="0.2">
      <c r="A891" t="s">
        <v>194</v>
      </c>
      <c r="B891" t="s">
        <v>195</v>
      </c>
      <c r="C891" t="s">
        <v>2738</v>
      </c>
      <c r="D891" t="s">
        <v>2739</v>
      </c>
      <c r="AO891">
        <v>7.0351758003234899</v>
      </c>
      <c r="AQ891">
        <v>8.5</v>
      </c>
      <c r="AS891">
        <v>13.9303483963013</v>
      </c>
      <c r="AU891">
        <v>10.945273399353001</v>
      </c>
      <c r="AV891">
        <v>16.915422439575199</v>
      </c>
      <c r="AW891">
        <v>19.7115383148193</v>
      </c>
      <c r="AX891">
        <v>25.358852386474599</v>
      </c>
      <c r="AY891">
        <v>30.143541336059599</v>
      </c>
      <c r="AZ891">
        <v>31.100479125976602</v>
      </c>
      <c r="BA891">
        <v>35.096153259277301</v>
      </c>
      <c r="BB891">
        <v>41.706161499023402</v>
      </c>
      <c r="BC891">
        <v>41.232227325439503</v>
      </c>
      <c r="BD891">
        <v>33.333332061767599</v>
      </c>
      <c r="BE891">
        <v>31.924882888793899</v>
      </c>
      <c r="BF891">
        <v>26.760562896728501</v>
      </c>
      <c r="BG891">
        <v>24.0384616851807</v>
      </c>
      <c r="BH891">
        <v>23.809524536132798</v>
      </c>
      <c r="BI891">
        <v>25.238094329833999</v>
      </c>
      <c r="BJ891">
        <v>28.571428298950199</v>
      </c>
      <c r="BK891">
        <v>25.7142848968506</v>
      </c>
      <c r="BL891">
        <v>24.761905670166001</v>
      </c>
      <c r="BM891">
        <v>26.190475463867202</v>
      </c>
      <c r="BN891">
        <v>24.761905670166001</v>
      </c>
      <c r="BO891">
        <v>21.226415634155298</v>
      </c>
      <c r="BP891">
        <v>17.9245281219482</v>
      </c>
    </row>
    <row r="892" spans="1:69" x14ac:dyDescent="0.2">
      <c r="A892" t="s">
        <v>194</v>
      </c>
      <c r="B892" t="s">
        <v>195</v>
      </c>
      <c r="C892" t="s">
        <v>2740</v>
      </c>
      <c r="D892" t="s">
        <v>2741</v>
      </c>
    </row>
    <row r="893" spans="1:69" x14ac:dyDescent="0.2">
      <c r="A893" t="s">
        <v>194</v>
      </c>
      <c r="B893" t="s">
        <v>195</v>
      </c>
      <c r="C893" t="s">
        <v>2742</v>
      </c>
      <c r="D893" t="s">
        <v>2743</v>
      </c>
      <c r="AO893">
        <v>37.234043121337898</v>
      </c>
      <c r="AQ893">
        <v>40.957447052002003</v>
      </c>
      <c r="AS893">
        <v>48.677249908447301</v>
      </c>
      <c r="AU893">
        <v>33.333332061767599</v>
      </c>
      <c r="AV893">
        <v>45.728641510009801</v>
      </c>
      <c r="AW893">
        <v>42.233009338378899</v>
      </c>
      <c r="AX893">
        <v>43.203884124755902</v>
      </c>
      <c r="AY893">
        <v>50.724636077880902</v>
      </c>
      <c r="AZ893">
        <v>54.589370727539098</v>
      </c>
      <c r="BA893">
        <v>49.038459777832003</v>
      </c>
      <c r="BB893">
        <v>45.971565246582003</v>
      </c>
      <c r="BC893">
        <v>41.232227325439503</v>
      </c>
      <c r="BD893">
        <v>28.9099521636963</v>
      </c>
      <c r="BE893">
        <v>27.014217376708999</v>
      </c>
      <c r="BF893">
        <v>21.800947189331101</v>
      </c>
      <c r="BG893">
        <v>20</v>
      </c>
      <c r="BH893">
        <v>25.238094329833999</v>
      </c>
      <c r="BI893">
        <v>16.6666660308838</v>
      </c>
      <c r="BJ893">
        <v>15.238095283508301</v>
      </c>
      <c r="BK893">
        <v>13.207547187805201</v>
      </c>
      <c r="BL893">
        <v>11.792452812194799</v>
      </c>
      <c r="BM893">
        <v>9.4339618682861293</v>
      </c>
      <c r="BN893">
        <v>7.5471696853637704</v>
      </c>
      <c r="BO893">
        <v>7.0754718780517596</v>
      </c>
      <c r="BP893">
        <v>5.6872038841247603</v>
      </c>
    </row>
    <row r="894" spans="1:69" x14ac:dyDescent="0.2">
      <c r="A894" t="s">
        <v>194</v>
      </c>
      <c r="B894" t="s">
        <v>195</v>
      </c>
      <c r="C894" t="s">
        <v>2744</v>
      </c>
      <c r="D894" t="s">
        <v>2745</v>
      </c>
      <c r="BG894">
        <v>3.3718762442586199</v>
      </c>
      <c r="BK894">
        <v>3.73823044403643</v>
      </c>
      <c r="BN894">
        <v>1.91104045198606</v>
      </c>
    </row>
    <row r="895" spans="1:69" x14ac:dyDescent="0.2">
      <c r="A895" t="s">
        <v>194</v>
      </c>
      <c r="B895" t="s">
        <v>195</v>
      </c>
      <c r="C895" t="s">
        <v>2746</v>
      </c>
      <c r="D895" t="s">
        <v>2747</v>
      </c>
      <c r="BG895">
        <v>2.18617357095934</v>
      </c>
      <c r="BK895">
        <v>2.7552512360411501</v>
      </c>
      <c r="BN895">
        <v>1.8135851422592399</v>
      </c>
    </row>
    <row r="896" spans="1:69" x14ac:dyDescent="0.2">
      <c r="A896" t="s">
        <v>194</v>
      </c>
      <c r="B896" t="s">
        <v>195</v>
      </c>
      <c r="C896" t="s">
        <v>2748</v>
      </c>
      <c r="D896" t="s">
        <v>2749</v>
      </c>
      <c r="AV896">
        <v>34.187053389859003</v>
      </c>
      <c r="BG896">
        <v>2.88459271796237</v>
      </c>
      <c r="BK896">
        <v>21.110723423490899</v>
      </c>
      <c r="BN896">
        <v>39.7036315439886</v>
      </c>
    </row>
    <row r="897" spans="1:69" x14ac:dyDescent="0.2">
      <c r="A897" t="s">
        <v>194</v>
      </c>
      <c r="B897" t="s">
        <v>195</v>
      </c>
      <c r="C897" t="s">
        <v>2750</v>
      </c>
      <c r="D897" t="s">
        <v>2751</v>
      </c>
      <c r="AV897">
        <v>34.269212209023003</v>
      </c>
      <c r="BG897">
        <v>2.28712048366173</v>
      </c>
      <c r="BK897">
        <v>15.2802790373141</v>
      </c>
      <c r="BN897">
        <v>41.3562249749749</v>
      </c>
    </row>
    <row r="898" spans="1:69" x14ac:dyDescent="0.2">
      <c r="A898" t="s">
        <v>194</v>
      </c>
      <c r="B898" t="s">
        <v>195</v>
      </c>
      <c r="C898" t="s">
        <v>2752</v>
      </c>
      <c r="D898" t="s">
        <v>2753</v>
      </c>
      <c r="AZ898">
        <v>78.720901489257798</v>
      </c>
    </row>
    <row r="899" spans="1:69" x14ac:dyDescent="0.2">
      <c r="A899" t="s">
        <v>194</v>
      </c>
      <c r="B899" t="s">
        <v>195</v>
      </c>
      <c r="C899" t="s">
        <v>2754</v>
      </c>
      <c r="D899" t="s">
        <v>2755</v>
      </c>
      <c r="P899">
        <v>6.7069999873638195E-2</v>
      </c>
      <c r="Q899">
        <v>9.0669997036457103E-2</v>
      </c>
      <c r="R899">
        <v>0.104549996554852</v>
      </c>
      <c r="S899">
        <v>0.15543000400066401</v>
      </c>
      <c r="T899">
        <v>0.17375999689102201</v>
      </c>
      <c r="U899">
        <v>0.34641999006271401</v>
      </c>
      <c r="V899">
        <v>0.30465999245643599</v>
      </c>
      <c r="W899">
        <v>0.363319993019104</v>
      </c>
      <c r="X899">
        <v>0.37540000677108798</v>
      </c>
      <c r="Y899">
        <v>0.336089998483658</v>
      </c>
      <c r="Z899">
        <v>0.43979001045227101</v>
      </c>
      <c r="AA899">
        <v>0.66580998897552501</v>
      </c>
      <c r="AB899">
        <v>0.76581001281738303</v>
      </c>
      <c r="AC899">
        <v>0.81880998611450195</v>
      </c>
      <c r="AD899">
        <v>0.887489974498749</v>
      </c>
      <c r="AE899">
        <v>0.91319000720977805</v>
      </c>
      <c r="AF899">
        <v>0.94441002607345603</v>
      </c>
      <c r="AG899">
        <v>1.0065000057220499</v>
      </c>
      <c r="AH899">
        <v>1.1265300512313801</v>
      </c>
      <c r="AI899">
        <v>1.15442001819611</v>
      </c>
      <c r="AJ899">
        <v>1.0766299962997401</v>
      </c>
      <c r="AK899">
        <v>1.4504599571228001</v>
      </c>
      <c r="AL899">
        <v>1.6869800090789799</v>
      </c>
      <c r="AM899">
        <v>1.6173800230026201</v>
      </c>
      <c r="AN899">
        <v>1.7277300357818599</v>
      </c>
      <c r="AO899">
        <v>1.61512994766235</v>
      </c>
      <c r="AP899">
        <v>1.5076700448989899</v>
      </c>
      <c r="AR899">
        <v>1.5222300291061399</v>
      </c>
      <c r="AU899">
        <v>1.9888399839401201</v>
      </c>
      <c r="AV899">
        <v>2.31612992286682</v>
      </c>
      <c r="AX899">
        <v>2.93402004241943</v>
      </c>
      <c r="AY899">
        <v>3.0761299133300799</v>
      </c>
      <c r="AZ899">
        <v>3.2823300361633301</v>
      </c>
      <c r="BA899">
        <v>3.9005498886108398</v>
      </c>
      <c r="BB899">
        <v>4.3897199630737296</v>
      </c>
      <c r="BC899">
        <v>4.52155871101602</v>
      </c>
      <c r="BD899">
        <v>5.2386856393599697</v>
      </c>
      <c r="BE899">
        <v>5.8070241219847496</v>
      </c>
      <c r="BF899">
        <v>6.1375989984619901</v>
      </c>
      <c r="BG899">
        <v>6.6048219722117496</v>
      </c>
      <c r="BH899">
        <v>6.4607792516582601</v>
      </c>
      <c r="BI899">
        <v>7.1715387632666703</v>
      </c>
      <c r="BJ899">
        <v>7.6918004971526903</v>
      </c>
      <c r="BK899">
        <v>8.0130990415335503</v>
      </c>
      <c r="BL899">
        <v>8.8675060255526805</v>
      </c>
      <c r="BM899">
        <v>9.8664129781694392</v>
      </c>
      <c r="BN899">
        <v>11.6871552334747</v>
      </c>
      <c r="BO899">
        <v>11.885027754543399</v>
      </c>
      <c r="BP899">
        <v>12.041277523348599</v>
      </c>
      <c r="BQ899">
        <v>11.524820353825699</v>
      </c>
    </row>
    <row r="900" spans="1:69" x14ac:dyDescent="0.2">
      <c r="A900" t="s">
        <v>194</v>
      </c>
      <c r="B900" t="s">
        <v>195</v>
      </c>
      <c r="C900" t="s">
        <v>2756</v>
      </c>
      <c r="D900" t="s">
        <v>2757</v>
      </c>
      <c r="AY900">
        <v>1.8400000333786</v>
      </c>
      <c r="BG900">
        <v>0</v>
      </c>
      <c r="BK900">
        <v>2.6800000667571999</v>
      </c>
      <c r="BL900">
        <v>3.5299999713897701</v>
      </c>
      <c r="BO900">
        <v>2.1405211952115102</v>
      </c>
      <c r="BP900">
        <v>2.7366890951172</v>
      </c>
      <c r="BQ900">
        <v>2.9526445680976798</v>
      </c>
    </row>
    <row r="901" spans="1:69" x14ac:dyDescent="0.2">
      <c r="A901" t="s">
        <v>194</v>
      </c>
      <c r="B901" t="s">
        <v>195</v>
      </c>
      <c r="C901" t="s">
        <v>2758</v>
      </c>
      <c r="D901" t="s">
        <v>2759</v>
      </c>
      <c r="BG901">
        <v>0</v>
      </c>
      <c r="BK901">
        <v>2.28999996185303</v>
      </c>
      <c r="BL901">
        <v>1.8400000333786</v>
      </c>
      <c r="BO901">
        <v>1.18091547150596</v>
      </c>
      <c r="BP901">
        <v>1.2671911452020499</v>
      </c>
      <c r="BQ901">
        <v>1.2131103872745701</v>
      </c>
    </row>
    <row r="902" spans="1:69" x14ac:dyDescent="0.2">
      <c r="A902" t="s">
        <v>194</v>
      </c>
      <c r="B902" t="s">
        <v>195</v>
      </c>
      <c r="C902" t="s">
        <v>2760</v>
      </c>
      <c r="D902" t="s">
        <v>2761</v>
      </c>
      <c r="BG902">
        <v>0</v>
      </c>
      <c r="BK902">
        <v>9.9999997764825994E-3</v>
      </c>
      <c r="BL902">
        <v>0.119999997317791</v>
      </c>
    </row>
    <row r="903" spans="1:69" x14ac:dyDescent="0.2">
      <c r="A903" t="s">
        <v>194</v>
      </c>
      <c r="B903" t="s">
        <v>195</v>
      </c>
      <c r="C903" t="s">
        <v>2762</v>
      </c>
      <c r="D903" t="s">
        <v>2763</v>
      </c>
      <c r="AB903">
        <v>92.966957092285199</v>
      </c>
      <c r="AH903">
        <v>88.500450134277301</v>
      </c>
      <c r="AR903">
        <v>80.576751708984403</v>
      </c>
      <c r="AT903">
        <v>84.863250732421903</v>
      </c>
      <c r="AV903">
        <v>82.386436462402301</v>
      </c>
      <c r="AW903">
        <v>80.809440612792997</v>
      </c>
      <c r="AX903">
        <v>81.737449645996094</v>
      </c>
      <c r="AY903">
        <v>78.846702575683594</v>
      </c>
      <c r="AZ903">
        <v>77.719490051269503</v>
      </c>
      <c r="BA903">
        <v>74.714408874511705</v>
      </c>
      <c r="BB903">
        <v>70.456886291503906</v>
      </c>
      <c r="BC903">
        <v>55.389479887127699</v>
      </c>
      <c r="BD903">
        <v>53.655768109187399</v>
      </c>
      <c r="BE903">
        <v>51.285140991210902</v>
      </c>
      <c r="BF903">
        <v>48.263388842279298</v>
      </c>
      <c r="BG903">
        <v>45.184906703395001</v>
      </c>
      <c r="BH903">
        <v>43.301768662670703</v>
      </c>
      <c r="BI903">
        <v>49.2856907461113</v>
      </c>
      <c r="BJ903">
        <v>48.313584243135303</v>
      </c>
      <c r="BK903">
        <v>45.390113588275803</v>
      </c>
      <c r="BL903">
        <v>47.9284539709789</v>
      </c>
      <c r="BM903">
        <v>48.683568164735902</v>
      </c>
      <c r="BN903">
        <v>49.579952563787003</v>
      </c>
      <c r="BO903">
        <v>53.930176853509501</v>
      </c>
      <c r="BP903">
        <v>55.533531606479102</v>
      </c>
      <c r="BQ903">
        <v>59.309344401354203</v>
      </c>
    </row>
    <row r="904" spans="1:69" x14ac:dyDescent="0.2">
      <c r="A904" t="s">
        <v>194</v>
      </c>
      <c r="B904" t="s">
        <v>195</v>
      </c>
      <c r="C904" t="s">
        <v>2764</v>
      </c>
      <c r="D904" t="s">
        <v>2765</v>
      </c>
      <c r="U904">
        <v>239</v>
      </c>
      <c r="AB904">
        <v>446</v>
      </c>
      <c r="AV904">
        <v>839</v>
      </c>
      <c r="AY904">
        <v>1828</v>
      </c>
      <c r="AZ904">
        <v>2089</v>
      </c>
      <c r="BA904">
        <v>2354</v>
      </c>
      <c r="BB904">
        <v>2921</v>
      </c>
      <c r="BC904">
        <v>2983</v>
      </c>
      <c r="BD904">
        <v>3712</v>
      </c>
      <c r="BE904">
        <v>4242</v>
      </c>
      <c r="BF904">
        <v>4636</v>
      </c>
      <c r="BG904">
        <v>5110</v>
      </c>
      <c r="BH904">
        <v>6335</v>
      </c>
      <c r="BI904">
        <v>7366</v>
      </c>
      <c r="BJ904">
        <v>8458</v>
      </c>
      <c r="BK904">
        <v>9424</v>
      </c>
      <c r="BL904">
        <v>10487</v>
      </c>
      <c r="BM904">
        <v>11133</v>
      </c>
      <c r="BN904">
        <v>11762</v>
      </c>
      <c r="BO904">
        <v>11910</v>
      </c>
      <c r="BP904">
        <v>12205</v>
      </c>
      <c r="BQ904">
        <v>12609</v>
      </c>
    </row>
    <row r="905" spans="1:69" x14ac:dyDescent="0.2">
      <c r="A905" t="s">
        <v>194</v>
      </c>
      <c r="B905" t="s">
        <v>195</v>
      </c>
      <c r="C905" t="s">
        <v>2766</v>
      </c>
      <c r="D905" t="s">
        <v>2767</v>
      </c>
      <c r="BB905">
        <v>49.417148590087898</v>
      </c>
      <c r="BJ905">
        <v>58.321889590771796</v>
      </c>
      <c r="BK905">
        <v>59.685990338164302</v>
      </c>
      <c r="BL905">
        <v>60.871146676366301</v>
      </c>
      <c r="BM905">
        <v>63.727796252737399</v>
      </c>
      <c r="BN905">
        <v>66.368739843403802</v>
      </c>
      <c r="BO905">
        <v>69.407339167818193</v>
      </c>
      <c r="BP905">
        <v>63.262429523321401</v>
      </c>
      <c r="BQ905">
        <v>65.154006357557805</v>
      </c>
    </row>
    <row r="906" spans="1:69" x14ac:dyDescent="0.2">
      <c r="A906" t="s">
        <v>194</v>
      </c>
      <c r="B906" t="s">
        <v>195</v>
      </c>
      <c r="C906" t="s">
        <v>2768</v>
      </c>
      <c r="D906" t="s">
        <v>2769</v>
      </c>
      <c r="BB906">
        <v>48.565460205078097</v>
      </c>
      <c r="BJ906">
        <v>58.322084629379702</v>
      </c>
      <c r="BK906">
        <v>59.6902103280906</v>
      </c>
      <c r="BL906">
        <v>60.859286668722397</v>
      </c>
      <c r="BM906">
        <v>63.7192627881238</v>
      </c>
      <c r="BN906">
        <v>66.367472547968205</v>
      </c>
      <c r="BO906">
        <v>69.401953892026896</v>
      </c>
      <c r="BP906">
        <v>65.414989939637806</v>
      </c>
      <c r="BQ906">
        <v>67.823988117341301</v>
      </c>
    </row>
    <row r="907" spans="1:69" x14ac:dyDescent="0.2">
      <c r="A907" t="s">
        <v>194</v>
      </c>
      <c r="B907" t="s">
        <v>195</v>
      </c>
      <c r="C907" t="s">
        <v>2770</v>
      </c>
      <c r="D907" t="s">
        <v>2771</v>
      </c>
      <c r="P907">
        <v>22.48601</v>
      </c>
      <c r="Q907">
        <v>25.85079</v>
      </c>
      <c r="R907">
        <v>28.618369999999999</v>
      </c>
      <c r="S907">
        <v>29.449529999999999</v>
      </c>
      <c r="T907">
        <v>26.00319</v>
      </c>
      <c r="U907">
        <v>30.698270000000001</v>
      </c>
      <c r="W907">
        <v>31.501390000000001</v>
      </c>
      <c r="X907">
        <v>30.800660000000001</v>
      </c>
      <c r="AL907">
        <v>41.81973</v>
      </c>
      <c r="AQ907">
        <v>62.935560000000002</v>
      </c>
      <c r="AR907">
        <v>60.567779999999999</v>
      </c>
      <c r="AS907">
        <v>62.197929999999999</v>
      </c>
      <c r="AU907">
        <v>61.925420000000003</v>
      </c>
      <c r="AW907">
        <v>67.94847</v>
      </c>
      <c r="AX907">
        <v>65.533280000000005</v>
      </c>
      <c r="AY907">
        <v>67.581429999999997</v>
      </c>
      <c r="AZ907">
        <v>74.222840000000005</v>
      </c>
      <c r="BA907">
        <v>74.284289999999999</v>
      </c>
      <c r="BB907">
        <v>76.082819999999998</v>
      </c>
      <c r="BD907">
        <v>72.852609999999999</v>
      </c>
      <c r="BE907">
        <v>69.015510000000006</v>
      </c>
      <c r="BF907">
        <v>70.645610000000005</v>
      </c>
      <c r="BG907">
        <v>77.248329999999996</v>
      </c>
      <c r="BH907">
        <v>78.193479999999994</v>
      </c>
      <c r="BI907">
        <v>76.978129999999993</v>
      </c>
      <c r="BJ907">
        <v>80.783869999999993</v>
      </c>
    </row>
    <row r="908" spans="1:69" x14ac:dyDescent="0.2">
      <c r="A908" t="s">
        <v>194</v>
      </c>
      <c r="B908" t="s">
        <v>195</v>
      </c>
      <c r="C908" t="s">
        <v>2772</v>
      </c>
      <c r="D908" t="s">
        <v>2773</v>
      </c>
      <c r="AB908">
        <v>1.6728700000000001</v>
      </c>
      <c r="AE908">
        <v>2.3968600000000002</v>
      </c>
      <c r="AH908">
        <v>3.63422</v>
      </c>
      <c r="AK908">
        <v>4.6513900000000001</v>
      </c>
      <c r="AL908">
        <v>4.7806699999999998</v>
      </c>
      <c r="AM908">
        <v>4.9148199999999997</v>
      </c>
      <c r="AR908">
        <v>6.4444100000000004</v>
      </c>
      <c r="AT908">
        <v>6.3261799999999999</v>
      </c>
      <c r="AV908">
        <v>7.6768200000000002</v>
      </c>
      <c r="AW908">
        <v>8.5646699999999996</v>
      </c>
      <c r="AX908">
        <v>9.4172499999999992</v>
      </c>
      <c r="AY908">
        <v>10.1525</v>
      </c>
      <c r="AZ908">
        <v>10.817360000000001</v>
      </c>
      <c r="BA908">
        <v>12.506159999999999</v>
      </c>
      <c r="BB908">
        <v>13.446339999999999</v>
      </c>
      <c r="BC908">
        <v>14.38973</v>
      </c>
      <c r="BD908">
        <v>16.388280000000002</v>
      </c>
      <c r="BE908">
        <v>17.88729</v>
      </c>
      <c r="BF908">
        <v>20.16338</v>
      </c>
      <c r="BH908">
        <v>25.918240000000001</v>
      </c>
      <c r="BI908">
        <v>28.001930000000002</v>
      </c>
      <c r="BJ908">
        <v>29.33465</v>
      </c>
      <c r="BK908">
        <v>31.69258</v>
      </c>
    </row>
    <row r="909" spans="1:69" x14ac:dyDescent="0.2">
      <c r="A909" t="s">
        <v>194</v>
      </c>
      <c r="B909" t="s">
        <v>195</v>
      </c>
      <c r="C909" t="s">
        <v>2774</v>
      </c>
      <c r="D909" t="s">
        <v>2775</v>
      </c>
      <c r="P909">
        <v>1.3445600271225</v>
      </c>
      <c r="Q909">
        <v>1.3668999671936</v>
      </c>
      <c r="R909">
        <v>1.44518005847931</v>
      </c>
      <c r="S909">
        <v>1.67333996295929</v>
      </c>
      <c r="T909">
        <v>1.74807000160217</v>
      </c>
      <c r="U909">
        <v>1.78524994850159</v>
      </c>
      <c r="V909">
        <v>1.93594002723694</v>
      </c>
      <c r="W909">
        <v>2.01066994667053</v>
      </c>
      <c r="X909">
        <v>2.1276099681854199</v>
      </c>
      <c r="Y909">
        <v>2.4734799861907999</v>
      </c>
      <c r="Z909">
        <v>2.6383500099182098</v>
      </c>
      <c r="AA909">
        <v>2.9272499084472701</v>
      </c>
      <c r="AB909">
        <v>2.9592299461364799</v>
      </c>
      <c r="AC909">
        <v>3.1768500804901101</v>
      </c>
      <c r="AD909">
        <v>3.7715599536895801</v>
      </c>
      <c r="AE909">
        <v>4.4882798194885298</v>
      </c>
      <c r="AF909">
        <v>5.1059298515319798</v>
      </c>
      <c r="AG909">
        <v>5.7283902168273899</v>
      </c>
      <c r="AH909">
        <v>6.5073599815368697</v>
      </c>
      <c r="AI909">
        <v>6.7886199951171902</v>
      </c>
      <c r="AJ909">
        <v>7.1262497901916504</v>
      </c>
      <c r="AK909">
        <v>7.3319897651672399</v>
      </c>
      <c r="AL909">
        <v>7.7370800971984899</v>
      </c>
      <c r="AM909">
        <v>8.0513601303100604</v>
      </c>
      <c r="AR909">
        <v>9.2994403839111293</v>
      </c>
      <c r="AS909">
        <v>9.8558998107910192</v>
      </c>
      <c r="AT909">
        <v>10.0396404266357</v>
      </c>
      <c r="AV909">
        <v>11.2848196029663</v>
      </c>
      <c r="AW909">
        <v>12.367699623107899</v>
      </c>
      <c r="AX909">
        <v>13.3723297119141</v>
      </c>
      <c r="AY909">
        <v>14.1544599533081</v>
      </c>
      <c r="AZ909">
        <v>15.279370307922401</v>
      </c>
      <c r="BA909">
        <v>17.9947395324707</v>
      </c>
      <c r="BB909">
        <v>19.435350418090799</v>
      </c>
      <c r="BC909">
        <v>21.178020188850699</v>
      </c>
      <c r="BD909">
        <v>23.1764371916742</v>
      </c>
      <c r="BE909">
        <v>25.2399681000378</v>
      </c>
      <c r="BF909">
        <v>27.600888070596799</v>
      </c>
      <c r="BG909">
        <v>29.566874435449101</v>
      </c>
      <c r="BH909">
        <v>32.893134360899602</v>
      </c>
      <c r="BI909">
        <v>34.933628077556598</v>
      </c>
      <c r="BJ909">
        <v>37.162751080226101</v>
      </c>
      <c r="BK909">
        <v>39.627846747177898</v>
      </c>
      <c r="BL909">
        <v>40.0770460332282</v>
      </c>
      <c r="BM909">
        <v>39.254008484569198</v>
      </c>
      <c r="BN909">
        <v>38.148031236551702</v>
      </c>
      <c r="BO909">
        <v>33.621286616828201</v>
      </c>
      <c r="BP909">
        <v>30.855121633175699</v>
      </c>
      <c r="BQ909">
        <v>29.9905774531085</v>
      </c>
    </row>
    <row r="910" spans="1:69" x14ac:dyDescent="0.2">
      <c r="A910" t="s">
        <v>194</v>
      </c>
      <c r="B910" t="s">
        <v>195</v>
      </c>
      <c r="C910" t="s">
        <v>2776</v>
      </c>
      <c r="D910" t="s">
        <v>2777</v>
      </c>
      <c r="P910">
        <v>22.6097</v>
      </c>
      <c r="Q910">
        <v>20.62546</v>
      </c>
      <c r="R910">
        <v>23.466149999999999</v>
      </c>
      <c r="T910">
        <v>20.435929999999999</v>
      </c>
      <c r="U910">
        <v>19.837409999999998</v>
      </c>
      <c r="AB910">
        <v>22.47071</v>
      </c>
      <c r="AR910">
        <v>27.868870000000001</v>
      </c>
      <c r="AV910">
        <v>31.34198</v>
      </c>
      <c r="AY910">
        <v>29.600909999999999</v>
      </c>
      <c r="AZ910">
        <v>28.194590000000002</v>
      </c>
      <c r="BA910">
        <v>30.33107</v>
      </c>
      <c r="BB910">
        <v>25.62369</v>
      </c>
      <c r="BC910">
        <v>30.258040000000001</v>
      </c>
      <c r="BD910">
        <v>26.488140000000001</v>
      </c>
      <c r="BE910">
        <v>26.333010000000002</v>
      </c>
      <c r="BF910">
        <v>26.908239999999999</v>
      </c>
      <c r="BG910">
        <v>27.089449999999999</v>
      </c>
      <c r="BH910">
        <v>25.195709999999998</v>
      </c>
      <c r="BI910">
        <v>23.382750000000001</v>
      </c>
      <c r="BJ910">
        <v>23.330860000000001</v>
      </c>
      <c r="BK910">
        <v>23.119949999999999</v>
      </c>
    </row>
    <row r="911" spans="1:69" x14ac:dyDescent="0.2">
      <c r="A911" t="s">
        <v>194</v>
      </c>
      <c r="B911" t="s">
        <v>195</v>
      </c>
      <c r="C911" t="s">
        <v>2778</v>
      </c>
      <c r="D911" t="s">
        <v>2779</v>
      </c>
      <c r="P911">
        <v>27.992909999999998</v>
      </c>
      <c r="Q911">
        <v>27.667950000000001</v>
      </c>
      <c r="R911">
        <v>29.401579999999999</v>
      </c>
      <c r="S911">
        <v>30.015260000000001</v>
      </c>
      <c r="T911">
        <v>30.736910000000002</v>
      </c>
      <c r="U911">
        <v>31.57084</v>
      </c>
      <c r="V911">
        <v>29.235109999999999</v>
      </c>
      <c r="X911">
        <v>32.743360000000003</v>
      </c>
      <c r="Y911">
        <v>36.164540000000002</v>
      </c>
      <c r="Z911">
        <v>33.494320000000002</v>
      </c>
      <c r="AA911">
        <v>35.171030000000002</v>
      </c>
      <c r="AB911">
        <v>33.645150000000001</v>
      </c>
      <c r="AC911">
        <v>34.301839999999999</v>
      </c>
      <c r="AD911">
        <v>34.999890000000001</v>
      </c>
      <c r="AE911">
        <v>33.587229999999998</v>
      </c>
      <c r="AM911">
        <v>35.159080000000003</v>
      </c>
      <c r="AR911">
        <v>37.538179999999997</v>
      </c>
      <c r="AS911">
        <v>38.951650000000001</v>
      </c>
      <c r="AT911">
        <v>39.154850000000003</v>
      </c>
      <c r="AV911">
        <v>39.929259999999999</v>
      </c>
      <c r="AW911">
        <v>40.326709999999999</v>
      </c>
      <c r="AX911">
        <v>40.733280000000001</v>
      </c>
      <c r="AY911">
        <v>41.270809999999997</v>
      </c>
      <c r="AZ911">
        <v>41.557879999999997</v>
      </c>
      <c r="BA911">
        <v>41.847940000000001</v>
      </c>
      <c r="BB911">
        <v>41.926580000000001</v>
      </c>
      <c r="BC911">
        <v>42.496670000000002</v>
      </c>
      <c r="BD911">
        <v>42.994329999999998</v>
      </c>
      <c r="BE911">
        <v>43.949840000000002</v>
      </c>
      <c r="BF911">
        <v>44.982520000000001</v>
      </c>
      <c r="BG911">
        <v>45.736829999999998</v>
      </c>
      <c r="BH911">
        <v>47.05256</v>
      </c>
      <c r="BI911">
        <v>47.803319999999999</v>
      </c>
      <c r="BJ911">
        <v>48.360880000000002</v>
      </c>
      <c r="BK911">
        <v>49.070219999999999</v>
      </c>
    </row>
    <row r="912" spans="1:69" x14ac:dyDescent="0.2">
      <c r="A912" t="s">
        <v>194</v>
      </c>
      <c r="B912" t="s">
        <v>195</v>
      </c>
      <c r="C912" t="s">
        <v>2780</v>
      </c>
      <c r="D912" t="s">
        <v>2781</v>
      </c>
      <c r="AY912">
        <v>6.03999996185303</v>
      </c>
      <c r="BG912">
        <v>4.3000001907348597</v>
      </c>
      <c r="BK912">
        <v>9.0399999618530291</v>
      </c>
      <c r="BL912">
        <v>11.050000190734901</v>
      </c>
      <c r="BN912">
        <v>10.1232404708862</v>
      </c>
      <c r="BO912">
        <v>7.6966988432998704</v>
      </c>
      <c r="BP912">
        <v>7.56575668353846</v>
      </c>
      <c r="BQ912">
        <v>7.3640873452297404</v>
      </c>
    </row>
    <row r="913" spans="1:69" x14ac:dyDescent="0.2">
      <c r="A913" t="s">
        <v>194</v>
      </c>
      <c r="B913" t="s">
        <v>195</v>
      </c>
      <c r="C913" t="s">
        <v>2782</v>
      </c>
      <c r="D913" t="s">
        <v>2783</v>
      </c>
      <c r="AY913">
        <v>0.99000000953674305</v>
      </c>
      <c r="AZ913">
        <v>0.62000000476837203</v>
      </c>
      <c r="BG913">
        <v>0</v>
      </c>
      <c r="BK913">
        <v>1.37999999523163</v>
      </c>
      <c r="BL913">
        <v>1.5705898469864401</v>
      </c>
      <c r="BO913">
        <v>1.24441202734095</v>
      </c>
      <c r="BP913">
        <v>3.0525642843280898</v>
      </c>
      <c r="BQ913">
        <v>1.8478181903816699</v>
      </c>
    </row>
    <row r="914" spans="1:69" x14ac:dyDescent="0.2">
      <c r="A914" t="s">
        <v>194</v>
      </c>
      <c r="B914" t="s">
        <v>195</v>
      </c>
      <c r="C914" t="s">
        <v>2784</v>
      </c>
      <c r="D914" t="s">
        <v>2785</v>
      </c>
      <c r="P914">
        <v>1.2100800275802599</v>
      </c>
      <c r="Q914">
        <v>1.1841900348663299</v>
      </c>
      <c r="R914">
        <v>1.2399699687957799</v>
      </c>
      <c r="S914">
        <v>1.31000995635986</v>
      </c>
      <c r="T914">
        <v>1.3086899518966699</v>
      </c>
      <c r="U914">
        <v>1.4438099861145</v>
      </c>
      <c r="V914">
        <v>1.4535299539566</v>
      </c>
      <c r="X914">
        <v>1.5204199552536</v>
      </c>
      <c r="Y914">
        <v>2.0768198966979998</v>
      </c>
      <c r="Z914">
        <v>1.9102200269699099</v>
      </c>
      <c r="AA914">
        <v>2.0711300373077401</v>
      </c>
      <c r="AB914">
        <v>2.33443999290466</v>
      </c>
      <c r="AC914">
        <v>2.2904698848724401</v>
      </c>
      <c r="AE914">
        <v>3.2733700275421098</v>
      </c>
      <c r="AG914">
        <v>4.1439099311828604</v>
      </c>
      <c r="AH914">
        <v>4.8574299812316903</v>
      </c>
      <c r="AI914">
        <v>5.0330100059509304</v>
      </c>
      <c r="AJ914">
        <v>5.0774002075195304</v>
      </c>
      <c r="AK914">
        <v>5.6384701728820801</v>
      </c>
      <c r="AL914">
        <v>5.6257901191711399</v>
      </c>
      <c r="AM914">
        <v>5.82141017913818</v>
      </c>
      <c r="AS914">
        <v>6.2389202117919904</v>
      </c>
      <c r="AT914">
        <v>6.9910998344421396</v>
      </c>
      <c r="AV914">
        <v>7.5306901931762704</v>
      </c>
      <c r="AX914">
        <v>9.2526197433471697</v>
      </c>
      <c r="AY914">
        <v>10.263170242309601</v>
      </c>
      <c r="AZ914">
        <v>11.0372104644775</v>
      </c>
      <c r="BA914">
        <v>13.9623804092407</v>
      </c>
      <c r="BB914">
        <v>14.9306297302246</v>
      </c>
      <c r="BC914">
        <v>15.982258588292099</v>
      </c>
      <c r="BD914">
        <v>17.5713947277739</v>
      </c>
      <c r="BE914">
        <v>19.5355326639718</v>
      </c>
      <c r="BF914">
        <v>20.845348807743999</v>
      </c>
      <c r="BG914">
        <v>24.1173874124908</v>
      </c>
      <c r="BH914">
        <v>26.4472794741611</v>
      </c>
      <c r="BI914">
        <v>29.3876466169758</v>
      </c>
      <c r="BJ914">
        <v>36.090867913697501</v>
      </c>
      <c r="BK914">
        <v>41.999947697832901</v>
      </c>
      <c r="BL914">
        <v>40.164575569922597</v>
      </c>
      <c r="BM914">
        <v>40.260981497034102</v>
      </c>
      <c r="BN914">
        <v>37.533666455771801</v>
      </c>
      <c r="BO914">
        <v>30.585855410278398</v>
      </c>
      <c r="BP914">
        <v>27.552347014898299</v>
      </c>
      <c r="BQ914">
        <v>27.879226560880401</v>
      </c>
    </row>
    <row r="915" spans="1:69" x14ac:dyDescent="0.2">
      <c r="A915" t="s">
        <v>194</v>
      </c>
      <c r="B915" t="s">
        <v>195</v>
      </c>
      <c r="C915" t="s">
        <v>2786</v>
      </c>
      <c r="D915" t="s">
        <v>2787</v>
      </c>
      <c r="P915">
        <v>89.712577819824205</v>
      </c>
      <c r="Q915">
        <v>89.332412719726605</v>
      </c>
      <c r="V915">
        <v>87.363243103027301</v>
      </c>
      <c r="W915">
        <v>86.878952026367202</v>
      </c>
      <c r="X915">
        <v>86.374969482421903</v>
      </c>
      <c r="Y915">
        <v>85.606307983398395</v>
      </c>
      <c r="Z915">
        <v>84.695541381835895</v>
      </c>
      <c r="AA915">
        <v>83.312728881835895</v>
      </c>
      <c r="AB915">
        <v>82.118301391601605</v>
      </c>
      <c r="AC915">
        <v>80.807647705078097</v>
      </c>
      <c r="AD915">
        <v>78.839469909667997</v>
      </c>
      <c r="AE915">
        <v>77.026603698730497</v>
      </c>
      <c r="AF915">
        <v>75.548202514648395</v>
      </c>
      <c r="AG915">
        <v>75.155326843261705</v>
      </c>
      <c r="AH915">
        <v>74.941169738769503</v>
      </c>
      <c r="AJ915">
        <v>73.975547790527301</v>
      </c>
      <c r="AK915">
        <v>73.563751220703097</v>
      </c>
      <c r="AL915">
        <v>72.686012268066406</v>
      </c>
      <c r="AM915">
        <v>71.572792053222699</v>
      </c>
      <c r="AN915">
        <v>70.107803344726605</v>
      </c>
      <c r="AQ915">
        <v>67.022659301757798</v>
      </c>
      <c r="AR915">
        <v>66.386779785156193</v>
      </c>
      <c r="AS915">
        <v>65.049369812011705</v>
      </c>
      <c r="AT915">
        <v>63.936000823974602</v>
      </c>
      <c r="AU915">
        <v>64.780342102050795</v>
      </c>
      <c r="AV915">
        <v>62.3590087890625</v>
      </c>
      <c r="AW915">
        <v>60.145938873291001</v>
      </c>
      <c r="AX915">
        <v>55.311050415039098</v>
      </c>
      <c r="AY915">
        <v>51.727951049804702</v>
      </c>
      <c r="AZ915">
        <v>46.4918403625488</v>
      </c>
      <c r="BA915">
        <v>40.544559478759801</v>
      </c>
      <c r="BB915">
        <v>37.611099243164098</v>
      </c>
      <c r="BC915">
        <v>41.031437153678198</v>
      </c>
      <c r="BD915">
        <v>36.481051037338197</v>
      </c>
      <c r="BE915">
        <v>35.584432208745703</v>
      </c>
      <c r="BF915">
        <v>34.692645987626101</v>
      </c>
      <c r="BG915">
        <v>33.758586913828502</v>
      </c>
      <c r="BH915">
        <v>32.497850685814498</v>
      </c>
      <c r="BI915">
        <v>27.2310340505434</v>
      </c>
      <c r="BJ915">
        <v>26.4000565188786</v>
      </c>
      <c r="BK915">
        <v>24.446952821424599</v>
      </c>
      <c r="BL915">
        <v>25.799917870998598</v>
      </c>
      <c r="BM915">
        <v>28.521699215964301</v>
      </c>
      <c r="BN915">
        <v>29.057991926484</v>
      </c>
      <c r="BO915">
        <v>32.248001322347598</v>
      </c>
      <c r="BP915">
        <v>41.966826045131398</v>
      </c>
      <c r="BQ915">
        <v>34.287663969639802</v>
      </c>
    </row>
    <row r="916" spans="1:69" x14ac:dyDescent="0.2">
      <c r="A916" t="s">
        <v>194</v>
      </c>
      <c r="B916" t="s">
        <v>195</v>
      </c>
      <c r="C916" t="s">
        <v>2788</v>
      </c>
      <c r="D916" t="s">
        <v>2789</v>
      </c>
      <c r="P916">
        <v>389391</v>
      </c>
      <c r="Q916">
        <v>397620</v>
      </c>
      <c r="V916">
        <v>445230</v>
      </c>
      <c r="W916">
        <v>454783</v>
      </c>
      <c r="X916">
        <v>464062</v>
      </c>
      <c r="Y916">
        <v>472263</v>
      </c>
      <c r="Z916">
        <v>481794</v>
      </c>
      <c r="AA916">
        <v>490294</v>
      </c>
      <c r="AB916">
        <v>499377</v>
      </c>
      <c r="AC916">
        <v>511121</v>
      </c>
      <c r="AD916">
        <v>520981</v>
      </c>
      <c r="AE916">
        <v>531864</v>
      </c>
      <c r="AF916">
        <v>546526</v>
      </c>
      <c r="AG916">
        <v>564996</v>
      </c>
      <c r="AH916">
        <v>583796</v>
      </c>
      <c r="AJ916">
        <v>615485</v>
      </c>
      <c r="AK916">
        <v>632446</v>
      </c>
      <c r="AL916">
        <v>646036</v>
      </c>
      <c r="AM916">
        <v>658163</v>
      </c>
      <c r="AN916">
        <v>666874</v>
      </c>
      <c r="AQ916">
        <v>689701</v>
      </c>
      <c r="AR916">
        <v>697750</v>
      </c>
      <c r="AS916">
        <v>699156</v>
      </c>
      <c r="AT916">
        <v>701906</v>
      </c>
      <c r="AU916">
        <v>721578</v>
      </c>
      <c r="AV916">
        <v>714186</v>
      </c>
      <c r="AW916">
        <v>705697</v>
      </c>
      <c r="AX916">
        <v>671354</v>
      </c>
      <c r="AY916">
        <v>647199</v>
      </c>
      <c r="AZ916">
        <v>603476</v>
      </c>
      <c r="BA916">
        <v>544598</v>
      </c>
      <c r="BB916">
        <v>517592</v>
      </c>
      <c r="BC916">
        <v>577583</v>
      </c>
      <c r="BD916">
        <v>528618</v>
      </c>
      <c r="BE916">
        <v>527864</v>
      </c>
      <c r="BF916">
        <v>527902</v>
      </c>
      <c r="BG916">
        <v>533023</v>
      </c>
      <c r="BH916">
        <v>530932</v>
      </c>
      <c r="BI916">
        <v>461561</v>
      </c>
      <c r="BJ916">
        <v>459926</v>
      </c>
      <c r="BK916">
        <v>440020</v>
      </c>
      <c r="BL916">
        <v>470347</v>
      </c>
      <c r="BM916">
        <v>522928</v>
      </c>
      <c r="BN916">
        <v>539690</v>
      </c>
      <c r="BO916">
        <v>606933</v>
      </c>
      <c r="BP916">
        <v>799663</v>
      </c>
      <c r="BQ916">
        <v>659756</v>
      </c>
    </row>
    <row r="917" spans="1:69" x14ac:dyDescent="0.2">
      <c r="A917" t="s">
        <v>194</v>
      </c>
      <c r="B917" t="s">
        <v>195</v>
      </c>
      <c r="C917" t="s">
        <v>2790</v>
      </c>
      <c r="D917" t="s">
        <v>2791</v>
      </c>
      <c r="P917">
        <v>10.054600000000001</v>
      </c>
      <c r="Q917">
        <v>10.48779</v>
      </c>
      <c r="V917">
        <v>12.55795</v>
      </c>
      <c r="W917">
        <v>13.026820000000001</v>
      </c>
      <c r="X917">
        <v>13.5189</v>
      </c>
      <c r="Y917">
        <v>14.308450000000001</v>
      </c>
      <c r="Z917">
        <v>15.32438</v>
      </c>
      <c r="AA917">
        <v>16.8141</v>
      </c>
      <c r="AB917">
        <v>18.080020000000001</v>
      </c>
      <c r="AC917">
        <v>19.42905</v>
      </c>
      <c r="AD917">
        <v>21.48462</v>
      </c>
      <c r="AE917">
        <v>23.48546</v>
      </c>
      <c r="AF917">
        <v>25.138190000000002</v>
      </c>
      <c r="AG917">
        <v>25.621970000000001</v>
      </c>
      <c r="AH917">
        <v>25.914719999999999</v>
      </c>
      <c r="AJ917">
        <v>27.182269999999999</v>
      </c>
      <c r="AK917">
        <v>27.703520000000001</v>
      </c>
      <c r="AL917">
        <v>28.687059999999999</v>
      </c>
      <c r="AM917">
        <v>29.913029999999999</v>
      </c>
      <c r="AN917">
        <v>31.535150000000002</v>
      </c>
      <c r="AQ917">
        <v>34.980339999999998</v>
      </c>
      <c r="AR917">
        <v>35.514569999999999</v>
      </c>
      <c r="AS917">
        <v>36.746299999999998</v>
      </c>
      <c r="AT917">
        <v>37.771859999999997</v>
      </c>
      <c r="AU917">
        <v>36.721420000000002</v>
      </c>
      <c r="AV917">
        <v>39.048549999999999</v>
      </c>
      <c r="AW917">
        <v>41.148919999999997</v>
      </c>
      <c r="AX917">
        <v>45.972859999999997</v>
      </c>
      <c r="AY917">
        <v>49.623429999999999</v>
      </c>
      <c r="AZ917">
        <v>54.953609999999998</v>
      </c>
      <c r="BA917">
        <v>61.003039999999999</v>
      </c>
      <c r="BB917">
        <v>63.89452</v>
      </c>
      <c r="BD917">
        <v>64.891059999999996</v>
      </c>
      <c r="BE917">
        <v>66.07414</v>
      </c>
      <c r="BF917">
        <v>66.972070000000002</v>
      </c>
      <c r="BG917">
        <v>68.30377</v>
      </c>
      <c r="BH917">
        <v>69.959950000000006</v>
      </c>
      <c r="BI917">
        <v>75.852930000000001</v>
      </c>
      <c r="BJ917">
        <v>77.005070000000003</v>
      </c>
      <c r="BK917">
        <v>79.341679999999997</v>
      </c>
    </row>
    <row r="918" spans="1:69" x14ac:dyDescent="0.2">
      <c r="A918" t="s">
        <v>194</v>
      </c>
      <c r="B918" t="s">
        <v>195</v>
      </c>
      <c r="C918" t="s">
        <v>2792</v>
      </c>
      <c r="D918" t="s">
        <v>2793</v>
      </c>
      <c r="AT918">
        <v>80.1392822265625</v>
      </c>
      <c r="AV918">
        <v>85.712562561035199</v>
      </c>
      <c r="AW918">
        <v>88.538749694824205</v>
      </c>
      <c r="AX918">
        <v>86.991096496582003</v>
      </c>
      <c r="AY918">
        <v>85.368621826171903</v>
      </c>
      <c r="AZ918">
        <v>85.988052368164105</v>
      </c>
      <c r="BA918">
        <v>85.871566772460895</v>
      </c>
      <c r="BB918">
        <v>83.665771484375</v>
      </c>
      <c r="BE918">
        <v>92.777924478478994</v>
      </c>
      <c r="BF918">
        <v>82.888030888030897</v>
      </c>
      <c r="BH918">
        <v>82.139440661752303</v>
      </c>
      <c r="BI918">
        <v>71.072572038420503</v>
      </c>
      <c r="BJ918">
        <v>81.738498910620805</v>
      </c>
      <c r="BK918">
        <v>83.273621355813106</v>
      </c>
      <c r="BL918">
        <v>83.982481204768504</v>
      </c>
      <c r="BM918">
        <v>84.971225233932302</v>
      </c>
      <c r="BN918">
        <v>86.944364488671397</v>
      </c>
      <c r="BO918">
        <v>83.990404904160101</v>
      </c>
      <c r="BP918">
        <v>85.729512366463993</v>
      </c>
      <c r="BQ918">
        <v>86.735050196420801</v>
      </c>
    </row>
    <row r="919" spans="1:69" x14ac:dyDescent="0.2">
      <c r="A919" t="s">
        <v>194</v>
      </c>
      <c r="B919" t="s">
        <v>195</v>
      </c>
      <c r="C919" t="s">
        <v>2794</v>
      </c>
      <c r="D919" t="s">
        <v>2795</v>
      </c>
      <c r="P919">
        <v>17.078959999999999</v>
      </c>
      <c r="Q919">
        <v>18.61562</v>
      </c>
      <c r="R919">
        <v>18.122990000000001</v>
      </c>
      <c r="S919">
        <v>18.73845</v>
      </c>
      <c r="T919">
        <v>17.981030000000001</v>
      </c>
      <c r="U919">
        <v>18.659009999999999</v>
      </c>
      <c r="V919">
        <v>19.552759999999999</v>
      </c>
      <c r="W919">
        <v>19.525829999999999</v>
      </c>
      <c r="X919">
        <v>18.832820000000002</v>
      </c>
      <c r="Y919">
        <v>18.737770000000001</v>
      </c>
      <c r="Z919">
        <v>18.051020000000001</v>
      </c>
      <c r="AA919">
        <v>17.215330000000002</v>
      </c>
      <c r="AB919">
        <v>17.30293</v>
      </c>
      <c r="AC919">
        <v>15.58704</v>
      </c>
      <c r="AD919">
        <v>14.73296</v>
      </c>
      <c r="AF919">
        <v>15.901809999999999</v>
      </c>
      <c r="AG919">
        <v>16.954969999999999</v>
      </c>
      <c r="AH919">
        <v>17.523040000000002</v>
      </c>
      <c r="AI919">
        <v>17.740449999999999</v>
      </c>
      <c r="AJ919">
        <v>18.007560000000002</v>
      </c>
      <c r="AK919">
        <v>17.17812</v>
      </c>
      <c r="AL919">
        <v>16.91377</v>
      </c>
      <c r="AM919">
        <v>16.314810000000001</v>
      </c>
      <c r="AN919">
        <v>16.780059999999999</v>
      </c>
      <c r="AO919">
        <v>16.46181</v>
      </c>
      <c r="AR919">
        <v>17.97944</v>
      </c>
      <c r="AS919">
        <v>17.201740000000001</v>
      </c>
      <c r="AT919">
        <v>17.739350000000002</v>
      </c>
      <c r="AU919">
        <v>17.591840000000001</v>
      </c>
      <c r="AV919">
        <v>15.1996</v>
      </c>
      <c r="AW919">
        <v>12.839790000000001</v>
      </c>
      <c r="AX919">
        <v>11.73499</v>
      </c>
      <c r="AY919">
        <v>11.83553</v>
      </c>
      <c r="AZ919">
        <v>11.708360000000001</v>
      </c>
      <c r="BA919">
        <v>10.45402</v>
      </c>
      <c r="BB919">
        <v>10.584070000000001</v>
      </c>
      <c r="BC919">
        <v>10.12688</v>
      </c>
      <c r="BE919">
        <v>8.2312899999999996</v>
      </c>
      <c r="BF919">
        <v>7.5096100000000003</v>
      </c>
      <c r="BG919">
        <v>7.0058199999999999</v>
      </c>
      <c r="BH919">
        <v>5.6380100000000004</v>
      </c>
      <c r="BI919">
        <v>5.6381600000000001</v>
      </c>
      <c r="BJ919">
        <v>6.3470700000000004</v>
      </c>
      <c r="BK919">
        <v>5.63368</v>
      </c>
    </row>
    <row r="920" spans="1:69" x14ac:dyDescent="0.2">
      <c r="A920" t="s">
        <v>194</v>
      </c>
      <c r="B920" t="s">
        <v>195</v>
      </c>
      <c r="C920" t="s">
        <v>2796</v>
      </c>
      <c r="D920" t="s">
        <v>2797</v>
      </c>
      <c r="P920">
        <v>56.416419982910199</v>
      </c>
      <c r="Q920">
        <v>52.709579467773402</v>
      </c>
      <c r="R920">
        <v>57.492511749267599</v>
      </c>
      <c r="S920">
        <v>62.723590850830099</v>
      </c>
      <c r="T920">
        <v>63.2878608703613</v>
      </c>
      <c r="U920">
        <v>64.013107299804702</v>
      </c>
      <c r="V920">
        <v>63.716850280761697</v>
      </c>
      <c r="W920">
        <v>65.2816162109375</v>
      </c>
      <c r="X920">
        <v>67.871452331542997</v>
      </c>
      <c r="Y920">
        <v>67.827133178710895</v>
      </c>
      <c r="Z920">
        <v>75.474113464355497</v>
      </c>
      <c r="AA920">
        <v>72.1810302734375</v>
      </c>
      <c r="AB920">
        <v>73.759010314941406</v>
      </c>
      <c r="AC920">
        <v>73.471206665039105</v>
      </c>
      <c r="AE920">
        <v>75.214790344238295</v>
      </c>
      <c r="AF920">
        <v>72.060226440429702</v>
      </c>
      <c r="AG920">
        <v>70.864692687988295</v>
      </c>
      <c r="AH920">
        <v>69.909523010253906</v>
      </c>
      <c r="AI920">
        <v>75.505218505859403</v>
      </c>
      <c r="AJ920">
        <v>69.739837646484403</v>
      </c>
      <c r="AM920">
        <v>78.658042907714801</v>
      </c>
      <c r="AQ920">
        <v>66.705970764160199</v>
      </c>
      <c r="AR920">
        <v>68.300407409667997</v>
      </c>
      <c r="AS920">
        <v>69.135070800781193</v>
      </c>
      <c r="AT920">
        <v>65.387496948242202</v>
      </c>
      <c r="AU920">
        <v>73.159622192382798</v>
      </c>
      <c r="AV920">
        <v>75.853736877441406</v>
      </c>
      <c r="AW920">
        <v>75.511672973632798</v>
      </c>
      <c r="AX920">
        <v>72.489959716796903</v>
      </c>
      <c r="AY920">
        <v>80.578483581542997</v>
      </c>
      <c r="AZ920">
        <v>79.610450744628906</v>
      </c>
      <c r="BA920">
        <v>82.226982116699205</v>
      </c>
      <c r="BB920">
        <v>75.088691711425795</v>
      </c>
      <c r="BD920">
        <v>80.305870056152301</v>
      </c>
      <c r="BE920">
        <v>80.714057922363295</v>
      </c>
      <c r="BF920">
        <v>79.050857543945298</v>
      </c>
      <c r="BG920">
        <v>78.553810119628906</v>
      </c>
      <c r="BH920">
        <v>80.452522277832003</v>
      </c>
      <c r="BI920">
        <v>77.040878295898395</v>
      </c>
      <c r="BJ920">
        <v>81.280090332031193</v>
      </c>
      <c r="BK920">
        <v>69.290168762207003</v>
      </c>
      <c r="BL920">
        <v>67.946716308593807</v>
      </c>
      <c r="BM920">
        <v>74.302436828613295</v>
      </c>
      <c r="BN920">
        <v>59.874561309814503</v>
      </c>
      <c r="BO920">
        <v>43.401241302490199</v>
      </c>
    </row>
    <row r="921" spans="1:69" x14ac:dyDescent="0.2">
      <c r="A921" t="s">
        <v>194</v>
      </c>
      <c r="B921" t="s">
        <v>195</v>
      </c>
      <c r="C921" t="s">
        <v>2798</v>
      </c>
      <c r="D921" t="s">
        <v>2799</v>
      </c>
      <c r="P921">
        <v>12.147959999999999</v>
      </c>
      <c r="Q921">
        <v>12.04405</v>
      </c>
      <c r="V921">
        <v>12.814360000000001</v>
      </c>
      <c r="W921">
        <v>13.57816</v>
      </c>
      <c r="X921">
        <v>13.677289999999999</v>
      </c>
      <c r="Y921">
        <v>14.008620000000001</v>
      </c>
      <c r="Z921">
        <v>13.577719999999999</v>
      </c>
      <c r="AA921">
        <v>12.743309999999999</v>
      </c>
      <c r="AB921">
        <v>13.43266</v>
      </c>
      <c r="AC921">
        <v>13.742179999999999</v>
      </c>
      <c r="AD921">
        <v>12.283110000000001</v>
      </c>
      <c r="AE921">
        <v>11.91534</v>
      </c>
      <c r="AF921">
        <v>13.36223</v>
      </c>
      <c r="AG921">
        <v>12.10929</v>
      </c>
      <c r="AH921">
        <v>12.329470000000001</v>
      </c>
      <c r="AJ921">
        <v>14.07911</v>
      </c>
      <c r="AK921">
        <v>13.846640000000001</v>
      </c>
      <c r="AL921">
        <v>13.029019999999999</v>
      </c>
      <c r="AM921">
        <v>12.66982</v>
      </c>
      <c r="AN921">
        <v>12.31738</v>
      </c>
      <c r="AQ921">
        <v>16.869299999999999</v>
      </c>
      <c r="AR921">
        <v>14.79349</v>
      </c>
      <c r="AS921">
        <v>11.486459999999999</v>
      </c>
      <c r="AT921">
        <v>10.01108</v>
      </c>
      <c r="AU921">
        <v>9.7837599999999991</v>
      </c>
      <c r="AV921">
        <v>10.87102</v>
      </c>
      <c r="AW921">
        <v>8.9497999999999998</v>
      </c>
      <c r="AX921">
        <v>8.1064699999999998</v>
      </c>
      <c r="AY921">
        <v>7.9732700000000003</v>
      </c>
      <c r="AZ921">
        <v>7.72018</v>
      </c>
      <c r="BA921">
        <v>7.98794</v>
      </c>
      <c r="BB921">
        <v>9.7509899999999998</v>
      </c>
      <c r="BC921">
        <v>22.340170000000001</v>
      </c>
      <c r="BD921">
        <v>20.471679999999999</v>
      </c>
      <c r="BE921">
        <v>20.59713</v>
      </c>
      <c r="BF921">
        <v>20.95919</v>
      </c>
      <c r="BG921">
        <v>21.120200000000001</v>
      </c>
      <c r="BH921">
        <v>20.235610000000001</v>
      </c>
      <c r="BI921">
        <v>15.268940000000001</v>
      </c>
      <c r="BJ921">
        <v>15.82198</v>
      </c>
      <c r="BK921">
        <v>15.78314</v>
      </c>
    </row>
    <row r="922" spans="1:69" x14ac:dyDescent="0.2">
      <c r="A922" t="s">
        <v>194</v>
      </c>
      <c r="B922" t="s">
        <v>195</v>
      </c>
      <c r="C922" t="s">
        <v>2800</v>
      </c>
      <c r="D922" t="s">
        <v>2801</v>
      </c>
      <c r="AR922">
        <v>23.038440000000001</v>
      </c>
      <c r="AS922">
        <v>25.088719999999999</v>
      </c>
      <c r="AT922">
        <v>25.4161</v>
      </c>
      <c r="AU922">
        <v>22.123010000000001</v>
      </c>
      <c r="AV922">
        <v>26.274699999999999</v>
      </c>
      <c r="AW922">
        <v>28.532640000000001</v>
      </c>
      <c r="AX922">
        <v>33.164340000000003</v>
      </c>
      <c r="AY922">
        <v>30.70842</v>
      </c>
      <c r="AZ922">
        <v>36.070529999999998</v>
      </c>
      <c r="BA922">
        <v>45.288679999999999</v>
      </c>
      <c r="BB922">
        <v>35.356589999999997</v>
      </c>
      <c r="BC922">
        <v>20.234359999999999</v>
      </c>
      <c r="BD922">
        <v>16.97822</v>
      </c>
      <c r="BE922">
        <v>28.309419999999999</v>
      </c>
      <c r="BF922">
        <v>30.065580000000001</v>
      </c>
      <c r="BH922">
        <v>27.560220000000001</v>
      </c>
      <c r="BJ922">
        <v>47.141440000000003</v>
      </c>
      <c r="BK922">
        <v>45.1496</v>
      </c>
    </row>
    <row r="923" spans="1:69" x14ac:dyDescent="0.2">
      <c r="A923" t="s">
        <v>194</v>
      </c>
      <c r="B923" t="s">
        <v>195</v>
      </c>
      <c r="C923" t="s">
        <v>2802</v>
      </c>
      <c r="D923" t="s">
        <v>2803</v>
      </c>
      <c r="P923">
        <v>10.054600000000001</v>
      </c>
      <c r="Q923">
        <v>10.48779</v>
      </c>
      <c r="V923">
        <v>12.55795</v>
      </c>
      <c r="W923">
        <v>13.026820000000001</v>
      </c>
      <c r="X923">
        <v>13.5189</v>
      </c>
      <c r="Y923">
        <v>14.308450000000001</v>
      </c>
      <c r="Z923">
        <v>15.32438</v>
      </c>
      <c r="AA923">
        <v>16.8141</v>
      </c>
      <c r="AB923">
        <v>18.080020000000001</v>
      </c>
      <c r="AC923">
        <v>19.42905</v>
      </c>
      <c r="AD923">
        <v>21.48462</v>
      </c>
      <c r="AE923">
        <v>23.48546</v>
      </c>
      <c r="AF923">
        <v>25.138190000000002</v>
      </c>
      <c r="AG923">
        <v>25.621970000000001</v>
      </c>
      <c r="AH923">
        <v>25.914719999999999</v>
      </c>
      <c r="AJ923">
        <v>27.182269999999999</v>
      </c>
      <c r="AK923">
        <v>27.703520000000001</v>
      </c>
      <c r="AL923">
        <v>28.687059999999999</v>
      </c>
      <c r="AM923">
        <v>29.913029999999999</v>
      </c>
      <c r="AN923">
        <v>31.535150000000002</v>
      </c>
      <c r="AQ923">
        <v>34.980339999999998</v>
      </c>
      <c r="AR923">
        <v>35.489730000000002</v>
      </c>
      <c r="AS923">
        <v>36.33372</v>
      </c>
      <c r="AT923">
        <v>37.263420000000004</v>
      </c>
      <c r="AU923">
        <v>36.721420000000002</v>
      </c>
      <c r="AV923">
        <v>38.651980000000002</v>
      </c>
      <c r="AW923">
        <v>41.148919999999997</v>
      </c>
      <c r="AX923">
        <v>45.747599999999998</v>
      </c>
      <c r="AY923">
        <v>48.747329999999998</v>
      </c>
      <c r="AZ923">
        <v>54.034140000000001</v>
      </c>
      <c r="BA923">
        <v>59.970100000000002</v>
      </c>
      <c r="BB923">
        <v>62.7928</v>
      </c>
      <c r="BC923">
        <v>59.913020000000003</v>
      </c>
      <c r="BD923">
        <v>64.891059999999996</v>
      </c>
      <c r="BE923">
        <v>65.682879999999997</v>
      </c>
      <c r="BF923">
        <v>66.590630000000004</v>
      </c>
      <c r="BG923">
        <v>67.798299999999998</v>
      </c>
      <c r="BH923">
        <v>69.389619999999994</v>
      </c>
      <c r="BI923">
        <v>75.208629999999999</v>
      </c>
      <c r="BJ923">
        <v>76.423869999999994</v>
      </c>
      <c r="BK923">
        <v>78.645169999999993</v>
      </c>
    </row>
    <row r="924" spans="1:69" x14ac:dyDescent="0.2">
      <c r="A924" t="s">
        <v>194</v>
      </c>
      <c r="B924" t="s">
        <v>195</v>
      </c>
      <c r="C924" t="s">
        <v>2804</v>
      </c>
      <c r="D924" t="s">
        <v>2805</v>
      </c>
      <c r="P924">
        <v>15.8602695465088</v>
      </c>
      <c r="Q924">
        <v>16.3065490722656</v>
      </c>
      <c r="R924">
        <v>16.6385993957519</v>
      </c>
      <c r="S924">
        <v>17.1852302551269</v>
      </c>
      <c r="T924">
        <v>17.859189987182599</v>
      </c>
      <c r="U924">
        <v>18.493280410766602</v>
      </c>
      <c r="V924">
        <v>19.115949630737301</v>
      </c>
      <c r="W924">
        <v>19.973649978637699</v>
      </c>
      <c r="X924">
        <v>20.750329971313501</v>
      </c>
      <c r="Y924">
        <v>21.814630508422901</v>
      </c>
      <c r="Z924">
        <v>23.1946506500244</v>
      </c>
      <c r="AA924">
        <v>25.0187091827393</v>
      </c>
      <c r="AB924">
        <v>27.107460021972699</v>
      </c>
      <c r="AC924">
        <v>28.959489822387699</v>
      </c>
      <c r="AD924">
        <v>31.600549697876001</v>
      </c>
      <c r="AE924">
        <v>34.010940551757798</v>
      </c>
      <c r="AF924">
        <v>36.215370178222699</v>
      </c>
      <c r="AG924">
        <v>36.582340240478501</v>
      </c>
      <c r="AH924">
        <v>37.635978698730497</v>
      </c>
      <c r="AI924">
        <v>38.4686889648438</v>
      </c>
      <c r="AJ924">
        <v>39.362918853759801</v>
      </c>
      <c r="AK924">
        <v>39.799259185791001</v>
      </c>
      <c r="AL924">
        <v>40.865100860595703</v>
      </c>
      <c r="AM924">
        <v>42.164981842041001</v>
      </c>
      <c r="AN924">
        <v>44.292881011962898</v>
      </c>
      <c r="AO924">
        <v>46.4122314453125</v>
      </c>
      <c r="AQ924">
        <v>48.439640045166001</v>
      </c>
      <c r="AR924">
        <v>49.293411254882798</v>
      </c>
      <c r="AS924">
        <v>50.0329399108887</v>
      </c>
      <c r="AT924">
        <v>51.417900085449197</v>
      </c>
      <c r="AU924">
        <v>51.898548126220703</v>
      </c>
      <c r="AV924">
        <v>54.344509124755902</v>
      </c>
      <c r="AW924">
        <v>58.563140869140597</v>
      </c>
      <c r="AX924">
        <v>63.085838317871101</v>
      </c>
      <c r="AY924">
        <v>66.574180603027301</v>
      </c>
      <c r="AZ924">
        <v>71.834953308105497</v>
      </c>
      <c r="BA924">
        <v>76.673652648925795</v>
      </c>
      <c r="BB924">
        <v>80.563850402832003</v>
      </c>
      <c r="BC924">
        <v>80.223229959686407</v>
      </c>
      <c r="BD924">
        <v>82.972743670728093</v>
      </c>
      <c r="BE924">
        <v>84.473314025651604</v>
      </c>
      <c r="BF924">
        <v>84.975253028957397</v>
      </c>
      <c r="BG924">
        <v>85.957978938060805</v>
      </c>
      <c r="BH924">
        <v>86.527569533064707</v>
      </c>
      <c r="BI924">
        <v>88.610125425570303</v>
      </c>
      <c r="BJ924">
        <v>90.415486335228294</v>
      </c>
      <c r="BK924">
        <v>92.473535555323096</v>
      </c>
      <c r="BL924">
        <v>90.228688750141501</v>
      </c>
      <c r="BM924">
        <v>87.508791050004604</v>
      </c>
      <c r="BN924">
        <v>86.489318575226406</v>
      </c>
      <c r="BO924">
        <v>81.319111454052901</v>
      </c>
      <c r="BP924">
        <v>71.064276685946496</v>
      </c>
      <c r="BQ924">
        <v>76.063956264749606</v>
      </c>
    </row>
    <row r="925" spans="1:69" x14ac:dyDescent="0.2">
      <c r="A925" t="s">
        <v>194</v>
      </c>
      <c r="B925" t="s">
        <v>195</v>
      </c>
      <c r="C925" t="s">
        <v>2806</v>
      </c>
      <c r="D925" t="s">
        <v>2807</v>
      </c>
      <c r="P925">
        <v>36.375540000000001</v>
      </c>
      <c r="Q925">
        <v>36.901479999999999</v>
      </c>
      <c r="R925">
        <v>37.063809999999997</v>
      </c>
      <c r="S925">
        <v>37.246929999999999</v>
      </c>
      <c r="T925">
        <v>37.41075</v>
      </c>
      <c r="U925">
        <v>37.027990000000003</v>
      </c>
      <c r="V925">
        <v>36.818519999999999</v>
      </c>
      <c r="W925">
        <v>36.786960000000001</v>
      </c>
      <c r="X925">
        <v>36.866</v>
      </c>
      <c r="Y925">
        <v>37.051540000000003</v>
      </c>
      <c r="Z925">
        <v>36.889310000000002</v>
      </c>
      <c r="AA925">
        <v>36.84413</v>
      </c>
      <c r="AB925">
        <v>36.863</v>
      </c>
      <c r="AC925">
        <v>36.773479999999999</v>
      </c>
      <c r="AD925">
        <v>36.788719999999998</v>
      </c>
      <c r="AE925">
        <v>36.906030000000001</v>
      </c>
      <c r="AF925">
        <v>36.960250000000002</v>
      </c>
      <c r="AG925">
        <v>37.205730000000003</v>
      </c>
      <c r="AH925">
        <v>37.617519999999999</v>
      </c>
      <c r="AI925">
        <v>37.981810000000003</v>
      </c>
      <c r="AJ925">
        <v>38.391480000000001</v>
      </c>
      <c r="AK925">
        <v>38.734139999999996</v>
      </c>
      <c r="AL925">
        <v>38.816020000000002</v>
      </c>
      <c r="AM925">
        <v>38.965589999999999</v>
      </c>
      <c r="AN925">
        <v>39.108879999999999</v>
      </c>
      <c r="AO925">
        <v>39.2057</v>
      </c>
      <c r="AQ925">
        <v>39.925370000000001</v>
      </c>
      <c r="AR925">
        <v>40.431139999999999</v>
      </c>
      <c r="AS925">
        <v>40.818269999999998</v>
      </c>
      <c r="AT925">
        <v>41.2789</v>
      </c>
      <c r="AU925">
        <v>41.79195</v>
      </c>
      <c r="AV925">
        <v>42.145629999999997</v>
      </c>
      <c r="AW925">
        <v>43.21754</v>
      </c>
      <c r="AX925">
        <v>43.712769999999999</v>
      </c>
      <c r="AY925">
        <v>44.212769999999999</v>
      </c>
      <c r="AZ925">
        <v>44.825519999999997</v>
      </c>
      <c r="BA925">
        <v>45.602400000000003</v>
      </c>
      <c r="BB925">
        <v>46.148960000000002</v>
      </c>
      <c r="BC925">
        <v>46.772019999999998</v>
      </c>
      <c r="BD925">
        <v>47.227739999999997</v>
      </c>
      <c r="BE925">
        <v>47.738230000000001</v>
      </c>
      <c r="BF925">
        <v>48.250860000000003</v>
      </c>
      <c r="BG925">
        <v>48.433250000000001</v>
      </c>
      <c r="BH925">
        <v>48.447740000000003</v>
      </c>
      <c r="BI925">
        <v>48.56315</v>
      </c>
      <c r="BJ925">
        <v>48.746189999999999</v>
      </c>
      <c r="BK925">
        <v>48.715179999999997</v>
      </c>
    </row>
    <row r="926" spans="1:69" x14ac:dyDescent="0.2">
      <c r="A926" t="s">
        <v>194</v>
      </c>
      <c r="B926" t="s">
        <v>195</v>
      </c>
      <c r="C926" t="s">
        <v>2808</v>
      </c>
      <c r="D926" t="s">
        <v>2809</v>
      </c>
      <c r="AY926">
        <v>15.819999694824199</v>
      </c>
      <c r="BG926">
        <v>26.583691542273801</v>
      </c>
      <c r="BK926">
        <v>18.4899997711182</v>
      </c>
      <c r="BL926">
        <v>22.75</v>
      </c>
      <c r="BN926">
        <v>27.620420455932599</v>
      </c>
      <c r="BO926">
        <v>32.959135085959197</v>
      </c>
      <c r="BP926">
        <v>23.672625006165099</v>
      </c>
      <c r="BQ926">
        <v>26.5702702961173</v>
      </c>
    </row>
    <row r="927" spans="1:69" x14ac:dyDescent="0.2">
      <c r="A927" t="s">
        <v>194</v>
      </c>
      <c r="B927" t="s">
        <v>195</v>
      </c>
      <c r="C927" t="s">
        <v>2810</v>
      </c>
      <c r="D927" t="s">
        <v>2811</v>
      </c>
      <c r="P927">
        <v>4.8615298271179199</v>
      </c>
      <c r="Q927">
        <v>4.6571202278137198</v>
      </c>
      <c r="R927">
        <v>4.93572998046875</v>
      </c>
      <c r="S927">
        <v>5.0106902122497603</v>
      </c>
      <c r="T927">
        <v>5.5432801246643102</v>
      </c>
      <c r="U927">
        <v>5.4454698562622097</v>
      </c>
      <c r="V927">
        <v>6.2922701835632298</v>
      </c>
      <c r="W927">
        <v>6.26773977279663</v>
      </c>
      <c r="X927">
        <v>6.7748498916626003</v>
      </c>
      <c r="Y927">
        <v>6.6762499809265101</v>
      </c>
      <c r="Z927">
        <v>7.2594699859619096</v>
      </c>
      <c r="AA927">
        <v>7.4480400085449201</v>
      </c>
      <c r="AB927">
        <v>8.0758600234985405</v>
      </c>
      <c r="AC927">
        <v>9.3283100128173793</v>
      </c>
      <c r="AD927">
        <v>9.9431295394897496</v>
      </c>
      <c r="AF927">
        <v>11.296059608459499</v>
      </c>
      <c r="AG927">
        <v>12.0737199783325</v>
      </c>
      <c r="AH927">
        <v>11.8491096496582</v>
      </c>
      <c r="AI927">
        <v>13.8098402023315</v>
      </c>
      <c r="AJ927">
        <v>14.5704803466797</v>
      </c>
      <c r="AK927">
        <v>20.687250137329102</v>
      </c>
      <c r="AL927">
        <v>18.475999832153299</v>
      </c>
      <c r="AM927">
        <v>19.431419372558601</v>
      </c>
      <c r="AN927">
        <v>14.5725698471069</v>
      </c>
      <c r="AO927">
        <v>17.2253093719482</v>
      </c>
      <c r="AR927">
        <v>17.868879318237301</v>
      </c>
      <c r="AS927">
        <v>19.5130805969238</v>
      </c>
      <c r="AT927">
        <v>20.351640701293899</v>
      </c>
      <c r="AU927">
        <v>21.539880752563501</v>
      </c>
      <c r="AV927">
        <v>23.408729553222699</v>
      </c>
      <c r="AW927">
        <v>24.782709121704102</v>
      </c>
      <c r="AX927">
        <v>26.282140731811499</v>
      </c>
      <c r="AY927">
        <v>27.9098205566406</v>
      </c>
      <c r="AZ927">
        <v>29.6655998229981</v>
      </c>
      <c r="BA927">
        <v>33.093181610107401</v>
      </c>
      <c r="BB927">
        <v>38.984668731689503</v>
      </c>
      <c r="BC927">
        <v>42.8827680265655</v>
      </c>
      <c r="BE927">
        <v>54.374663273078603</v>
      </c>
      <c r="BF927">
        <v>60.749058603350697</v>
      </c>
      <c r="BG927">
        <v>61.116518048943</v>
      </c>
      <c r="BH927">
        <v>61.487007975302298</v>
      </c>
      <c r="BI927">
        <v>62.0980445910171</v>
      </c>
      <c r="BJ927">
        <v>64.059560943100806</v>
      </c>
      <c r="BK927">
        <v>65.196800554590595</v>
      </c>
      <c r="BL927">
        <v>64.918037568545103</v>
      </c>
      <c r="BM927">
        <v>66.004133752371203</v>
      </c>
      <c r="BN927">
        <v>68.567646572169195</v>
      </c>
      <c r="BO927">
        <v>63.654732863308602</v>
      </c>
      <c r="BP927">
        <v>57.233442393617203</v>
      </c>
      <c r="BQ927">
        <v>57.374396875239299</v>
      </c>
    </row>
    <row r="928" spans="1:69" x14ac:dyDescent="0.2">
      <c r="A928" t="s">
        <v>194</v>
      </c>
      <c r="B928" t="s">
        <v>195</v>
      </c>
      <c r="C928" t="s">
        <v>2812</v>
      </c>
      <c r="D928" t="s">
        <v>2813</v>
      </c>
      <c r="BD928">
        <v>9.1812865497076004</v>
      </c>
      <c r="BJ928">
        <v>30.169383189517401</v>
      </c>
      <c r="BK928">
        <v>38.4673178061608</v>
      </c>
      <c r="BL928">
        <v>39.167828916782902</v>
      </c>
      <c r="BM928">
        <v>45.626432391138302</v>
      </c>
      <c r="BN928">
        <v>26.739816624079399</v>
      </c>
      <c r="BP928">
        <v>37.4048274744857</v>
      </c>
      <c r="BQ928">
        <v>17.318774643615399</v>
      </c>
    </row>
    <row r="929" spans="1:69" x14ac:dyDescent="0.2">
      <c r="A929" t="s">
        <v>194</v>
      </c>
      <c r="B929" t="s">
        <v>195</v>
      </c>
      <c r="C929" t="s">
        <v>2814</v>
      </c>
      <c r="D929" t="s">
        <v>2815</v>
      </c>
      <c r="Q929">
        <v>18.909089999999999</v>
      </c>
      <c r="T929">
        <v>53.111109999999996</v>
      </c>
      <c r="U929">
        <v>26.157889999999998</v>
      </c>
      <c r="Z929">
        <v>25.466670000000001</v>
      </c>
      <c r="AA929">
        <v>26</v>
      </c>
      <c r="AB929">
        <v>25.518519999999999</v>
      </c>
      <c r="AC929">
        <v>28.614039999999999</v>
      </c>
      <c r="AD929">
        <v>25.838100000000001</v>
      </c>
      <c r="AE929">
        <v>26.244440000000001</v>
      </c>
      <c r="AF929">
        <v>26.700559999999999</v>
      </c>
      <c r="AG929">
        <v>27.825869999999998</v>
      </c>
      <c r="AH929">
        <v>31.099499999999999</v>
      </c>
      <c r="AI929">
        <v>25.525110000000002</v>
      </c>
      <c r="AJ929">
        <v>28.254169999999998</v>
      </c>
      <c r="AK929">
        <v>29.77647</v>
      </c>
      <c r="AL929">
        <v>29.418520000000001</v>
      </c>
      <c r="AM929">
        <v>28.370370000000001</v>
      </c>
      <c r="AN929">
        <v>28.680910000000001</v>
      </c>
      <c r="AO929">
        <v>35.944879999999998</v>
      </c>
      <c r="AP929">
        <v>40.200949999999999</v>
      </c>
      <c r="AQ929">
        <v>40.918370000000003</v>
      </c>
      <c r="AZ929">
        <v>23.59779</v>
      </c>
      <c r="BD929">
        <v>23.308540000000001</v>
      </c>
      <c r="BE929">
        <v>23.558769999999999</v>
      </c>
      <c r="BF929">
        <v>24.66874</v>
      </c>
      <c r="BH929">
        <v>22.301189999999998</v>
      </c>
      <c r="BI929">
        <v>17.2911</v>
      </c>
      <c r="BJ929">
        <v>17.583850000000002</v>
      </c>
      <c r="BK929">
        <v>17.212389999999999</v>
      </c>
    </row>
    <row r="930" spans="1:69" x14ac:dyDescent="0.2">
      <c r="A930" t="s">
        <v>194</v>
      </c>
      <c r="B930" t="s">
        <v>195</v>
      </c>
      <c r="C930" t="s">
        <v>2816</v>
      </c>
      <c r="D930" t="s">
        <v>2817</v>
      </c>
      <c r="BG930">
        <v>20.658317565917901</v>
      </c>
      <c r="BL930">
        <v>20.658317565917901</v>
      </c>
    </row>
    <row r="931" spans="1:69" x14ac:dyDescent="0.2">
      <c r="A931" t="s">
        <v>194</v>
      </c>
      <c r="B931" t="s">
        <v>195</v>
      </c>
      <c r="C931" t="s">
        <v>2818</v>
      </c>
      <c r="D931" t="s">
        <v>2819</v>
      </c>
      <c r="BG931">
        <v>78.576774597167898</v>
      </c>
      <c r="BL931">
        <v>67.055389404296804</v>
      </c>
    </row>
    <row r="932" spans="1:69" x14ac:dyDescent="0.2">
      <c r="A932" t="s">
        <v>194</v>
      </c>
      <c r="B932" t="s">
        <v>195</v>
      </c>
      <c r="C932" t="s">
        <v>2820</v>
      </c>
      <c r="D932" t="s">
        <v>2821</v>
      </c>
      <c r="P932">
        <v>0.39860001206397999</v>
      </c>
      <c r="Q932">
        <v>0.39107000827789301</v>
      </c>
      <c r="R932">
        <v>0.42539998888969399</v>
      </c>
      <c r="S932">
        <v>0.43834000825882002</v>
      </c>
      <c r="T932">
        <v>0.45416000485420199</v>
      </c>
      <c r="U932">
        <v>0.47284999489784202</v>
      </c>
      <c r="V932">
        <v>0.42249000072479198</v>
      </c>
      <c r="X932">
        <v>0.49698999524116499</v>
      </c>
      <c r="Y932">
        <v>0.57868999242782604</v>
      </c>
      <c r="Z932">
        <v>0.51524001359939597</v>
      </c>
      <c r="AA932">
        <v>0.55393999814987205</v>
      </c>
      <c r="AB932">
        <v>0.51727002859115601</v>
      </c>
      <c r="AC932">
        <v>0.53272998332977295</v>
      </c>
      <c r="AD932">
        <v>0.550010025501251</v>
      </c>
      <c r="AE932">
        <v>0.51752001047134399</v>
      </c>
      <c r="AM932">
        <v>0.55646002292633101</v>
      </c>
      <c r="AR932">
        <v>0.61774998903274503</v>
      </c>
      <c r="AS932">
        <v>0.65622997283935502</v>
      </c>
      <c r="AT932">
        <v>0.662469983100891</v>
      </c>
      <c r="AV932">
        <v>0.68362998962402299</v>
      </c>
      <c r="AW932">
        <v>0.69520002603530895</v>
      </c>
      <c r="AX932">
        <v>0.70754998922348</v>
      </c>
      <c r="AY932">
        <v>0.72425997257232699</v>
      </c>
      <c r="AZ932">
        <v>0.73273998498916604</v>
      </c>
      <c r="BA932">
        <v>0.74175000190734897</v>
      </c>
      <c r="BB932">
        <v>0.74466001987457298</v>
      </c>
      <c r="BC932">
        <v>0.76358997821807895</v>
      </c>
      <c r="BD932">
        <v>0.78013002872466997</v>
      </c>
      <c r="BE932">
        <v>0.81134998798370395</v>
      </c>
      <c r="BF932">
        <v>0.84645998477935802</v>
      </c>
      <c r="BG932">
        <v>0.87329000234603904</v>
      </c>
      <c r="BH932">
        <v>0.92168998718261697</v>
      </c>
      <c r="BI932">
        <v>0.950999975204468</v>
      </c>
      <c r="BJ932">
        <v>0.97275000810623202</v>
      </c>
      <c r="BK932">
        <v>1.0009800195694001</v>
      </c>
      <c r="BL932">
        <v>1.03302001953125</v>
      </c>
      <c r="BM932">
        <v>1.06068003177643</v>
      </c>
      <c r="BN932">
        <v>1.1051231622695901</v>
      </c>
    </row>
    <row r="933" spans="1:69" x14ac:dyDescent="0.2">
      <c r="A933" t="s">
        <v>194</v>
      </c>
      <c r="B933" t="s">
        <v>195</v>
      </c>
      <c r="C933" t="s">
        <v>2822</v>
      </c>
      <c r="D933" t="s">
        <v>2823</v>
      </c>
      <c r="T933">
        <v>8.8299999237060494</v>
      </c>
      <c r="AJ933">
        <v>13.569999694824199</v>
      </c>
      <c r="AO933">
        <v>12.8500003814697</v>
      </c>
      <c r="AV933">
        <v>21.819999694824201</v>
      </c>
      <c r="AX933">
        <v>23.5200004577637</v>
      </c>
      <c r="AY933">
        <v>22.469999313354499</v>
      </c>
      <c r="AZ933">
        <v>27.879999160766602</v>
      </c>
      <c r="BG933">
        <v>34.599998474121101</v>
      </c>
      <c r="BK933">
        <v>39.349998474121101</v>
      </c>
      <c r="BL933">
        <v>29.659999847412099</v>
      </c>
      <c r="BN933">
        <v>36.970001220703097</v>
      </c>
      <c r="BO933">
        <v>40.919998168945298</v>
      </c>
      <c r="BP933">
        <v>41.442033530681002</v>
      </c>
    </row>
    <row r="934" spans="1:69" x14ac:dyDescent="0.2">
      <c r="A934" t="s">
        <v>194</v>
      </c>
      <c r="B934" t="s">
        <v>195</v>
      </c>
      <c r="C934" t="s">
        <v>2824</v>
      </c>
      <c r="D934" t="s">
        <v>2825</v>
      </c>
      <c r="T934">
        <v>22.379999160766602</v>
      </c>
      <c r="AJ934">
        <v>26.790000915527301</v>
      </c>
      <c r="AO934">
        <v>25.4799995422363</v>
      </c>
      <c r="AV934">
        <v>38.380001068115199</v>
      </c>
      <c r="AX934">
        <v>40.380001068115199</v>
      </c>
      <c r="AY934">
        <v>39.819999694824197</v>
      </c>
      <c r="AZ934">
        <v>46.7299995422363</v>
      </c>
      <c r="BC934">
        <v>47.04</v>
      </c>
      <c r="BG934">
        <v>56.990001678466797</v>
      </c>
      <c r="BK934">
        <v>63.860000610351598</v>
      </c>
      <c r="BL934">
        <v>51.150001525878899</v>
      </c>
      <c r="BN934">
        <v>66.650001525878906</v>
      </c>
      <c r="BO934">
        <v>65.470001220703097</v>
      </c>
    </row>
    <row r="935" spans="1:69" x14ac:dyDescent="0.2">
      <c r="A935" t="s">
        <v>194</v>
      </c>
      <c r="B935" t="s">
        <v>195</v>
      </c>
      <c r="C935" t="s">
        <v>2826</v>
      </c>
      <c r="D935" t="s">
        <v>2827</v>
      </c>
      <c r="AO935">
        <v>62.5</v>
      </c>
      <c r="AQ935">
        <v>64.673912048339801</v>
      </c>
      <c r="AS935">
        <v>65.217391967773395</v>
      </c>
      <c r="AU935">
        <v>61.621620178222699</v>
      </c>
      <c r="AV935">
        <v>55.135135650634801</v>
      </c>
      <c r="AW935">
        <v>52.736316680908203</v>
      </c>
      <c r="AX935">
        <v>49.019607543945298</v>
      </c>
      <c r="AY935">
        <v>50.490196228027301</v>
      </c>
      <c r="AZ935">
        <v>51.941745758056598</v>
      </c>
      <c r="BA935">
        <v>53.398059844970703</v>
      </c>
      <c r="BB935">
        <v>55.023921966552699</v>
      </c>
      <c r="BC935">
        <v>53.588516235351598</v>
      </c>
      <c r="BD935">
        <v>54.028434753417997</v>
      </c>
      <c r="BE935">
        <v>55.924171447753899</v>
      </c>
      <c r="BF935">
        <v>54.502368927002003</v>
      </c>
      <c r="BG935">
        <v>49.519229888916001</v>
      </c>
      <c r="BH935">
        <v>48.095237731933601</v>
      </c>
      <c r="BI935">
        <v>46.666667938232401</v>
      </c>
      <c r="BJ935">
        <v>43.333332061767599</v>
      </c>
      <c r="BK935">
        <v>47.619049072265597</v>
      </c>
      <c r="BL935">
        <v>46.190475463867202</v>
      </c>
      <c r="BM935">
        <v>44.285713195800803</v>
      </c>
      <c r="BN935">
        <v>45.714286804199197</v>
      </c>
      <c r="BO935">
        <v>44.339622497558601</v>
      </c>
      <c r="BP935">
        <v>44.339622497558601</v>
      </c>
    </row>
    <row r="936" spans="1:69" x14ac:dyDescent="0.2">
      <c r="A936" t="s">
        <v>194</v>
      </c>
      <c r="B936" t="s">
        <v>195</v>
      </c>
      <c r="C936" t="s">
        <v>2828</v>
      </c>
      <c r="D936" t="s">
        <v>2829</v>
      </c>
      <c r="AO936">
        <v>-0.295270144939423</v>
      </c>
      <c r="AQ936">
        <v>-0.230121165513992</v>
      </c>
      <c r="AS936">
        <v>-0.157018542289734</v>
      </c>
      <c r="AU936">
        <v>-0.13780738413333901</v>
      </c>
      <c r="AV936">
        <v>-0.36161288619041398</v>
      </c>
      <c r="AW936">
        <v>-0.32901909947395303</v>
      </c>
      <c r="AX936">
        <v>-0.45617869496345498</v>
      </c>
      <c r="AY936">
        <v>-0.39601635932922402</v>
      </c>
      <c r="AZ936">
        <v>-0.313472509384155</v>
      </c>
      <c r="BA936">
        <v>-0.229373604059219</v>
      </c>
      <c r="BB936">
        <v>-0.14174522459507</v>
      </c>
      <c r="BC936">
        <v>-0.20837211608886699</v>
      </c>
      <c r="BD936">
        <v>-0.20517057180404699</v>
      </c>
      <c r="BE936">
        <v>-0.139083847403526</v>
      </c>
      <c r="BF936">
        <v>-0.19750747084617601</v>
      </c>
      <c r="BG936">
        <v>-0.34095394611358598</v>
      </c>
      <c r="BH936">
        <v>-0.42423820495605502</v>
      </c>
      <c r="BI936">
        <v>-0.44747668504714999</v>
      </c>
      <c r="BJ936">
        <v>-0.48115766048431402</v>
      </c>
      <c r="BK936">
        <v>-0.40524896979331998</v>
      </c>
      <c r="BL936">
        <v>-0.42292308807373002</v>
      </c>
      <c r="BM936">
        <v>-0.48270034790039101</v>
      </c>
      <c r="BN936">
        <v>-0.48016726970672602</v>
      </c>
      <c r="BO936">
        <v>-0.46830567717552202</v>
      </c>
      <c r="BP936">
        <v>-0.48563355207443198</v>
      </c>
    </row>
    <row r="937" spans="1:69" x14ac:dyDescent="0.2">
      <c r="A937" t="s">
        <v>194</v>
      </c>
      <c r="B937" t="s">
        <v>195</v>
      </c>
      <c r="C937" t="s">
        <v>2830</v>
      </c>
      <c r="D937" t="s">
        <v>2831</v>
      </c>
      <c r="AO937">
        <v>20.6030158996582</v>
      </c>
      <c r="AQ937">
        <v>20.5</v>
      </c>
      <c r="AS937">
        <v>29.353233337402301</v>
      </c>
      <c r="AU937">
        <v>25.870647430419901</v>
      </c>
      <c r="AV937">
        <v>30.845771789550799</v>
      </c>
      <c r="AW937">
        <v>36.538459777832003</v>
      </c>
      <c r="AX937">
        <v>38.277511596679702</v>
      </c>
      <c r="AY937">
        <v>42.105262756347699</v>
      </c>
      <c r="AZ937">
        <v>42.583732604980497</v>
      </c>
      <c r="BA937">
        <v>43.75</v>
      </c>
      <c r="BB937">
        <v>48.8151664733887</v>
      </c>
      <c r="BC937">
        <v>49.763034820556598</v>
      </c>
      <c r="BD937">
        <v>44.600940704345703</v>
      </c>
      <c r="BE937">
        <v>41.7840385437012</v>
      </c>
      <c r="BF937">
        <v>37.089202880859403</v>
      </c>
      <c r="BG937">
        <v>33.653846740722699</v>
      </c>
      <c r="BH937">
        <v>33.809524536132798</v>
      </c>
      <c r="BI937">
        <v>35.714286804199197</v>
      </c>
      <c r="BJ937">
        <v>38.095237731933601</v>
      </c>
      <c r="BK937">
        <v>34.761905670166001</v>
      </c>
      <c r="BL937">
        <v>35.714286804199197</v>
      </c>
      <c r="BM937">
        <v>35.714286804199197</v>
      </c>
      <c r="BN937">
        <v>35.238094329833999</v>
      </c>
      <c r="BO937">
        <v>28.773584365844702</v>
      </c>
      <c r="BP937">
        <v>24.5283012390137</v>
      </c>
    </row>
    <row r="938" spans="1:69" x14ac:dyDescent="0.2">
      <c r="A938" t="s">
        <v>194</v>
      </c>
      <c r="B938" t="s">
        <v>195</v>
      </c>
      <c r="C938" t="s">
        <v>2832</v>
      </c>
      <c r="D938" t="s">
        <v>2833</v>
      </c>
      <c r="Y938">
        <v>0</v>
      </c>
      <c r="Z938">
        <v>0</v>
      </c>
      <c r="AA938">
        <v>0</v>
      </c>
      <c r="AB938">
        <v>0</v>
      </c>
      <c r="AC938">
        <v>0</v>
      </c>
      <c r="AD938">
        <v>0</v>
      </c>
      <c r="AE938">
        <v>0</v>
      </c>
      <c r="AF938">
        <v>0</v>
      </c>
      <c r="AG938">
        <v>0</v>
      </c>
      <c r="AH938">
        <v>0</v>
      </c>
      <c r="AI938">
        <v>0</v>
      </c>
      <c r="AJ938">
        <v>0</v>
      </c>
      <c r="AK938">
        <v>0</v>
      </c>
      <c r="AL938">
        <v>0</v>
      </c>
      <c r="AM938">
        <v>0</v>
      </c>
      <c r="AN938">
        <v>0</v>
      </c>
      <c r="AO938">
        <v>0</v>
      </c>
      <c r="AP938">
        <v>0</v>
      </c>
      <c r="AQ938">
        <v>0</v>
      </c>
      <c r="AR938">
        <v>0</v>
      </c>
      <c r="AS938">
        <v>0</v>
      </c>
      <c r="AT938">
        <v>0</v>
      </c>
      <c r="AU938">
        <v>0</v>
      </c>
      <c r="AV938">
        <v>0</v>
      </c>
      <c r="AW938">
        <v>0</v>
      </c>
      <c r="AX938">
        <v>0</v>
      </c>
      <c r="AY938">
        <v>0</v>
      </c>
      <c r="AZ938">
        <v>0</v>
      </c>
      <c r="BA938">
        <v>0</v>
      </c>
      <c r="BB938">
        <v>0</v>
      </c>
      <c r="BC938">
        <v>0</v>
      </c>
      <c r="BD938">
        <v>0</v>
      </c>
      <c r="BE938">
        <v>0</v>
      </c>
      <c r="BF938">
        <v>0</v>
      </c>
      <c r="BG938">
        <v>0</v>
      </c>
      <c r="BH938">
        <v>0</v>
      </c>
      <c r="BI938">
        <v>0</v>
      </c>
      <c r="BJ938">
        <v>0</v>
      </c>
      <c r="BK938">
        <v>0</v>
      </c>
      <c r="BL938">
        <v>0</v>
      </c>
      <c r="BM938">
        <v>0</v>
      </c>
      <c r="BN938">
        <v>0</v>
      </c>
    </row>
    <row r="939" spans="1:69" x14ac:dyDescent="0.2">
      <c r="A939" t="s">
        <v>194</v>
      </c>
      <c r="B939" t="s">
        <v>195</v>
      </c>
      <c r="C939" t="s">
        <v>2834</v>
      </c>
      <c r="D939" t="s">
        <v>2835</v>
      </c>
      <c r="O939">
        <v>3.7149073673164401</v>
      </c>
      <c r="P939">
        <v>4.0055947788344897</v>
      </c>
      <c r="Q939">
        <v>3.8735831783138699</v>
      </c>
      <c r="R939">
        <v>4.2123182534464103</v>
      </c>
      <c r="S939">
        <v>4.2531756295651499</v>
      </c>
      <c r="T939">
        <v>4.6593771543366698</v>
      </c>
      <c r="U939">
        <v>4.8801747139814902</v>
      </c>
      <c r="V939">
        <v>4.8418380657604203</v>
      </c>
      <c r="W939">
        <v>4.7421169994064201</v>
      </c>
      <c r="X939">
        <v>4.8549306219068802</v>
      </c>
      <c r="Y939">
        <v>5.2545590110254601</v>
      </c>
      <c r="Z939">
        <v>5.3322148572640202</v>
      </c>
      <c r="AA939">
        <v>5.6427194024171303</v>
      </c>
      <c r="AB939">
        <v>6.2132650041024302</v>
      </c>
      <c r="AC939">
        <v>6.6159241243609799</v>
      </c>
      <c r="AD939">
        <v>6.6773886326059904</v>
      </c>
      <c r="AE939">
        <v>6.6733904176094896</v>
      </c>
      <c r="AF939">
        <v>7.1323447074022903</v>
      </c>
      <c r="AG939">
        <v>7.11156759910806</v>
      </c>
      <c r="AH939">
        <v>7.2874531427873999</v>
      </c>
      <c r="AI939">
        <v>7.5304983975726296</v>
      </c>
      <c r="AJ939">
        <v>7.3444715780677399</v>
      </c>
      <c r="AK939">
        <v>7.5384160656413099</v>
      </c>
      <c r="AL939">
        <v>7.5071035826340298</v>
      </c>
      <c r="AM939">
        <v>8.3261796090604498</v>
      </c>
      <c r="AN939">
        <v>7.8946919069993404</v>
      </c>
      <c r="AO939">
        <v>7.7431176382550602</v>
      </c>
      <c r="AP939">
        <v>7.9931011873101196</v>
      </c>
      <c r="AQ939">
        <v>8.4804165748904694</v>
      </c>
      <c r="AR939">
        <v>8.4866840291619798</v>
      </c>
      <c r="AS939">
        <v>6.2776046151021596</v>
      </c>
      <c r="AT939">
        <v>6.3285019296448199</v>
      </c>
      <c r="AU939">
        <v>6.5726510022969702</v>
      </c>
      <c r="AV939">
        <v>6.4643516024719103</v>
      </c>
      <c r="AW939">
        <v>7.1061620708133599</v>
      </c>
      <c r="AX939">
        <v>7.2315837444968896</v>
      </c>
      <c r="AY939">
        <v>7.8208653603292104</v>
      </c>
      <c r="AZ939">
        <v>7.8796295772465603</v>
      </c>
      <c r="BA939">
        <v>8.1810134227257301</v>
      </c>
      <c r="BB939">
        <v>8.5961435744286305</v>
      </c>
      <c r="BC939">
        <v>8.3350408015261799</v>
      </c>
      <c r="BD939">
        <v>8.0462523908214791</v>
      </c>
      <c r="BE939">
        <v>7.7621118058754304</v>
      </c>
      <c r="BF939">
        <v>8.3292750789277807</v>
      </c>
      <c r="BG939">
        <v>8.3900936324450104</v>
      </c>
      <c r="BH939">
        <v>7.7308322134540903</v>
      </c>
      <c r="BI939">
        <v>6.4934743181288903</v>
      </c>
      <c r="BJ939">
        <v>6.8640901468118098</v>
      </c>
      <c r="BK939">
        <v>7.0256590900635203</v>
      </c>
      <c r="BL939">
        <v>7.8086877869879601</v>
      </c>
      <c r="BM939">
        <v>8.3888962890594101</v>
      </c>
      <c r="BN939">
        <v>8.6395393828822193</v>
      </c>
    </row>
    <row r="940" spans="1:69" x14ac:dyDescent="0.2">
      <c r="A940" t="s">
        <v>194</v>
      </c>
      <c r="B940" t="s">
        <v>195</v>
      </c>
      <c r="C940" t="s">
        <v>2836</v>
      </c>
      <c r="D940" t="s">
        <v>2837</v>
      </c>
      <c r="AI940">
        <v>0.19582701703980299</v>
      </c>
      <c r="AJ940">
        <v>0.20899155461081001</v>
      </c>
      <c r="AK940">
        <v>0.208265476183076</v>
      </c>
      <c r="AL940">
        <v>0.233637225584857</v>
      </c>
      <c r="AM940">
        <v>0.42038690047368998</v>
      </c>
      <c r="AN940">
        <v>0.367746109071109</v>
      </c>
      <c r="AO940">
        <v>0.38666247772054502</v>
      </c>
      <c r="AP940">
        <v>0.46713641741544498</v>
      </c>
      <c r="AQ940">
        <v>0.46431346794503098</v>
      </c>
      <c r="AR940">
        <v>0.465551112443987</v>
      </c>
      <c r="AS940">
        <v>0.58853809557964298</v>
      </c>
      <c r="AT940">
        <v>0.59228781715518797</v>
      </c>
      <c r="AU940">
        <v>0.53919525605986296</v>
      </c>
      <c r="AV940">
        <v>0.46634270455573101</v>
      </c>
      <c r="AW940">
        <v>0.432574332409498</v>
      </c>
      <c r="AX940">
        <v>0.40547468514699603</v>
      </c>
      <c r="AY940">
        <v>0.46577241929920699</v>
      </c>
      <c r="AZ940">
        <v>0.477585856019003</v>
      </c>
      <c r="BA940">
        <v>0.48460563339127999</v>
      </c>
      <c r="BB940">
        <v>0.51191674521543995</v>
      </c>
      <c r="BC940">
        <v>0.66728416006490199</v>
      </c>
      <c r="BD940">
        <v>0.632968840980488</v>
      </c>
      <c r="BE940">
        <v>0.74607730092256097</v>
      </c>
      <c r="BF940">
        <v>0.77349375955822897</v>
      </c>
      <c r="BG940">
        <v>0.80279659379809498</v>
      </c>
      <c r="BH940">
        <v>1.13927212041002</v>
      </c>
      <c r="BI940">
        <v>1.0836380213452099</v>
      </c>
      <c r="BJ940">
        <v>1.1767476918384601</v>
      </c>
      <c r="BK940">
        <v>1.18901423350775</v>
      </c>
      <c r="BL940">
        <v>1.3303426737006301</v>
      </c>
      <c r="BM940">
        <v>1.3325502159276299</v>
      </c>
      <c r="BN940">
        <v>1.3978555367790799</v>
      </c>
    </row>
    <row r="941" spans="1:69" x14ac:dyDescent="0.2">
      <c r="A941" t="s">
        <v>194</v>
      </c>
      <c r="B941" t="s">
        <v>195</v>
      </c>
      <c r="C941" t="s">
        <v>2838</v>
      </c>
      <c r="D941" t="s">
        <v>2839</v>
      </c>
      <c r="E941">
        <v>38.266007009697041</v>
      </c>
      <c r="F941">
        <v>38.47785657313932</v>
      </c>
      <c r="G941">
        <v>38.651313210751638</v>
      </c>
      <c r="H941">
        <v>36.880832676958136</v>
      </c>
      <c r="I941">
        <v>36.649129387136838</v>
      </c>
      <c r="J941">
        <v>41.1530581609629</v>
      </c>
      <c r="K941">
        <v>40.714633704679493</v>
      </c>
      <c r="L941">
        <v>42.177033293903008</v>
      </c>
      <c r="M941">
        <v>43.333036712064512</v>
      </c>
      <c r="N941">
        <v>43.156880911719078</v>
      </c>
      <c r="O941">
        <v>44.546564874456479</v>
      </c>
      <c r="P941">
        <v>40.787156773027519</v>
      </c>
      <c r="Q941">
        <v>40.915316978069995</v>
      </c>
      <c r="R941">
        <v>39.794683287918168</v>
      </c>
      <c r="S941">
        <v>41.706424128323441</v>
      </c>
      <c r="T941">
        <v>40.39885722328048</v>
      </c>
      <c r="U941">
        <v>38.749152552934028</v>
      </c>
      <c r="V941">
        <v>43.906151726078264</v>
      </c>
      <c r="W941">
        <v>42.775545437293658</v>
      </c>
      <c r="X941">
        <v>47.022013519702725</v>
      </c>
      <c r="Y941">
        <v>48.466142560468704</v>
      </c>
      <c r="Z941">
        <v>48.44831109942038</v>
      </c>
      <c r="AA941">
        <v>50.48553509198652</v>
      </c>
      <c r="AB941">
        <v>49.862953920162475</v>
      </c>
      <c r="AC941">
        <v>49.428983354677527</v>
      </c>
      <c r="AD941">
        <v>43.216104694424338</v>
      </c>
      <c r="AE941">
        <v>45.031358233335759</v>
      </c>
      <c r="AF941">
        <v>45.94705325131396</v>
      </c>
      <c r="AG941">
        <v>45.314129483427287</v>
      </c>
      <c r="AH941">
        <v>45.85113302524384</v>
      </c>
      <c r="AI941">
        <v>47.592597373906855</v>
      </c>
      <c r="AJ941">
        <v>46.35862273865817</v>
      </c>
      <c r="AK941">
        <v>46.406539489696222</v>
      </c>
      <c r="AL941">
        <v>46.277604258114671</v>
      </c>
      <c r="AM941">
        <v>39.393657126244527</v>
      </c>
      <c r="AN941">
        <v>39.532823713261024</v>
      </c>
      <c r="AO941">
        <v>37.474872166313709</v>
      </c>
      <c r="AP941">
        <v>38.333324697084322</v>
      </c>
      <c r="AQ941">
        <v>37.987519305870883</v>
      </c>
      <c r="AR941">
        <v>43.951283959856653</v>
      </c>
      <c r="AS941">
        <v>47.743132354429498</v>
      </c>
      <c r="AT941">
        <v>46.393216594074197</v>
      </c>
      <c r="AU941">
        <v>46.599634291024536</v>
      </c>
      <c r="AV941">
        <v>44.914476273216415</v>
      </c>
      <c r="AW941">
        <v>46.477636399165306</v>
      </c>
      <c r="AX941">
        <v>44.549489132564382</v>
      </c>
      <c r="AY941">
        <v>47.138528226650983</v>
      </c>
      <c r="AZ941">
        <v>48.178934130863581</v>
      </c>
      <c r="BA941">
        <v>45.067352098289668</v>
      </c>
      <c r="BB941">
        <v>45.889730891060999</v>
      </c>
      <c r="BC941">
        <v>42.120724852488955</v>
      </c>
      <c r="BD941">
        <v>40.562606879380226</v>
      </c>
      <c r="BE941">
        <v>40.318821051127799</v>
      </c>
      <c r="BF941">
        <v>41.558927037523723</v>
      </c>
      <c r="BG941">
        <v>42.495929127704088</v>
      </c>
      <c r="BH941">
        <v>44.057826735651922</v>
      </c>
      <c r="BI941">
        <v>43.805826677622441</v>
      </c>
      <c r="BJ941">
        <v>43.967983588439388</v>
      </c>
      <c r="BK941">
        <v>43.550812642666656</v>
      </c>
      <c r="BL941">
        <v>45.316252147392902</v>
      </c>
      <c r="BM941">
        <v>44.953416245784425</v>
      </c>
      <c r="BN941">
        <v>45.359066119177292</v>
      </c>
      <c r="BO941">
        <v>46.619699259479866</v>
      </c>
      <c r="BP941">
        <v>47.57533240782216</v>
      </c>
      <c r="BQ941">
        <v>43.947133130068536</v>
      </c>
    </row>
    <row r="942" spans="1:69" x14ac:dyDescent="0.2">
      <c r="A942" t="s">
        <v>194</v>
      </c>
      <c r="B942" t="s">
        <v>195</v>
      </c>
      <c r="C942" t="s">
        <v>2840</v>
      </c>
      <c r="D942" t="s">
        <v>2841</v>
      </c>
      <c r="E942">
        <v>31004251400</v>
      </c>
      <c r="F942">
        <v>33053122300.000004</v>
      </c>
      <c r="G942">
        <v>35945410800</v>
      </c>
      <c r="H942">
        <v>35607118600</v>
      </c>
      <c r="I942">
        <v>36847019000</v>
      </c>
      <c r="J942">
        <v>42651187300</v>
      </c>
      <c r="K942">
        <v>43400724500</v>
      </c>
      <c r="L942">
        <v>46768377900</v>
      </c>
      <c r="M942">
        <v>49395048400</v>
      </c>
      <c r="N942">
        <v>53660743700</v>
      </c>
      <c r="O942">
        <v>56442447900</v>
      </c>
      <c r="P942">
        <v>54179633200</v>
      </c>
      <c r="Q942">
        <v>59663556600</v>
      </c>
      <c r="R942">
        <v>59851096100</v>
      </c>
      <c r="S942">
        <v>75405766600</v>
      </c>
      <c r="T942">
        <v>81382801400</v>
      </c>
      <c r="U942">
        <v>90419765300</v>
      </c>
      <c r="V942">
        <v>122023526400</v>
      </c>
      <c r="W942">
        <v>142431485900</v>
      </c>
      <c r="X942">
        <v>174893522900</v>
      </c>
      <c r="Y942">
        <v>197499084900</v>
      </c>
      <c r="Z942">
        <v>233788399600</v>
      </c>
      <c r="AA942">
        <v>291060858900</v>
      </c>
      <c r="AB942">
        <v>304070189100</v>
      </c>
      <c r="AC942">
        <v>315309637600</v>
      </c>
      <c r="AD942">
        <v>301422690200</v>
      </c>
      <c r="AE942">
        <v>317553877000</v>
      </c>
      <c r="AF942">
        <v>327245043800</v>
      </c>
      <c r="AG942">
        <v>353079992400</v>
      </c>
      <c r="AH942">
        <v>382579191800</v>
      </c>
      <c r="AI942">
        <v>401859993600</v>
      </c>
      <c r="AJ942">
        <v>410004013000</v>
      </c>
      <c r="AK942">
        <v>412316991500</v>
      </c>
      <c r="AL942">
        <v>419270002700</v>
      </c>
      <c r="AM942">
        <v>414529314800</v>
      </c>
      <c r="AN942">
        <v>469544255500</v>
      </c>
      <c r="AO942">
        <v>495851110400</v>
      </c>
      <c r="AP942">
        <v>547641180199.99994</v>
      </c>
      <c r="AQ942">
        <v>628601184300</v>
      </c>
      <c r="AR942">
        <v>916906401400</v>
      </c>
      <c r="AS942">
        <v>1006501673900</v>
      </c>
      <c r="AT942">
        <v>1084033372200.0001</v>
      </c>
      <c r="AU942">
        <v>1170989232800</v>
      </c>
      <c r="AV942">
        <v>1234770476000</v>
      </c>
      <c r="AW942">
        <v>1336177530300</v>
      </c>
      <c r="AX942">
        <v>1443722472400</v>
      </c>
      <c r="AY942">
        <v>1612392162400</v>
      </c>
      <c r="AZ942">
        <v>1758496442500</v>
      </c>
      <c r="BA942">
        <v>1899742397600</v>
      </c>
      <c r="BB942">
        <v>2039615246400</v>
      </c>
      <c r="BC942">
        <v>2106955248900</v>
      </c>
      <c r="BD942">
        <v>2309157365600</v>
      </c>
      <c r="BE942">
        <v>2585688691600</v>
      </c>
      <c r="BF942">
        <v>2759568841100</v>
      </c>
      <c r="BG942">
        <v>2925617958000</v>
      </c>
      <c r="BH942">
        <v>3081982000000</v>
      </c>
      <c r="BI942">
        <v>3331487000000</v>
      </c>
      <c r="BJ942">
        <v>3601549000000</v>
      </c>
      <c r="BK942">
        <v>3843830000000</v>
      </c>
      <c r="BL942">
        <v>4256919001000</v>
      </c>
      <c r="BM942">
        <v>4586268001000</v>
      </c>
      <c r="BN942">
        <v>4954515001000</v>
      </c>
      <c r="BO942">
        <v>5415305105900</v>
      </c>
      <c r="BP942">
        <v>5804049501600</v>
      </c>
      <c r="BQ942">
        <v>6162078568300</v>
      </c>
    </row>
    <row r="943" spans="1:69" x14ac:dyDescent="0.2">
      <c r="A943" t="s">
        <v>194</v>
      </c>
      <c r="B943" t="s">
        <v>195</v>
      </c>
      <c r="C943" t="s">
        <v>2842</v>
      </c>
      <c r="D943" t="s">
        <v>2843</v>
      </c>
    </row>
    <row r="944" spans="1:69" x14ac:dyDescent="0.2">
      <c r="A944" t="s">
        <v>194</v>
      </c>
      <c r="B944" t="s">
        <v>195</v>
      </c>
      <c r="C944" t="s">
        <v>2844</v>
      </c>
      <c r="D944" t="s">
        <v>2845</v>
      </c>
      <c r="S944">
        <v>1.7156594242590226</v>
      </c>
      <c r="T944">
        <v>1.716788484070747</v>
      </c>
      <c r="U944">
        <v>1.7803142603024014</v>
      </c>
      <c r="V944">
        <v>1.7779670132664036</v>
      </c>
      <c r="W944">
        <v>1.7976663155335872</v>
      </c>
      <c r="X944">
        <v>1.9272754648799215</v>
      </c>
      <c r="Y944">
        <v>1.319111542471916</v>
      </c>
      <c r="Z944">
        <v>1.3440650370238201</v>
      </c>
      <c r="AA944">
        <v>1.2795210841392013</v>
      </c>
      <c r="AB944">
        <v>0.86493949484284893</v>
      </c>
    </row>
    <row r="945" spans="1:69" x14ac:dyDescent="0.2">
      <c r="A945" t="s">
        <v>194</v>
      </c>
      <c r="B945" t="s">
        <v>195</v>
      </c>
      <c r="C945" t="s">
        <v>2846</v>
      </c>
      <c r="D945" t="s">
        <v>2847</v>
      </c>
      <c r="O945">
        <v>322244664.92203969</v>
      </c>
      <c r="P945">
        <v>335124290.94391853</v>
      </c>
      <c r="Q945">
        <v>341887660.61932713</v>
      </c>
      <c r="R945">
        <v>386605628.27699685</v>
      </c>
      <c r="S945">
        <v>341435518.34794736</v>
      </c>
      <c r="T945">
        <v>413079936.50355703</v>
      </c>
      <c r="U945">
        <v>457582469.18179244</v>
      </c>
      <c r="V945">
        <v>380176997.66488743</v>
      </c>
      <c r="W945">
        <v>409295691.1688174</v>
      </c>
      <c r="X945">
        <v>397342754.76058006</v>
      </c>
      <c r="Y945">
        <v>413828397.65799105</v>
      </c>
      <c r="Z945">
        <v>408311654.73657477</v>
      </c>
      <c r="AA945">
        <v>440553487.20451081</v>
      </c>
      <c r="AB945">
        <v>444003357.30501753</v>
      </c>
      <c r="AC945">
        <v>451765565.35253137</v>
      </c>
      <c r="AD945">
        <v>476788528.85282403</v>
      </c>
      <c r="AE945">
        <v>524977194.37885702</v>
      </c>
      <c r="AF945">
        <v>568917825.18484628</v>
      </c>
      <c r="AG945">
        <v>563508819.74598575</v>
      </c>
      <c r="AH945">
        <v>560449053.91909242</v>
      </c>
      <c r="AI945">
        <v>603206268.69598949</v>
      </c>
      <c r="AJ945">
        <v>603966175.24303484</v>
      </c>
      <c r="AK945">
        <v>629108725.9575845</v>
      </c>
      <c r="AL945">
        <v>662288733.5020225</v>
      </c>
      <c r="AM945">
        <v>632068519.21932065</v>
      </c>
      <c r="AN945">
        <v>633322304.289047</v>
      </c>
      <c r="AO945">
        <v>627812315.03981531</v>
      </c>
      <c r="AP945">
        <v>755875925.85152149</v>
      </c>
      <c r="AQ945">
        <v>788713105.94398987</v>
      </c>
      <c r="AR945">
        <v>1062376898.1986552</v>
      </c>
      <c r="AS945">
        <v>1029536987.9504653</v>
      </c>
      <c r="AT945">
        <v>1081613970.0266895</v>
      </c>
      <c r="AU945">
        <v>1147007658.6678097</v>
      </c>
      <c r="AV945">
        <v>1306135831.2297809</v>
      </c>
      <c r="AW945">
        <v>1378882142.4842649</v>
      </c>
      <c r="AX945">
        <v>1448409405.1197212</v>
      </c>
      <c r="AY945">
        <v>1524606986.5484972</v>
      </c>
      <c r="AZ945">
        <v>1734864783.2404699</v>
      </c>
      <c r="BA945">
        <v>1697610472.8563747</v>
      </c>
      <c r="BB945">
        <v>1891260072.1239452</v>
      </c>
      <c r="BC945">
        <v>2118533423.5385852</v>
      </c>
      <c r="BD945">
        <v>2383759357.8874011</v>
      </c>
      <c r="BE945">
        <v>2342607980.5004129</v>
      </c>
      <c r="BF945">
        <v>2451533237.0842228</v>
      </c>
      <c r="BG945">
        <v>2706260299.1661372</v>
      </c>
      <c r="BH945">
        <v>2882476794.2937422</v>
      </c>
      <c r="BI945">
        <v>3026572386.9354157</v>
      </c>
      <c r="BJ945">
        <v>3205077891.5744667</v>
      </c>
      <c r="BK945">
        <v>3510328148.3107605</v>
      </c>
      <c r="BL945">
        <v>3844871220.2240634</v>
      </c>
      <c r="BM945">
        <v>4227129324.1562352</v>
      </c>
      <c r="BN945">
        <v>4508667999.1572161</v>
      </c>
      <c r="BO945">
        <v>4143795125.8197203</v>
      </c>
      <c r="BP945">
        <v>4226158870.7603693</v>
      </c>
      <c r="BQ945">
        <v>4083571385.6257296</v>
      </c>
    </row>
    <row r="946" spans="1:69" x14ac:dyDescent="0.2">
      <c r="A946" t="s">
        <v>194</v>
      </c>
      <c r="B946" t="s">
        <v>195</v>
      </c>
      <c r="C946" t="s">
        <v>2848</v>
      </c>
      <c r="D946" t="s">
        <v>2849</v>
      </c>
      <c r="O946">
        <v>114630136430</v>
      </c>
      <c r="P946">
        <v>118058978890</v>
      </c>
      <c r="Q946">
        <v>129093389500</v>
      </c>
      <c r="R946">
        <v>135712369030</v>
      </c>
      <c r="S946">
        <v>137918641720</v>
      </c>
      <c r="T946">
        <v>144540518510</v>
      </c>
      <c r="U946">
        <v>150057648920</v>
      </c>
      <c r="V946">
        <v>152263898360</v>
      </c>
      <c r="W946">
        <v>157781190390</v>
      </c>
      <c r="X946">
        <v>163433551120</v>
      </c>
      <c r="Y946">
        <v>178526887560</v>
      </c>
      <c r="Z946">
        <v>163836368630</v>
      </c>
      <c r="AA946">
        <v>181915443630</v>
      </c>
      <c r="AB946">
        <v>183045781850</v>
      </c>
      <c r="AC946">
        <v>181351607670</v>
      </c>
      <c r="AD946">
        <v>184346061670</v>
      </c>
      <c r="AE946">
        <v>193573819570</v>
      </c>
      <c r="AF946">
        <v>206410658110</v>
      </c>
      <c r="AG946">
        <v>202758520650</v>
      </c>
      <c r="AH946">
        <v>204638935510</v>
      </c>
      <c r="AI946">
        <v>235435051930</v>
      </c>
      <c r="AJ946">
        <v>228259947600</v>
      </c>
      <c r="AK946">
        <v>242109797600</v>
      </c>
      <c r="AL946">
        <v>257809287700</v>
      </c>
      <c r="AM946">
        <v>238627301500</v>
      </c>
      <c r="AN946">
        <v>251202625000</v>
      </c>
      <c r="AO946">
        <v>246976989900</v>
      </c>
      <c r="AP946">
        <v>302111077100</v>
      </c>
      <c r="AQ946">
        <v>316936942000</v>
      </c>
      <c r="AR946">
        <v>402673643100</v>
      </c>
      <c r="AS946">
        <v>375661694500</v>
      </c>
      <c r="AT946">
        <v>400926490200</v>
      </c>
      <c r="AU946">
        <v>425409809400</v>
      </c>
      <c r="AV946">
        <v>471119105000</v>
      </c>
      <c r="AW946">
        <v>482665529700</v>
      </c>
      <c r="AX946">
        <v>505441653300</v>
      </c>
      <c r="AY946">
        <v>547645162500</v>
      </c>
      <c r="AZ946">
        <v>591868673000</v>
      </c>
      <c r="BA946">
        <v>574737912800</v>
      </c>
      <c r="BB946">
        <v>595905062000</v>
      </c>
      <c r="BC946">
        <v>608914074400</v>
      </c>
      <c r="BD946">
        <v>654811971200</v>
      </c>
      <c r="BE946">
        <v>652506673500</v>
      </c>
      <c r="BF946">
        <v>675080596100</v>
      </c>
      <c r="BG946">
        <v>763365028400</v>
      </c>
      <c r="BH946">
        <v>815674000000</v>
      </c>
      <c r="BI946">
        <v>834384000000</v>
      </c>
      <c r="BJ946">
        <v>798905145800</v>
      </c>
      <c r="BK946">
        <v>856365337700</v>
      </c>
      <c r="BL946">
        <v>881582567900</v>
      </c>
      <c r="BM946">
        <v>923693315900</v>
      </c>
      <c r="BN946">
        <v>946307701500</v>
      </c>
      <c r="BO946">
        <v>979691921000</v>
      </c>
      <c r="BP946">
        <v>1048694228900</v>
      </c>
      <c r="BQ946">
        <v>1030182809300</v>
      </c>
    </row>
    <row r="947" spans="1:69" x14ac:dyDescent="0.2">
      <c r="A947" t="s">
        <v>194</v>
      </c>
      <c r="B947" t="s">
        <v>195</v>
      </c>
      <c r="C947" t="s">
        <v>2850</v>
      </c>
      <c r="D947" t="s">
        <v>2851</v>
      </c>
      <c r="E947">
        <v>37226998.266984135</v>
      </c>
      <c r="F947">
        <v>37217132.038867049</v>
      </c>
      <c r="G947">
        <v>42228730.978968211</v>
      </c>
      <c r="H947">
        <v>43881615.476348355</v>
      </c>
      <c r="I947">
        <v>44709846.561351329</v>
      </c>
      <c r="J947">
        <v>47190308.186779372</v>
      </c>
      <c r="K947">
        <v>55324136.159332536</v>
      </c>
      <c r="L947">
        <v>67627957.174699888</v>
      </c>
      <c r="M947">
        <v>71295785.819927946</v>
      </c>
      <c r="N947">
        <v>76484012.533377469</v>
      </c>
      <c r="O947">
        <v>76337503.723772854</v>
      </c>
      <c r="P947">
        <v>84014353.438604861</v>
      </c>
      <c r="Q947">
        <v>106285691.8459975</v>
      </c>
      <c r="R947">
        <v>128379114.74600363</v>
      </c>
      <c r="S947">
        <v>139110097.35797897</v>
      </c>
      <c r="T947">
        <v>170447254.92492518</v>
      </c>
      <c r="U947">
        <v>173227358.55067953</v>
      </c>
      <c r="V947">
        <v>185855303.12890702</v>
      </c>
      <c r="W947">
        <v>226626801.98067978</v>
      </c>
      <c r="X947">
        <v>277612938.62508887</v>
      </c>
      <c r="Y947">
        <v>284313268.26677579</v>
      </c>
      <c r="Z947">
        <v>256165662.9422285</v>
      </c>
      <c r="AA947">
        <v>252587361.44622302</v>
      </c>
      <c r="AB947">
        <v>256156123.55439624</v>
      </c>
      <c r="AC947">
        <v>220606097.8138276</v>
      </c>
      <c r="AD947">
        <v>206878837.68420056</v>
      </c>
      <c r="AE947">
        <v>278770876.22508454</v>
      </c>
      <c r="AF947">
        <v>355237983.98944885</v>
      </c>
      <c r="AG947">
        <v>394160498.90833831</v>
      </c>
      <c r="AH947">
        <v>378999542.89276969</v>
      </c>
      <c r="AI947">
        <v>457411349.13119942</v>
      </c>
      <c r="AJ947">
        <v>419369368.22770268</v>
      </c>
      <c r="AK947">
        <v>485814079.29594314</v>
      </c>
      <c r="AL947">
        <v>455208450.40756607</v>
      </c>
      <c r="AM947">
        <v>254877169.12250325</v>
      </c>
      <c r="AN947">
        <v>336006094.50784886</v>
      </c>
      <c r="AO947">
        <v>345800717.24026412</v>
      </c>
      <c r="AP947">
        <v>351404124.9024114</v>
      </c>
      <c r="AQ947">
        <v>387091310.13293415</v>
      </c>
      <c r="AR947">
        <v>548655302.70101106</v>
      </c>
      <c r="AS947">
        <v>455850777.07455826</v>
      </c>
      <c r="AT947">
        <v>476679808.98459768</v>
      </c>
      <c r="AU947">
        <v>537961876.28407443</v>
      </c>
      <c r="AV947">
        <v>738979005.4008621</v>
      </c>
      <c r="AW947">
        <v>825416542.30620706</v>
      </c>
      <c r="AX947">
        <v>819970288.45609784</v>
      </c>
      <c r="AY947">
        <v>919517906.49625969</v>
      </c>
      <c r="AZ947">
        <v>1093355113.7740781</v>
      </c>
      <c r="BA947">
        <v>1229928413.392231</v>
      </c>
      <c r="BB947">
        <v>1280378753.2448652</v>
      </c>
      <c r="BC947">
        <v>1227306679.2355001</v>
      </c>
      <c r="BD947">
        <v>1402782966.416543</v>
      </c>
      <c r="BE947">
        <v>1299101515.4139562</v>
      </c>
      <c r="BF947">
        <v>1367254645.2475128</v>
      </c>
      <c r="BG947">
        <v>1533179979.7280984</v>
      </c>
      <c r="BH947">
        <v>1379664852.3013496</v>
      </c>
      <c r="BI947">
        <v>1427126200.9557571</v>
      </c>
      <c r="BJ947">
        <v>1447287059.0068917</v>
      </c>
      <c r="BK947">
        <v>1672461830.6954799</v>
      </c>
      <c r="BL947">
        <v>1669111824.6654291</v>
      </c>
      <c r="BM947">
        <v>1778052265.186677</v>
      </c>
      <c r="BN947">
        <v>1932632491.4307041</v>
      </c>
      <c r="BO947">
        <v>1903755687.9616373</v>
      </c>
      <c r="BP947">
        <v>1996643224.6250329</v>
      </c>
      <c r="BQ947">
        <v>2196521305.0930595</v>
      </c>
    </row>
    <row r="948" spans="1:69" x14ac:dyDescent="0.2">
      <c r="A948" t="s">
        <v>194</v>
      </c>
      <c r="B948" t="s">
        <v>195</v>
      </c>
      <c r="C948" t="s">
        <v>2852</v>
      </c>
      <c r="D948" t="s">
        <v>2853</v>
      </c>
      <c r="E948">
        <v>38.484533339609087</v>
      </c>
      <c r="F948">
        <v>38.307008327814586</v>
      </c>
      <c r="G948">
        <v>37.858782924304549</v>
      </c>
      <c r="H948">
        <v>38.493634083101405</v>
      </c>
      <c r="I948">
        <v>38.681110260110593</v>
      </c>
      <c r="J948">
        <v>35.414784431012841</v>
      </c>
      <c r="K948">
        <v>36.26719737249477</v>
      </c>
      <c r="L948">
        <v>33.411981153093166</v>
      </c>
      <c r="M948">
        <v>31.593932673721149</v>
      </c>
      <c r="N948">
        <v>32.017663652613429</v>
      </c>
      <c r="O948">
        <v>30.51186978757109</v>
      </c>
      <c r="P948">
        <v>30.59941112778629</v>
      </c>
      <c r="Q948">
        <v>31.902103665574149</v>
      </c>
      <c r="R948">
        <v>29.398520920347103</v>
      </c>
      <c r="S948">
        <v>30.824623445924676</v>
      </c>
      <c r="T948">
        <v>28.866158924090275</v>
      </c>
      <c r="U948">
        <v>29.015464873208497</v>
      </c>
      <c r="V948">
        <v>28.422486512201932</v>
      </c>
      <c r="W948">
        <v>30.120595140685545</v>
      </c>
      <c r="X948">
        <v>29.379950915970067</v>
      </c>
      <c r="Y948">
        <v>28.446344979561434</v>
      </c>
      <c r="Z948">
        <v>29.803980285345183</v>
      </c>
      <c r="AA948">
        <v>27.519311301098941</v>
      </c>
      <c r="AB948">
        <v>27.614830855478957</v>
      </c>
      <c r="AC948">
        <v>28.498839800913959</v>
      </c>
      <c r="AD948">
        <v>33.90416780890272</v>
      </c>
      <c r="AE948">
        <v>29.360427614803243</v>
      </c>
      <c r="AF948">
        <v>27.816325171746303</v>
      </c>
      <c r="AG948">
        <v>28.546696130904731</v>
      </c>
      <c r="AH948">
        <v>27.627708316439666</v>
      </c>
      <c r="AI948">
        <v>27.950022274404173</v>
      </c>
      <c r="AJ948">
        <v>29.793265328147978</v>
      </c>
      <c r="AK948">
        <v>28.809811279229226</v>
      </c>
      <c r="AL948">
        <v>30.231051566487061</v>
      </c>
      <c r="AM948">
        <v>32.947770274362178</v>
      </c>
      <c r="AN948">
        <v>33.2172170930601</v>
      </c>
      <c r="AO948">
        <v>36.379173265804184</v>
      </c>
      <c r="AP948">
        <v>33.738778695498631</v>
      </c>
      <c r="AQ948">
        <v>36.563556080696443</v>
      </c>
      <c r="AR948">
        <v>27.252286656753462</v>
      </c>
      <c r="AS948">
        <v>24.914036461832691</v>
      </c>
      <c r="AT948">
        <v>26.92043043236788</v>
      </c>
      <c r="AU948">
        <v>26.372448475120919</v>
      </c>
      <c r="AV948">
        <v>25.960976824654537</v>
      </c>
      <c r="AW948">
        <v>23.381438451309169</v>
      </c>
      <c r="AX948">
        <v>26.770919027028139</v>
      </c>
      <c r="AY948">
        <v>25.228976164516485</v>
      </c>
      <c r="AZ948">
        <v>21.839487405846313</v>
      </c>
      <c r="BA948">
        <v>27.314280245880983</v>
      </c>
      <c r="BB948">
        <v>23.20484712860944</v>
      </c>
      <c r="BC948">
        <v>24.1433866229434</v>
      </c>
      <c r="BD948">
        <v>23.043650452489047</v>
      </c>
      <c r="BE948">
        <v>23.75600501815752</v>
      </c>
      <c r="BF948">
        <v>23.641092791970838</v>
      </c>
      <c r="BG948">
        <v>23.693772772599917</v>
      </c>
      <c r="BH948">
        <v>22.646498490202937</v>
      </c>
      <c r="BI948">
        <v>21.714717829021303</v>
      </c>
      <c r="BJ948">
        <v>20.585587218828174</v>
      </c>
      <c r="BK948">
        <v>20.997473284009065</v>
      </c>
      <c r="BL948">
        <v>18.220524552442075</v>
      </c>
      <c r="BM948">
        <v>17.915163567756192</v>
      </c>
      <c r="BN948">
        <v>17.290215753844869</v>
      </c>
      <c r="BO948">
        <v>20.6297606481805</v>
      </c>
      <c r="BP948">
        <v>19.00655933992002</v>
      </c>
      <c r="BQ948">
        <v>20.932614794912332</v>
      </c>
    </row>
    <row r="949" spans="1:69" x14ac:dyDescent="0.2">
      <c r="A949" t="s">
        <v>194</v>
      </c>
      <c r="B949" t="s">
        <v>195</v>
      </c>
      <c r="C949" t="s">
        <v>2854</v>
      </c>
      <c r="D949" t="s">
        <v>2855</v>
      </c>
      <c r="E949">
        <v>31181307900</v>
      </c>
      <c r="F949">
        <v>32906360800.000004</v>
      </c>
      <c r="G949">
        <v>35208364000</v>
      </c>
      <c r="H949">
        <v>37164220400</v>
      </c>
      <c r="I949">
        <v>38889971700</v>
      </c>
      <c r="J949">
        <v>36704018400</v>
      </c>
      <c r="K949">
        <v>38659874800</v>
      </c>
      <c r="L949">
        <v>37049172000</v>
      </c>
      <c r="M949">
        <v>36013719600</v>
      </c>
      <c r="N949">
        <v>39810375700</v>
      </c>
      <c r="O949">
        <v>38659874800</v>
      </c>
      <c r="P949">
        <v>40646737900</v>
      </c>
      <c r="Q949">
        <v>46520303600</v>
      </c>
      <c r="R949">
        <v>44215296000</v>
      </c>
      <c r="S949">
        <v>55731327000</v>
      </c>
      <c r="T949">
        <v>58150379500</v>
      </c>
      <c r="U949">
        <v>67706552299.999992</v>
      </c>
      <c r="V949">
        <v>78991482900</v>
      </c>
      <c r="W949">
        <v>100293779500</v>
      </c>
      <c r="X949">
        <v>109275693100</v>
      </c>
      <c r="Y949">
        <v>115918594000</v>
      </c>
      <c r="Z949">
        <v>143819767800</v>
      </c>
      <c r="AA949">
        <v>158655234000</v>
      </c>
      <c r="AB949">
        <v>168398503900</v>
      </c>
      <c r="AC949">
        <v>181795340300</v>
      </c>
      <c r="AD949">
        <v>236474007600</v>
      </c>
      <c r="AE949">
        <v>207045001200</v>
      </c>
      <c r="AF949">
        <v>198114000900</v>
      </c>
      <c r="AG949">
        <v>222431002600</v>
      </c>
      <c r="AH949">
        <v>230523994100</v>
      </c>
      <c r="AI949">
        <v>236003000300</v>
      </c>
      <c r="AJ949">
        <v>263497007100</v>
      </c>
      <c r="AK949">
        <v>255971999700</v>
      </c>
      <c r="AL949">
        <v>273890000899.99997</v>
      </c>
      <c r="AM949">
        <v>346700906500</v>
      </c>
      <c r="AN949">
        <v>394531733500</v>
      </c>
      <c r="AO949">
        <v>481353302000</v>
      </c>
      <c r="AP949">
        <v>482002141200</v>
      </c>
      <c r="AQ949">
        <v>605038051300</v>
      </c>
      <c r="AR949">
        <v>568533927500</v>
      </c>
      <c r="AS949">
        <v>525227779699.99994</v>
      </c>
      <c r="AT949">
        <v>629028274500</v>
      </c>
      <c r="AU949">
        <v>662705913400</v>
      </c>
      <c r="AV949">
        <v>713708594000</v>
      </c>
      <c r="AW949">
        <v>672188930100</v>
      </c>
      <c r="AX949">
        <v>867569486400</v>
      </c>
      <c r="AY949">
        <v>862967194000</v>
      </c>
      <c r="AZ949">
        <v>797125582000</v>
      </c>
      <c r="BA949">
        <v>1151389949200</v>
      </c>
      <c r="BB949">
        <v>1031362770600</v>
      </c>
      <c r="BC949">
        <v>1207696100900</v>
      </c>
      <c r="BD949">
        <v>1311834205600</v>
      </c>
      <c r="BE949">
        <v>1523497759400</v>
      </c>
      <c r="BF949">
        <v>1569800466200</v>
      </c>
      <c r="BG949">
        <v>1631189823100</v>
      </c>
      <c r="BH949">
        <v>1584193000000</v>
      </c>
      <c r="BI949">
        <v>1651431000000</v>
      </c>
      <c r="BJ949">
        <v>1686227000000</v>
      </c>
      <c r="BK949">
        <v>1853254000000</v>
      </c>
      <c r="BL949">
        <v>1711600000000</v>
      </c>
      <c r="BM949">
        <v>1827753000000</v>
      </c>
      <c r="BN949">
        <v>1888589000000</v>
      </c>
      <c r="BO949">
        <v>2396335668100</v>
      </c>
      <c r="BP949">
        <v>2318743888500</v>
      </c>
      <c r="BQ949">
        <v>2935081490400</v>
      </c>
    </row>
    <row r="950" spans="1:69" x14ac:dyDescent="0.2">
      <c r="A950" t="s">
        <v>194</v>
      </c>
      <c r="B950" t="s">
        <v>195</v>
      </c>
      <c r="C950" t="s">
        <v>2856</v>
      </c>
      <c r="D950" t="s">
        <v>2857</v>
      </c>
      <c r="E950">
        <v>-10.977439165280751</v>
      </c>
      <c r="F950">
        <v>-10.361090362194158</v>
      </c>
      <c r="G950">
        <v>-10.173980997407906</v>
      </c>
      <c r="H950">
        <v>-10.089517117438771</v>
      </c>
      <c r="I950">
        <v>-8.719603274308934</v>
      </c>
      <c r="J950">
        <v>-6.7240240383711045</v>
      </c>
      <c r="K950">
        <v>-6.5967574866648002</v>
      </c>
      <c r="L950">
        <v>-8.9988008212550898</v>
      </c>
      <c r="M950">
        <v>-9.0826525303523198</v>
      </c>
      <c r="N950">
        <v>-10.715180883728461</v>
      </c>
      <c r="O950">
        <v>-10.686529956120799</v>
      </c>
      <c r="P950">
        <v>-14.419621580987885</v>
      </c>
      <c r="Q950">
        <v>-14.889272470855103</v>
      </c>
      <c r="R950">
        <v>-16.607741150747561</v>
      </c>
      <c r="S950">
        <v>-16.152152548131522</v>
      </c>
      <c r="T950">
        <v>-22.802862011090134</v>
      </c>
      <c r="U950">
        <v>-18.802990787521487</v>
      </c>
      <c r="V950">
        <v>-22.483000027194976</v>
      </c>
      <c r="W950">
        <v>-20.28241005236346</v>
      </c>
      <c r="X950">
        <v>-21.03630929129918</v>
      </c>
      <c r="Y950">
        <v>-22.311986634898894</v>
      </c>
      <c r="Z950">
        <v>-22.158703037737322</v>
      </c>
      <c r="AA950">
        <v>-23.428319187285705</v>
      </c>
      <c r="AB950">
        <v>-21.689998449400353</v>
      </c>
      <c r="AC950">
        <v>-17.796878412377254</v>
      </c>
      <c r="AD950">
        <v>-21.104617594642058</v>
      </c>
      <c r="AE950">
        <v>-19.980603155456357</v>
      </c>
      <c r="AF950">
        <v>-16.722312723156961</v>
      </c>
      <c r="AG950">
        <v>-16.13228190339202</v>
      </c>
      <c r="AH950">
        <v>-14.897034759915531</v>
      </c>
      <c r="AI950">
        <v>-13.489267616271524</v>
      </c>
      <c r="AJ950">
        <v>-12.901139541492832</v>
      </c>
      <c r="AK950">
        <v>-10.681055639955314</v>
      </c>
      <c r="AL950">
        <v>-11.721997390689944</v>
      </c>
      <c r="AM950">
        <v>-10.825979947801859</v>
      </c>
      <c r="AN950">
        <v>-12.466358338357781</v>
      </c>
      <c r="AO950">
        <v>-17.053087358052736</v>
      </c>
      <c r="AP950">
        <v>-15.791356783415731</v>
      </c>
      <c r="AQ950">
        <v>-15.323577531244892</v>
      </c>
      <c r="AR950">
        <v>-18.54680477002038</v>
      </c>
      <c r="AS950">
        <v>-17.43350699989092</v>
      </c>
      <c r="AT950">
        <v>-13.57000528001249</v>
      </c>
      <c r="AU950">
        <v>-13.581791588413008</v>
      </c>
      <c r="AV950">
        <v>-11.927373090920847</v>
      </c>
      <c r="AW950">
        <v>-13.71776899915605</v>
      </c>
      <c r="AX950">
        <v>-14.488474811923579</v>
      </c>
      <c r="AY950">
        <v>-13.192815350050758</v>
      </c>
      <c r="AZ950">
        <v>-13.082632855908855</v>
      </c>
      <c r="BA950">
        <v>-15.086662875380632</v>
      </c>
      <c r="BB950">
        <v>-12.718041950745661</v>
      </c>
      <c r="BC950">
        <v>-8.0415408290023311</v>
      </c>
      <c r="BD950">
        <v>-5.1062520645966636</v>
      </c>
      <c r="BE950">
        <v>-8.0424371459083872</v>
      </c>
      <c r="BF950">
        <v>-9.8818803963583282</v>
      </c>
      <c r="BG950">
        <v>-4.9595541854345653</v>
      </c>
      <c r="BH950">
        <v>-6.8738902387613638</v>
      </c>
      <c r="BI950">
        <v>-6.0612431909385291</v>
      </c>
      <c r="BJ950">
        <v>-6.3640089319166595</v>
      </c>
      <c r="BK950">
        <v>-4.4378133398050617</v>
      </c>
      <c r="BL950">
        <v>-1.893301560763863</v>
      </c>
      <c r="BM950">
        <v>2.8139527414086798</v>
      </c>
      <c r="BN950">
        <v>3.1737883715825248</v>
      </c>
      <c r="BO950">
        <v>-5.0841432948478493</v>
      </c>
      <c r="BP950">
        <v>-5.2522680951945668</v>
      </c>
      <c r="BQ950">
        <v>-3.3869850465061226</v>
      </c>
    </row>
    <row r="951" spans="1:69" x14ac:dyDescent="0.2">
      <c r="A951" t="s">
        <v>194</v>
      </c>
      <c r="B951" t="s">
        <v>195</v>
      </c>
      <c r="C951" t="s">
        <v>2858</v>
      </c>
      <c r="D951" t="s">
        <v>2859</v>
      </c>
      <c r="E951">
        <v>15.839404612418035</v>
      </c>
      <c r="F951">
        <v>15.789976400971675</v>
      </c>
      <c r="G951">
        <v>15.705964694639132</v>
      </c>
      <c r="H951">
        <v>15.669009198875786</v>
      </c>
      <c r="I951">
        <v>11.518439456825231</v>
      </c>
      <c r="J951">
        <v>11.376620581493698</v>
      </c>
      <c r="K951">
        <v>11.648488336478458</v>
      </c>
      <c r="L951">
        <v>13.927307052814511</v>
      </c>
      <c r="M951">
        <v>15.287390677235486</v>
      </c>
      <c r="N951">
        <v>16.532394624292564</v>
      </c>
      <c r="O951">
        <v>16.141770188984133</v>
      </c>
      <c r="P951">
        <v>19.931089097609448</v>
      </c>
      <c r="Q951">
        <v>21.288999666034062</v>
      </c>
      <c r="R951">
        <v>22.919538731059301</v>
      </c>
      <c r="S951">
        <v>24.472915720865604</v>
      </c>
      <c r="T951">
        <v>30.151116359020119</v>
      </c>
      <c r="U951">
        <v>27.008243232927416</v>
      </c>
      <c r="V951">
        <v>30.443266892601585</v>
      </c>
      <c r="W951">
        <v>27.750829268411525</v>
      </c>
      <c r="X951">
        <v>29.282443678317154</v>
      </c>
      <c r="Y951">
        <v>31.262507658615458</v>
      </c>
      <c r="Z951">
        <v>31.435113645201497</v>
      </c>
      <c r="AA951">
        <v>31.624035315048292</v>
      </c>
      <c r="AB951">
        <v>29.574147847706396</v>
      </c>
      <c r="AC951">
        <v>28.757792038232221</v>
      </c>
      <c r="AD951">
        <v>31.02608228875582</v>
      </c>
      <c r="AE951">
        <v>28.971166289221916</v>
      </c>
      <c r="AF951">
        <v>28.08112952658222</v>
      </c>
      <c r="AG951">
        <v>27.130982089993566</v>
      </c>
      <c r="AH951">
        <v>23.645897351923075</v>
      </c>
      <c r="AI951">
        <v>24.455959028223191</v>
      </c>
      <c r="AJ951">
        <v>23.34868798392878</v>
      </c>
      <c r="AK951">
        <v>19.527536008576423</v>
      </c>
      <c r="AL951">
        <v>20.673540672075784</v>
      </c>
      <c r="AM951">
        <v>25.027601093221453</v>
      </c>
      <c r="AN951">
        <v>26.60691487834924</v>
      </c>
      <c r="AO951">
        <v>27.616692563623431</v>
      </c>
      <c r="AP951">
        <v>26.603887781883412</v>
      </c>
      <c r="AQ951">
        <v>28.131680553250533</v>
      </c>
      <c r="AR951">
        <v>26.900810275751375</v>
      </c>
      <c r="AS951">
        <v>26.278224485158624</v>
      </c>
      <c r="AT951">
        <v>22.614088047431789</v>
      </c>
      <c r="AU951">
        <v>22.447157220604822</v>
      </c>
      <c r="AV951">
        <v>21.147804749326571</v>
      </c>
      <c r="AW951">
        <v>24.59935630045111</v>
      </c>
      <c r="AX951">
        <v>24.330322290014216</v>
      </c>
      <c r="AY951">
        <v>24.149678852752857</v>
      </c>
      <c r="AZ951">
        <v>23.431175072708086</v>
      </c>
      <c r="BA951">
        <v>25.235989927765395</v>
      </c>
      <c r="BB951">
        <v>26.507012812169023</v>
      </c>
      <c r="BC951">
        <v>28.557389684403116</v>
      </c>
      <c r="BD951">
        <v>31.301752584223745</v>
      </c>
      <c r="BE951">
        <v>34.640522563874086</v>
      </c>
      <c r="BF951">
        <v>36.95886584939084</v>
      </c>
      <c r="BG951">
        <v>31.891558339588567</v>
      </c>
      <c r="BH951">
        <v>32.981535774463779</v>
      </c>
      <c r="BI951">
        <v>31.977207995189559</v>
      </c>
      <c r="BJ951">
        <v>32.816394566966729</v>
      </c>
      <c r="BK951">
        <v>32.516719481726938</v>
      </c>
      <c r="BL951">
        <v>31.150997218043237</v>
      </c>
      <c r="BM951">
        <v>28.962912949457621</v>
      </c>
      <c r="BN951">
        <v>29.623285144598512</v>
      </c>
      <c r="BO951">
        <v>36.302216714006697</v>
      </c>
      <c r="BP951">
        <v>34.192476632262228</v>
      </c>
      <c r="BQ951">
        <v>31.944703668870478</v>
      </c>
    </row>
    <row r="952" spans="1:69" x14ac:dyDescent="0.2">
      <c r="A952" t="s">
        <v>194</v>
      </c>
      <c r="B952" t="s">
        <v>195</v>
      </c>
      <c r="C952" t="s">
        <v>2860</v>
      </c>
      <c r="D952" t="s">
        <v>2861</v>
      </c>
      <c r="E952">
        <v>12833554400</v>
      </c>
      <c r="F952">
        <v>13563853800</v>
      </c>
      <c r="G952">
        <v>14606421000</v>
      </c>
      <c r="H952">
        <v>15127865300</v>
      </c>
      <c r="I952">
        <v>11580634100</v>
      </c>
      <c r="J952">
        <v>11790773200</v>
      </c>
      <c r="K952">
        <v>12416981000</v>
      </c>
      <c r="L952">
        <v>15443418100</v>
      </c>
      <c r="M952">
        <v>17425997800</v>
      </c>
      <c r="N952">
        <v>20556179500</v>
      </c>
      <c r="O952">
        <v>20452329500</v>
      </c>
      <c r="P952">
        <v>26475468800</v>
      </c>
      <c r="Q952">
        <v>31044057100</v>
      </c>
      <c r="R952">
        <v>34470924300</v>
      </c>
      <c r="S952">
        <v>44247355400</v>
      </c>
      <c r="T952">
        <v>60738904100</v>
      </c>
      <c r="U952">
        <v>63022772200</v>
      </c>
      <c r="V952">
        <v>84607615000</v>
      </c>
      <c r="W952">
        <v>92403073000</v>
      </c>
      <c r="X952">
        <v>108913025000</v>
      </c>
      <c r="Y952">
        <v>127394431000</v>
      </c>
      <c r="Z952">
        <v>151690838000</v>
      </c>
      <c r="AA952">
        <v>182319923200</v>
      </c>
      <c r="AB952">
        <v>180346650600</v>
      </c>
      <c r="AC952">
        <v>183447207900</v>
      </c>
      <c r="AD952">
        <v>216400003100</v>
      </c>
      <c r="AE952">
        <v>204299993100</v>
      </c>
      <c r="AF952">
        <v>199999995900</v>
      </c>
      <c r="AG952">
        <v>211399999500</v>
      </c>
      <c r="AH952">
        <v>197299994600</v>
      </c>
      <c r="AI952">
        <v>206500003800</v>
      </c>
      <c r="AJ952">
        <v>206500003800</v>
      </c>
      <c r="AK952">
        <v>173500006400</v>
      </c>
      <c r="AL952">
        <v>187300003800</v>
      </c>
      <c r="AM952">
        <v>263359004700</v>
      </c>
      <c r="AN952">
        <v>316019015700</v>
      </c>
      <c r="AO952">
        <v>365411991600</v>
      </c>
      <c r="AP952">
        <v>380070985700</v>
      </c>
      <c r="AQ952">
        <v>465510989800</v>
      </c>
      <c r="AR952">
        <v>561201469500</v>
      </c>
      <c r="AS952">
        <v>553987047500</v>
      </c>
      <c r="AT952">
        <v>528405399000</v>
      </c>
      <c r="AU952">
        <v>564068362600</v>
      </c>
      <c r="AV952">
        <v>581386829000</v>
      </c>
      <c r="AW952">
        <v>707202639700</v>
      </c>
      <c r="AX952">
        <v>788476674700</v>
      </c>
      <c r="AY952">
        <v>826049398900</v>
      </c>
      <c r="AZ952">
        <v>855221037000</v>
      </c>
      <c r="BA952">
        <v>1063782933299.9999</v>
      </c>
      <c r="BB952">
        <v>1178130845800</v>
      </c>
      <c r="BC952">
        <v>1428492560400</v>
      </c>
      <c r="BD952">
        <v>1781953333300</v>
      </c>
      <c r="BE952">
        <v>2221533396300</v>
      </c>
      <c r="BF952">
        <v>2454118570200</v>
      </c>
      <c r="BG952">
        <v>2195563615200</v>
      </c>
      <c r="BH952">
        <v>2307161000000</v>
      </c>
      <c r="BI952">
        <v>2431906000000</v>
      </c>
      <c r="BJ952">
        <v>2688089000000</v>
      </c>
      <c r="BK952">
        <v>2869952000000</v>
      </c>
      <c r="BL952">
        <v>2926263000000</v>
      </c>
      <c r="BM952">
        <v>2954874000000</v>
      </c>
      <c r="BN952">
        <v>3235715000000</v>
      </c>
      <c r="BO952">
        <v>4216835000000</v>
      </c>
      <c r="BP952">
        <v>4171380774700</v>
      </c>
      <c r="BQ952">
        <v>4479149374000</v>
      </c>
    </row>
    <row r="953" spans="1:69" x14ac:dyDescent="0.2">
      <c r="A953" t="s">
        <v>194</v>
      </c>
      <c r="B953" t="s">
        <v>195</v>
      </c>
      <c r="C953" t="s">
        <v>2862</v>
      </c>
      <c r="D953" t="s">
        <v>2863</v>
      </c>
      <c r="K953">
        <v>3.843223364754067E-3</v>
      </c>
      <c r="L953">
        <v>-6.3311052009585325</v>
      </c>
      <c r="M953">
        <v>5.4044185138213408</v>
      </c>
      <c r="N953">
        <v>20.514447266311905</v>
      </c>
      <c r="O953">
        <v>4.2545182750988459</v>
      </c>
      <c r="P953">
        <v>40.959956453076131</v>
      </c>
      <c r="Q953">
        <v>27.535613087789685</v>
      </c>
      <c r="R953">
        <v>17.046744592548137</v>
      </c>
      <c r="S953">
        <v>10.677867344308893</v>
      </c>
      <c r="T953">
        <v>-0.87676743949768365</v>
      </c>
      <c r="U953">
        <v>0.88452264605325581</v>
      </c>
      <c r="V953">
        <v>-8.7709419066077317</v>
      </c>
      <c r="W953">
        <v>3.3647314856206663</v>
      </c>
      <c r="X953">
        <v>-16.812141625150531</v>
      </c>
      <c r="Y953">
        <v>2.0457462150460231</v>
      </c>
      <c r="Z953">
        <v>-0.20215624079234829</v>
      </c>
      <c r="AA953">
        <v>30.761168758579799</v>
      </c>
      <c r="AB953">
        <v>-7.7596731844728879</v>
      </c>
      <c r="AC953">
        <v>1.6321706130478617</v>
      </c>
      <c r="AD953">
        <v>76.872489055597981</v>
      </c>
      <c r="AE953">
        <v>-11.901905589346057</v>
      </c>
      <c r="AF953">
        <v>-4.9345660688476443</v>
      </c>
      <c r="AG953">
        <v>7.3474440726531327</v>
      </c>
      <c r="AH953">
        <v>5.2597228657396187</v>
      </c>
      <c r="AI953">
        <v>1.1129818195768166</v>
      </c>
      <c r="AJ953">
        <v>14.18091045996097</v>
      </c>
      <c r="AK953">
        <v>-10.285150455802452</v>
      </c>
      <c r="AL953">
        <v>0.93323472335644908</v>
      </c>
      <c r="AM953">
        <v>24.971123100516678</v>
      </c>
      <c r="AN953">
        <v>-7.8624413064495968</v>
      </c>
      <c r="AO953">
        <v>13.04477034947223</v>
      </c>
      <c r="AP953">
        <v>17.408405673273862</v>
      </c>
      <c r="AQ953">
        <v>-3.4572033644674605</v>
      </c>
      <c r="AR953">
        <v>-14.087838505267385</v>
      </c>
      <c r="AS953">
        <v>-11.591191052560816</v>
      </c>
      <c r="AT953">
        <v>6.6285286224306645</v>
      </c>
      <c r="AU953">
        <v>1.6643353066729816</v>
      </c>
      <c r="AV953">
        <v>19.582730168515837</v>
      </c>
      <c r="AW953">
        <v>5.0293195419424137</v>
      </c>
      <c r="AX953">
        <v>25.893156642310174</v>
      </c>
      <c r="AY953">
        <v>-3.4004438132680548</v>
      </c>
      <c r="AZ953">
        <v>12.161060786312447</v>
      </c>
      <c r="BA953">
        <v>20.729113253541854</v>
      </c>
      <c r="BB953">
        <v>4.7204029540453405</v>
      </c>
      <c r="BC953">
        <v>21.357429975709024</v>
      </c>
      <c r="BD953">
        <v>10.879255793334309</v>
      </c>
      <c r="BE953">
        <v>21.285042622753451</v>
      </c>
      <c r="BF953">
        <v>-2.0485582950549173</v>
      </c>
      <c r="BG953">
        <v>-10.893066879848561</v>
      </c>
      <c r="BH953">
        <v>13.740572092616205</v>
      </c>
      <c r="BI953">
        <v>15.219817333905937</v>
      </c>
      <c r="BJ953">
        <v>12.430265180986552</v>
      </c>
      <c r="BK953">
        <v>10.833903751698841</v>
      </c>
      <c r="BL953">
        <v>11.227485535263028</v>
      </c>
      <c r="BM953">
        <v>-1.5161515881032273</v>
      </c>
      <c r="BN953">
        <v>-6.2114476518562327</v>
      </c>
      <c r="BO953">
        <v>13.720571703542618</v>
      </c>
      <c r="BP953">
        <v>3.0653272195709178</v>
      </c>
      <c r="BQ953">
        <v>14.081584653497842</v>
      </c>
    </row>
    <row r="954" spans="1:69" x14ac:dyDescent="0.2">
      <c r="A954" t="s">
        <v>194</v>
      </c>
      <c r="B954" t="s">
        <v>195</v>
      </c>
      <c r="C954" t="s">
        <v>2864</v>
      </c>
      <c r="D954" t="s">
        <v>2865</v>
      </c>
      <c r="AB954">
        <v>-3372000000</v>
      </c>
      <c r="AC954">
        <v>-3471000100</v>
      </c>
      <c r="AD954">
        <v>40576970800</v>
      </c>
      <c r="AE954">
        <v>8280921100</v>
      </c>
      <c r="AF954">
        <v>-14274396200</v>
      </c>
      <c r="AG954">
        <v>2090463000.0000002</v>
      </c>
      <c r="AH954">
        <v>-14138492900</v>
      </c>
      <c r="AI954">
        <v>14719863800</v>
      </c>
      <c r="AJ954">
        <v>15966730200</v>
      </c>
      <c r="AK954">
        <v>-2458238700</v>
      </c>
      <c r="AL954">
        <v>9057274900</v>
      </c>
      <c r="AM954">
        <v>17111526399.999998</v>
      </c>
      <c r="AN954">
        <v>18244429800</v>
      </c>
      <c r="AO954">
        <v>32907380700</v>
      </c>
      <c r="AP954">
        <v>46789742600</v>
      </c>
      <c r="AQ954">
        <v>29050306600</v>
      </c>
      <c r="AR954">
        <v>9375155800</v>
      </c>
      <c r="AS954">
        <v>-69991743000</v>
      </c>
      <c r="AT954">
        <v>-16255339000</v>
      </c>
      <c r="AU954">
        <v>-48148492900</v>
      </c>
      <c r="AV954">
        <v>-592605521900</v>
      </c>
      <c r="AW954">
        <v>64187248800</v>
      </c>
      <c r="AX954">
        <v>-1222210630100</v>
      </c>
      <c r="AY954">
        <v>-128853228400</v>
      </c>
      <c r="AZ954">
        <v>4385175600</v>
      </c>
      <c r="BA954">
        <v>204451908500</v>
      </c>
      <c r="BB954">
        <v>78691944800</v>
      </c>
      <c r="BC954">
        <v>141557359000</v>
      </c>
      <c r="BD954">
        <v>82272077400</v>
      </c>
      <c r="BE954">
        <v>222168960900</v>
      </c>
      <c r="BF954">
        <v>14275042400</v>
      </c>
      <c r="BG954">
        <v>42452227800</v>
      </c>
      <c r="BH954">
        <v>17152000000</v>
      </c>
      <c r="BI954">
        <v>45034000000</v>
      </c>
      <c r="BJ954">
        <v>109203419000</v>
      </c>
      <c r="BK954">
        <v>165254650400</v>
      </c>
      <c r="BL954">
        <v>105191310000</v>
      </c>
      <c r="BM954">
        <v>-70456133700</v>
      </c>
      <c r="BN954">
        <v>-272536618700</v>
      </c>
      <c r="BO954">
        <v>-29706207700</v>
      </c>
      <c r="BP954">
        <v>-103595692400</v>
      </c>
      <c r="BQ954">
        <v>-159567411000</v>
      </c>
    </row>
    <row r="955" spans="1:69" x14ac:dyDescent="0.2">
      <c r="A955" t="s">
        <v>194</v>
      </c>
      <c r="B955" t="s">
        <v>195</v>
      </c>
      <c r="C955" t="s">
        <v>2866</v>
      </c>
      <c r="D955" t="s">
        <v>2867</v>
      </c>
      <c r="AB955">
        <v>170369219180</v>
      </c>
      <c r="AC955">
        <v>173227453590</v>
      </c>
      <c r="AD955">
        <v>246455249010</v>
      </c>
      <c r="AE955">
        <v>246508765590</v>
      </c>
      <c r="AF955">
        <v>258039252950</v>
      </c>
      <c r="AG955">
        <v>258367749420</v>
      </c>
      <c r="AH955">
        <v>289438094710</v>
      </c>
      <c r="AI955">
        <v>261615727180</v>
      </c>
      <c r="AJ955">
        <v>299614507200</v>
      </c>
      <c r="AK955">
        <v>286754503300</v>
      </c>
      <c r="AL955">
        <v>277085665000</v>
      </c>
      <c r="AM955">
        <v>340079657400</v>
      </c>
      <c r="AN955">
        <v>310689569700</v>
      </c>
      <c r="AO955">
        <v>338076810900</v>
      </c>
      <c r="AP955">
        <v>388206942900</v>
      </c>
      <c r="AQ955">
        <v>392034504700</v>
      </c>
      <c r="AR955">
        <v>375873357100</v>
      </c>
      <c r="AS955">
        <v>369987355900</v>
      </c>
      <c r="AT955">
        <v>358580089600</v>
      </c>
      <c r="AU955">
        <v>370586847900</v>
      </c>
      <c r="AV955">
        <v>414777830900</v>
      </c>
      <c r="AW955">
        <v>471016502900</v>
      </c>
      <c r="AX955">
        <v>521535214200</v>
      </c>
      <c r="AY955">
        <v>565600898900</v>
      </c>
      <c r="AZ955">
        <v>643834138400</v>
      </c>
      <c r="BA955">
        <v>668168196900</v>
      </c>
      <c r="BB955">
        <v>787440238200</v>
      </c>
      <c r="BC955">
        <v>926223066700</v>
      </c>
      <c r="BD955">
        <v>1072344780600</v>
      </c>
      <c r="BE955">
        <v>1224304378300</v>
      </c>
      <c r="BF955">
        <v>1325564578200</v>
      </c>
      <c r="BG955">
        <v>1154441928400</v>
      </c>
      <c r="BH955">
        <v>1339407000000</v>
      </c>
      <c r="BI955">
        <v>1518129000000</v>
      </c>
      <c r="BJ955">
        <v>1654520802500</v>
      </c>
      <c r="BK955">
        <v>1796412865600</v>
      </c>
      <c r="BL955">
        <v>2064830776800</v>
      </c>
      <c r="BM955">
        <v>2196493844000</v>
      </c>
      <c r="BN955">
        <v>2282530984400</v>
      </c>
      <c r="BO955">
        <v>2256853047400</v>
      </c>
      <c r="BP955">
        <v>2358321296900</v>
      </c>
      <c r="BQ955">
        <v>2587535924600</v>
      </c>
    </row>
    <row r="956" spans="1:69" x14ac:dyDescent="0.2">
      <c r="A956" t="s">
        <v>194</v>
      </c>
      <c r="B956" t="s">
        <v>195</v>
      </c>
      <c r="C956" t="s">
        <v>2868</v>
      </c>
      <c r="D956" t="s">
        <v>2869</v>
      </c>
      <c r="X956">
        <v>271852896.64271307</v>
      </c>
      <c r="Y956">
        <v>272329166.91820937</v>
      </c>
      <c r="Z956">
        <v>245221021.94772422</v>
      </c>
      <c r="AA956">
        <v>302065476.52031446</v>
      </c>
      <c r="AB956">
        <v>276271673.02834618</v>
      </c>
      <c r="AC956">
        <v>216836766.60055807</v>
      </c>
      <c r="AD956">
        <v>297153367.39209461</v>
      </c>
      <c r="AE956">
        <v>389828752.38534766</v>
      </c>
      <c r="AF956">
        <v>473153733.62126899</v>
      </c>
      <c r="AG956">
        <v>482796213.39619297</v>
      </c>
      <c r="AH956">
        <v>514093227.71254921</v>
      </c>
      <c r="AI956">
        <v>550199658.20919883</v>
      </c>
      <c r="AJ956">
        <v>627067228.97027671</v>
      </c>
      <c r="AK956">
        <v>654345916.06409454</v>
      </c>
      <c r="AL956">
        <v>600008658.62999499</v>
      </c>
      <c r="AM956">
        <v>487387800.12048024</v>
      </c>
      <c r="AN956">
        <v>534911041.87114078</v>
      </c>
      <c r="AO956">
        <v>583322397.27607191</v>
      </c>
      <c r="AP956">
        <v>592972705.95860565</v>
      </c>
      <c r="AQ956">
        <v>627508894.60413945</v>
      </c>
      <c r="AR956">
        <v>579320768.932271</v>
      </c>
      <c r="AS956">
        <v>489511798.457313</v>
      </c>
      <c r="AT956">
        <v>435938275.13599229</v>
      </c>
      <c r="AU956">
        <v>483931981.44973528</v>
      </c>
      <c r="AV956">
        <v>682634528.54160452</v>
      </c>
      <c r="AW956">
        <v>852367295.97382808</v>
      </c>
      <c r="AX956">
        <v>948865741.93608379</v>
      </c>
      <c r="AY956">
        <v>1040725092.4952236</v>
      </c>
      <c r="AZ956">
        <v>1386602261.8991501</v>
      </c>
      <c r="BA956">
        <v>1635277575.6807609</v>
      </c>
      <c r="BB956">
        <v>1775934418.0749898</v>
      </c>
      <c r="BC956">
        <v>2034335959.6195157</v>
      </c>
      <c r="BD956">
        <v>2550603522.6084671</v>
      </c>
      <c r="BE956">
        <v>2782899644.4658771</v>
      </c>
      <c r="BF956">
        <v>3157068895.0352387</v>
      </c>
      <c r="BG956">
        <v>2601942562.1489</v>
      </c>
      <c r="BH956">
        <v>2265528582.2845812</v>
      </c>
      <c r="BI956">
        <v>2598134342.6859026</v>
      </c>
      <c r="BJ956">
        <v>2946026202.2270474</v>
      </c>
      <c r="BK956">
        <v>3202213236.5456548</v>
      </c>
      <c r="BL956">
        <v>3020607158.3092089</v>
      </c>
      <c r="BM956">
        <v>3147411480.2356949</v>
      </c>
      <c r="BN956">
        <v>3566814405.7134442</v>
      </c>
      <c r="BO956">
        <v>3379272493.2706099</v>
      </c>
      <c r="BP956">
        <v>3695337977.0422115</v>
      </c>
      <c r="BQ956">
        <v>3969334358.3906217</v>
      </c>
    </row>
    <row r="957" spans="1:69" x14ac:dyDescent="0.2">
      <c r="A957" t="s">
        <v>194</v>
      </c>
      <c r="B957" t="s">
        <v>195</v>
      </c>
      <c r="C957" t="s">
        <v>2870</v>
      </c>
      <c r="D957" t="s">
        <v>2871</v>
      </c>
      <c r="J957">
        <v>67316246428</v>
      </c>
      <c r="K957">
        <v>69562373162</v>
      </c>
      <c r="L957">
        <v>69562373162</v>
      </c>
      <c r="M957">
        <v>89755822944</v>
      </c>
      <c r="N957">
        <v>85266067572</v>
      </c>
      <c r="O957">
        <v>96489458460</v>
      </c>
      <c r="P957">
        <v>97719732341</v>
      </c>
      <c r="Q957">
        <v>131414794499.99998</v>
      </c>
      <c r="R957">
        <v>121307487070</v>
      </c>
      <c r="S957">
        <v>130289990980</v>
      </c>
      <c r="T957">
        <v>128045113120</v>
      </c>
      <c r="U957">
        <v>117937310610</v>
      </c>
      <c r="V957">
        <v>123553369880</v>
      </c>
      <c r="W957">
        <v>180395668460</v>
      </c>
      <c r="X957">
        <v>223742340640</v>
      </c>
      <c r="Y957">
        <v>201619906270</v>
      </c>
      <c r="Z957">
        <v>228149505270</v>
      </c>
      <c r="AA957">
        <v>196314781620</v>
      </c>
      <c r="AB957">
        <v>153868803730</v>
      </c>
      <c r="AC957">
        <v>175090809920</v>
      </c>
      <c r="AD957">
        <v>173195154350</v>
      </c>
      <c r="AE957">
        <v>181949949830</v>
      </c>
      <c r="AF957">
        <v>228220626700</v>
      </c>
      <c r="AG957">
        <v>220918293220</v>
      </c>
      <c r="AH957">
        <v>180918201250</v>
      </c>
      <c r="AI957">
        <v>229595877720</v>
      </c>
      <c r="AJ957">
        <v>228647222300</v>
      </c>
      <c r="AK957">
        <v>199223267500</v>
      </c>
      <c r="AL957">
        <v>212885930100</v>
      </c>
      <c r="AM957">
        <v>294207831900</v>
      </c>
      <c r="AN957">
        <v>293913827900</v>
      </c>
      <c r="AO957">
        <v>238924197100</v>
      </c>
      <c r="AP957">
        <v>255840710200</v>
      </c>
      <c r="AQ957">
        <v>347125141700</v>
      </c>
      <c r="AR957">
        <v>318753657000</v>
      </c>
      <c r="AS957">
        <v>332046527900</v>
      </c>
      <c r="AT957">
        <v>327372036500</v>
      </c>
      <c r="AU957">
        <v>321222718400</v>
      </c>
      <c r="AV957">
        <v>349405575900</v>
      </c>
      <c r="AW957">
        <v>403770230600</v>
      </c>
      <c r="AX957">
        <v>430178373900</v>
      </c>
      <c r="AY957">
        <v>515267894200</v>
      </c>
      <c r="AZ957">
        <v>551748545900</v>
      </c>
      <c r="BA957">
        <v>597295745100</v>
      </c>
      <c r="BB957">
        <v>797396087800</v>
      </c>
      <c r="BC957">
        <v>1141660093000</v>
      </c>
      <c r="BD957">
        <v>1410072688400</v>
      </c>
      <c r="BE957">
        <v>1412859278100</v>
      </c>
      <c r="BF957">
        <v>1687693389400</v>
      </c>
      <c r="BG957">
        <v>1798446667300</v>
      </c>
      <c r="BH957">
        <v>1826311000000</v>
      </c>
      <c r="BI957">
        <v>1874096000000</v>
      </c>
      <c r="BJ957">
        <v>2034239492000</v>
      </c>
      <c r="BK957">
        <v>2343397246400</v>
      </c>
      <c r="BL957">
        <v>2346667058600</v>
      </c>
      <c r="BM957">
        <v>2625819012400</v>
      </c>
      <c r="BN957">
        <v>2977504804300</v>
      </c>
      <c r="BO957">
        <v>2767810199500</v>
      </c>
      <c r="BP957">
        <v>2663612680500</v>
      </c>
      <c r="BQ957">
        <v>2551198383600</v>
      </c>
    </row>
    <row r="958" spans="1:69" x14ac:dyDescent="0.2">
      <c r="A958" t="s">
        <v>194</v>
      </c>
      <c r="B958" t="s">
        <v>195</v>
      </c>
      <c r="C958" t="s">
        <v>2872</v>
      </c>
      <c r="D958" t="s">
        <v>2873</v>
      </c>
      <c r="E958">
        <v>16066015.527773535</v>
      </c>
      <c r="F958">
        <v>19014523.201984152</v>
      </c>
      <c r="G958">
        <v>20997590.050531469</v>
      </c>
      <c r="H958">
        <v>21985467.818839569</v>
      </c>
      <c r="I958">
        <v>11484230.663974002</v>
      </c>
      <c r="J958">
        <v>19676611.940114453</v>
      </c>
      <c r="K958">
        <v>21918943.17530195</v>
      </c>
      <c r="L958">
        <v>22215435.211064115</v>
      </c>
      <c r="M958">
        <v>28569263.192270864</v>
      </c>
      <c r="N958">
        <v>27823654.520781294</v>
      </c>
      <c r="O958">
        <v>25007054.098666035</v>
      </c>
      <c r="P958">
        <v>26587935.433814798</v>
      </c>
      <c r="Q958">
        <v>37028534.970890313</v>
      </c>
      <c r="R958">
        <v>42590341.856114209</v>
      </c>
      <c r="S958">
        <v>62500033.858919598</v>
      </c>
      <c r="T958">
        <v>69071585.05157645</v>
      </c>
      <c r="U958">
        <v>80128162.02840744</v>
      </c>
      <c r="V958">
        <v>90048519.15168713</v>
      </c>
      <c r="W958">
        <v>110202772.48727332</v>
      </c>
      <c r="X958">
        <v>144182061.69937274</v>
      </c>
      <c r="Y958">
        <v>172630479.08255962</v>
      </c>
      <c r="Z958">
        <v>164734426.60316545</v>
      </c>
      <c r="AA958">
        <v>143789749.49085951</v>
      </c>
      <c r="AB958">
        <v>126168356.02740519</v>
      </c>
      <c r="AC958">
        <v>160016200.32499975</v>
      </c>
      <c r="AD958">
        <v>154030064.34785944</v>
      </c>
      <c r="AE958">
        <v>183075138.96731025</v>
      </c>
      <c r="AF958">
        <v>269185210.48364156</v>
      </c>
      <c r="AG958">
        <v>287730449.04458541</v>
      </c>
      <c r="AH958">
        <v>228834176.81870401</v>
      </c>
      <c r="AI958">
        <v>340110086.14158362</v>
      </c>
      <c r="AJ958">
        <v>327535406.08961123</v>
      </c>
      <c r="AK958">
        <v>296949143.50595999</v>
      </c>
      <c r="AL958">
        <v>286407891.48907983</v>
      </c>
      <c r="AM958">
        <v>269161995.88484746</v>
      </c>
      <c r="AN958">
        <v>336477084.67380804</v>
      </c>
      <c r="AO958">
        <v>273232993.34146452</v>
      </c>
      <c r="AP958">
        <v>264654980.38845184</v>
      </c>
      <c r="AQ958">
        <v>359254784.85084647</v>
      </c>
      <c r="AR958">
        <v>283164589.79607254</v>
      </c>
      <c r="AS958">
        <v>262543948.16520062</v>
      </c>
      <c r="AT958">
        <v>288539801.14871824</v>
      </c>
      <c r="AU958">
        <v>321134577.55938107</v>
      </c>
      <c r="AV958">
        <v>437119286.67881346</v>
      </c>
      <c r="AW958">
        <v>593230247.61468375</v>
      </c>
      <c r="AX958">
        <v>604914704.78582048</v>
      </c>
      <c r="AY958">
        <v>717391852.66802335</v>
      </c>
      <c r="AZ958">
        <v>789151147.09908509</v>
      </c>
      <c r="BA958">
        <v>959257099.03690338</v>
      </c>
      <c r="BB958">
        <v>1303153838.066751</v>
      </c>
      <c r="BC958">
        <v>2074074305.8576536</v>
      </c>
      <c r="BD958">
        <v>3164493995.5750661</v>
      </c>
      <c r="BE958">
        <v>3340989540.7076507</v>
      </c>
      <c r="BF958">
        <v>3640311286.8132086</v>
      </c>
      <c r="BG958">
        <v>3755133669.0029492</v>
      </c>
      <c r="BH958">
        <v>3089098213.3442159</v>
      </c>
      <c r="BI958">
        <v>3325889850.0312052</v>
      </c>
      <c r="BJ958">
        <v>3731626300.7361922</v>
      </c>
      <c r="BK958">
        <v>4461756780.1647587</v>
      </c>
      <c r="BL958">
        <v>4690831780.115387</v>
      </c>
      <c r="BM958">
        <v>5632452790.6129341</v>
      </c>
      <c r="BN958">
        <v>6460208896.6494055</v>
      </c>
      <c r="BO958">
        <v>5813561183.3955269</v>
      </c>
      <c r="BP958">
        <v>5820632563.8560114</v>
      </c>
      <c r="BQ958">
        <v>6603895283.6078568</v>
      </c>
    </row>
    <row r="959" spans="1:69" x14ac:dyDescent="0.2">
      <c r="A959" t="s">
        <v>194</v>
      </c>
      <c r="B959" t="s">
        <v>195</v>
      </c>
      <c r="C959" t="s">
        <v>2874</v>
      </c>
      <c r="D959" t="s">
        <v>2875</v>
      </c>
      <c r="E959">
        <v>84332472400</v>
      </c>
      <c r="F959">
        <v>88827982800</v>
      </c>
      <c r="G959">
        <v>95989854700</v>
      </c>
      <c r="H959">
        <v>99571685400</v>
      </c>
      <c r="I959">
        <v>102478717000</v>
      </c>
      <c r="J959">
        <v>103641270300</v>
      </c>
      <c r="K959">
        <v>106517572100</v>
      </c>
      <c r="L959">
        <v>113486993400</v>
      </c>
      <c r="M959">
        <v>116507228200</v>
      </c>
      <c r="N959">
        <v>129044722600</v>
      </c>
      <c r="O959">
        <v>131351642100</v>
      </c>
      <c r="P959">
        <v>142223472700</v>
      </c>
      <c r="Q959">
        <v>156476833800</v>
      </c>
      <c r="R959">
        <v>163558658100</v>
      </c>
      <c r="S959">
        <v>194935562200</v>
      </c>
      <c r="T959">
        <v>230399373300</v>
      </c>
      <c r="U959">
        <v>257903984600</v>
      </c>
      <c r="V959">
        <v>318042873900</v>
      </c>
      <c r="W959">
        <v>374121758700</v>
      </c>
      <c r="X959">
        <v>420789489700</v>
      </c>
      <c r="Y959">
        <v>466782683100</v>
      </c>
      <c r="Z959">
        <v>552213205000</v>
      </c>
      <c r="AA959">
        <v>664280924200</v>
      </c>
      <c r="AB959">
        <v>692275159000</v>
      </c>
      <c r="AC959">
        <v>699860107300</v>
      </c>
      <c r="AD959">
        <v>844677742600</v>
      </c>
      <c r="AE959">
        <v>846083850200</v>
      </c>
      <c r="AF959">
        <v>831322079200</v>
      </c>
      <c r="AG959">
        <v>904883060700</v>
      </c>
      <c r="AH959">
        <v>958694211600</v>
      </c>
      <c r="AI959">
        <v>958274961400</v>
      </c>
      <c r="AJ959">
        <v>998517997600</v>
      </c>
      <c r="AK959">
        <v>983388995500</v>
      </c>
      <c r="AL959">
        <v>1012189003700</v>
      </c>
      <c r="AM959">
        <v>1166193197100</v>
      </c>
      <c r="AN959">
        <v>1335799676900</v>
      </c>
      <c r="AO959">
        <v>1548795183100</v>
      </c>
      <c r="AP959">
        <v>1654229467100</v>
      </c>
      <c r="AQ959">
        <v>1908325220300</v>
      </c>
      <c r="AR959">
        <v>2473109187400</v>
      </c>
      <c r="AS959">
        <v>2475686356000</v>
      </c>
      <c r="AT959">
        <v>2653699933800</v>
      </c>
      <c r="AU959">
        <v>2854165210000</v>
      </c>
      <c r="AV959">
        <v>3077061722900</v>
      </c>
      <c r="AW959">
        <v>3269252472900</v>
      </c>
      <c r="AX959">
        <v>3710246450200</v>
      </c>
      <c r="AY959">
        <v>3871805403700</v>
      </c>
      <c r="AZ959">
        <v>4127434763200</v>
      </c>
      <c r="BA959">
        <v>4851294843900</v>
      </c>
      <c r="BB959">
        <v>5009866748900</v>
      </c>
      <c r="BC959">
        <v>5404434333500</v>
      </c>
      <c r="BD959">
        <v>5983512766900</v>
      </c>
      <c r="BE959">
        <v>6928875911000</v>
      </c>
      <c r="BF959">
        <v>7296305149300</v>
      </c>
      <c r="BG959">
        <v>7225905231300</v>
      </c>
      <c r="BH959">
        <v>7476161000000</v>
      </c>
      <c r="BI959">
        <v>8066088000000</v>
      </c>
      <c r="BJ959">
        <v>8712594000000</v>
      </c>
      <c r="BK959">
        <v>9217766000000</v>
      </c>
      <c r="BL959">
        <v>9571655000900</v>
      </c>
      <c r="BM959">
        <v>9915181000900</v>
      </c>
      <c r="BN959">
        <v>10576208000900</v>
      </c>
      <c r="BO959">
        <v>12206485815500</v>
      </c>
      <c r="BP959">
        <v>12841200509800</v>
      </c>
      <c r="BQ959">
        <v>14497180266200</v>
      </c>
    </row>
    <row r="960" spans="1:69" x14ac:dyDescent="0.2">
      <c r="A960" t="s">
        <v>194</v>
      </c>
      <c r="B960" t="s">
        <v>195</v>
      </c>
      <c r="C960" t="s">
        <v>2876</v>
      </c>
      <c r="D960" t="s">
        <v>2877</v>
      </c>
      <c r="J960">
        <v>884417478440</v>
      </c>
      <c r="K960">
        <v>889369856300</v>
      </c>
      <c r="L960">
        <v>1006116969600</v>
      </c>
      <c r="M960">
        <v>1046729801400</v>
      </c>
      <c r="N960">
        <v>1069559022399.9999</v>
      </c>
      <c r="O960">
        <v>1024856526300</v>
      </c>
      <c r="P960">
        <v>1046014107500</v>
      </c>
      <c r="Q960">
        <v>1019634893100</v>
      </c>
      <c r="R960">
        <v>1018446183100</v>
      </c>
      <c r="S960">
        <v>1080092462499.9999</v>
      </c>
      <c r="T960">
        <v>1186931444800</v>
      </c>
      <c r="U960">
        <v>1254089284100</v>
      </c>
      <c r="V960">
        <v>1365864508000</v>
      </c>
      <c r="W960">
        <v>1358877897400</v>
      </c>
      <c r="X960">
        <v>1404112470500</v>
      </c>
      <c r="Y960">
        <v>1476948611700</v>
      </c>
      <c r="Z960">
        <v>1546707248200</v>
      </c>
      <c r="AA960">
        <v>1658573806000</v>
      </c>
      <c r="AB960">
        <v>1654152872500</v>
      </c>
      <c r="AC960">
        <v>1571289107100</v>
      </c>
      <c r="AD960">
        <v>1639110961800</v>
      </c>
      <c r="AE960">
        <v>1848673950500</v>
      </c>
      <c r="AF960">
        <v>1803010235200</v>
      </c>
      <c r="AG960">
        <v>1897619985900</v>
      </c>
      <c r="AH960">
        <v>1866800432100</v>
      </c>
      <c r="AI960">
        <v>1842166262100</v>
      </c>
      <c r="AJ960">
        <v>1942640146300</v>
      </c>
      <c r="AK960">
        <v>1944791446500</v>
      </c>
      <c r="AL960">
        <v>2032720333200</v>
      </c>
      <c r="AM960">
        <v>1791652787400</v>
      </c>
      <c r="AN960">
        <v>2015849321500</v>
      </c>
      <c r="AO960">
        <v>2308886830400</v>
      </c>
      <c r="AP960">
        <v>2357111476800</v>
      </c>
      <c r="AQ960">
        <v>2630167564100</v>
      </c>
      <c r="AR960">
        <v>2877859021900</v>
      </c>
      <c r="AS960">
        <v>2946128325300</v>
      </c>
      <c r="AT960">
        <v>3032337861900</v>
      </c>
      <c r="AU960">
        <v>3199067700700</v>
      </c>
      <c r="AV960">
        <v>3340117349700</v>
      </c>
      <c r="AW960">
        <v>3573548453500</v>
      </c>
      <c r="AX960">
        <v>3787826336100</v>
      </c>
      <c r="AY960">
        <v>4002060169700</v>
      </c>
      <c r="AZ960">
        <v>4100172365100</v>
      </c>
      <c r="BA960">
        <v>4326232081000</v>
      </c>
      <c r="BB960">
        <v>4407003602700</v>
      </c>
      <c r="BC960">
        <v>4637495207800</v>
      </c>
      <c r="BD960">
        <v>4916597714000</v>
      </c>
      <c r="BE960">
        <v>5360185846200</v>
      </c>
      <c r="BF960">
        <v>5696778630300</v>
      </c>
      <c r="BG960">
        <v>5818525628300</v>
      </c>
      <c r="BH960">
        <v>6118602000000</v>
      </c>
      <c r="BI960">
        <v>6449895000000</v>
      </c>
      <c r="BJ960">
        <v>6800577202000</v>
      </c>
      <c r="BK960">
        <v>7041299236500</v>
      </c>
      <c r="BL960">
        <v>7424449530000</v>
      </c>
      <c r="BM960">
        <v>7361902648600</v>
      </c>
      <c r="BN960">
        <v>7905933704800</v>
      </c>
      <c r="BO960">
        <v>8289121821400</v>
      </c>
      <c r="BP960">
        <v>8566540354400</v>
      </c>
      <c r="BQ960">
        <v>9339502668900</v>
      </c>
    </row>
    <row r="961" spans="1:69" x14ac:dyDescent="0.2">
      <c r="A961" t="s">
        <v>194</v>
      </c>
      <c r="B961" t="s">
        <v>195</v>
      </c>
      <c r="C961" t="s">
        <v>2878</v>
      </c>
      <c r="D961" t="s">
        <v>2879</v>
      </c>
      <c r="E961">
        <v>315786757.09348696</v>
      </c>
      <c r="F961">
        <v>331867481.65015441</v>
      </c>
      <c r="G961">
        <v>358721230.00915569</v>
      </c>
      <c r="H961">
        <v>371707467.8007918</v>
      </c>
      <c r="I961">
        <v>378682724.03604001</v>
      </c>
      <c r="J961">
        <v>386076096.07821047</v>
      </c>
      <c r="K961">
        <v>398974945.44871271</v>
      </c>
      <c r="L961">
        <v>425164777.21723163</v>
      </c>
      <c r="M961">
        <v>432533799.83173203</v>
      </c>
      <c r="N961">
        <v>450435160.98714262</v>
      </c>
      <c r="O961">
        <v>428139351.03782845</v>
      </c>
      <c r="P961">
        <v>444753407.03559393</v>
      </c>
      <c r="Q961">
        <v>520904940.71112287</v>
      </c>
      <c r="R961">
        <v>594598555.28296316</v>
      </c>
      <c r="S961">
        <v>618140608.30760455</v>
      </c>
      <c r="T961">
        <v>857887305.89712512</v>
      </c>
      <c r="U961">
        <v>856232377.99207067</v>
      </c>
      <c r="V961">
        <v>1073247464.6957686</v>
      </c>
      <c r="W961">
        <v>1387619423.6657538</v>
      </c>
      <c r="X961">
        <v>1691370128.749099</v>
      </c>
      <c r="Y961">
        <v>1917942313.9167442</v>
      </c>
      <c r="Z961">
        <v>1781258979.2466903</v>
      </c>
      <c r="AA961">
        <v>1706996433.5097423</v>
      </c>
      <c r="AB961">
        <v>1542516310.7425296</v>
      </c>
      <c r="AC961">
        <v>1394853573.8781934</v>
      </c>
      <c r="AD961">
        <v>1523792976.4533026</v>
      </c>
      <c r="AE961">
        <v>2033126912.2688708</v>
      </c>
      <c r="AF961">
        <v>2310581040.0532899</v>
      </c>
      <c r="AG961">
        <v>2546542199.4012327</v>
      </c>
      <c r="AH961">
        <v>2471390919.5196204</v>
      </c>
      <c r="AI961">
        <v>2933082073.029583</v>
      </c>
      <c r="AJ961">
        <v>2873442547.6265101</v>
      </c>
      <c r="AK961">
        <v>3067299392.4734373</v>
      </c>
      <c r="AL961">
        <v>2951975530.9899197</v>
      </c>
      <c r="AM961">
        <v>1585596585.2637529</v>
      </c>
      <c r="AN961">
        <v>2106849411.1609199</v>
      </c>
      <c r="AO961">
        <v>2382429761.1097264</v>
      </c>
      <c r="AP961">
        <v>2163729166.861269</v>
      </c>
      <c r="AQ961">
        <v>2556641037.481411</v>
      </c>
      <c r="AR961">
        <v>3431946573.0432463</v>
      </c>
      <c r="AS961">
        <v>3053348821.9324799</v>
      </c>
      <c r="AT961">
        <v>3191140196.8329248</v>
      </c>
      <c r="AU961">
        <v>3627062983.4768887</v>
      </c>
      <c r="AV961">
        <v>4573328560.523737</v>
      </c>
      <c r="AW961">
        <v>5353539891.0883026</v>
      </c>
      <c r="AX961">
        <v>5957345516.2056856</v>
      </c>
      <c r="AY961">
        <v>6355437012.6848202</v>
      </c>
      <c r="AZ961">
        <v>7231591017.9984436</v>
      </c>
      <c r="BA961">
        <v>8917873642.9757404</v>
      </c>
      <c r="BB961">
        <v>8763443112.1950855</v>
      </c>
      <c r="BC961">
        <v>8699439682.871666</v>
      </c>
      <c r="BD961">
        <v>10024560633.520021</v>
      </c>
      <c r="BE961">
        <v>10474560731.043163</v>
      </c>
      <c r="BF961">
        <v>11585217961.615618</v>
      </c>
      <c r="BG961">
        <v>11948789012.610708</v>
      </c>
      <c r="BH961">
        <v>10349257331.50835</v>
      </c>
      <c r="BI961">
        <v>10942456223.604969</v>
      </c>
      <c r="BJ961">
        <v>11892470035.007774</v>
      </c>
      <c r="BK961">
        <v>13140879548.105787</v>
      </c>
      <c r="BL961">
        <v>13168620880.659227</v>
      </c>
      <c r="BM961">
        <v>14184356341.325567</v>
      </c>
      <c r="BN961">
        <v>16017687389.430712</v>
      </c>
      <c r="BO961">
        <v>16206281014.61784</v>
      </c>
      <c r="BP961">
        <v>17066836889.57453</v>
      </c>
      <c r="BQ961">
        <v>18836953187.356953</v>
      </c>
    </row>
    <row r="962" spans="1:69" x14ac:dyDescent="0.2">
      <c r="A962" t="s">
        <v>194</v>
      </c>
      <c r="B962" t="s">
        <v>195</v>
      </c>
      <c r="C962" t="s">
        <v>2880</v>
      </c>
      <c r="D962" t="s">
        <v>2881</v>
      </c>
      <c r="K962">
        <v>-0.3567885555356014</v>
      </c>
      <c r="L962">
        <v>11.923864229833512</v>
      </c>
      <c r="M962">
        <v>0.13556751100615827</v>
      </c>
      <c r="N962">
        <v>0.59759882400977915</v>
      </c>
      <c r="O962">
        <v>-7.5072319045106326</v>
      </c>
      <c r="P962">
        <v>0.26056029068919884</v>
      </c>
      <c r="Q962">
        <v>-5.9567385494128615</v>
      </c>
      <c r="R962">
        <v>-2.6361548444173337</v>
      </c>
      <c r="S962">
        <v>4.0709880460079404</v>
      </c>
      <c r="T962">
        <v>4.3740762408012017</v>
      </c>
      <c r="U962">
        <v>4.4258049351789026</v>
      </c>
      <c r="V962">
        <v>8.7399479734206977</v>
      </c>
      <c r="W962">
        <v>-3.2071660575063561</v>
      </c>
      <c r="X962">
        <v>-7.299589377660709E-2</v>
      </c>
      <c r="Y962">
        <v>4.5234317674818385</v>
      </c>
      <c r="Z962">
        <v>1.3273923691465654</v>
      </c>
      <c r="AA962">
        <v>-1.0706448835525748</v>
      </c>
      <c r="AB962">
        <v>-2.3834396784882586</v>
      </c>
      <c r="AC962">
        <v>-9.0321694425216492</v>
      </c>
      <c r="AD962">
        <v>1.6542786005309296</v>
      </c>
      <c r="AE962">
        <v>10.958339059079123</v>
      </c>
      <c r="AF962">
        <v>-7.7176493664313739</v>
      </c>
      <c r="AG962">
        <v>2.8198534344904544</v>
      </c>
      <c r="AH962">
        <v>-4.4096852855332429</v>
      </c>
      <c r="AI962">
        <v>-5.4973217073270035</v>
      </c>
      <c r="AJ962">
        <v>2.6286322138486611</v>
      </c>
      <c r="AK962">
        <v>-1.7433306319703092</v>
      </c>
      <c r="AL962">
        <v>4.036718989232341</v>
      </c>
      <c r="AM962">
        <v>-22.013720089720749</v>
      </c>
      <c r="AN962">
        <v>13.986507725798148</v>
      </c>
      <c r="AO962">
        <v>15.350412558099833</v>
      </c>
      <c r="AP962">
        <v>-0.15857593802513748</v>
      </c>
      <c r="AQ962">
        <v>10.153037764186564</v>
      </c>
      <c r="AR962">
        <v>13.526311539448102</v>
      </c>
      <c r="AS962">
        <v>-2.4538347392078208</v>
      </c>
      <c r="AT962">
        <v>-1.765018805771831</v>
      </c>
      <c r="AU962">
        <v>2.165102889564551</v>
      </c>
      <c r="AV962">
        <v>1.9221158634631763</v>
      </c>
      <c r="AW962">
        <v>3.2871174939036507</v>
      </c>
      <c r="AX962">
        <v>2.1975383483135573</v>
      </c>
      <c r="AY962">
        <v>1.0659811777992587</v>
      </c>
      <c r="AZ962">
        <v>-1.3823419947265023</v>
      </c>
      <c r="BA962">
        <v>4.1406673131846361</v>
      </c>
      <c r="BB962">
        <v>-1.8707691438376628</v>
      </c>
      <c r="BC962">
        <v>2.3899064007340201</v>
      </c>
      <c r="BD962">
        <v>2.577692022472533</v>
      </c>
      <c r="BE962">
        <v>6.2174783990458877</v>
      </c>
      <c r="BF962">
        <v>3.1922939953003606</v>
      </c>
      <c r="BG962">
        <v>-1.6428184946889672</v>
      </c>
      <c r="BH962">
        <v>0.66845080830194092</v>
      </c>
      <c r="BI962">
        <v>1.2478990740163169</v>
      </c>
      <c r="BJ962">
        <v>0.62973636636158403</v>
      </c>
      <c r="BK962">
        <v>-0.35297848039446933</v>
      </c>
      <c r="BL962">
        <v>0.85919725511105582</v>
      </c>
      <c r="BM962">
        <v>-0.53595804397536995</v>
      </c>
      <c r="BN962">
        <v>1.3759394477973927</v>
      </c>
      <c r="BO962">
        <v>2.2056054862548393</v>
      </c>
      <c r="BP962">
        <v>0.45846482720861559</v>
      </c>
      <c r="BQ962">
        <v>7.0877981714181999</v>
      </c>
    </row>
    <row r="963" spans="1:69" x14ac:dyDescent="0.2">
      <c r="A963" t="s">
        <v>194</v>
      </c>
      <c r="B963" t="s">
        <v>195</v>
      </c>
      <c r="C963" t="s">
        <v>2882</v>
      </c>
      <c r="D963" t="s">
        <v>2883</v>
      </c>
      <c r="J963">
        <v>1381244871.9341815</v>
      </c>
      <c r="K963">
        <v>1399046876.6232023</v>
      </c>
      <c r="L963">
        <v>1592298775.8439107</v>
      </c>
      <c r="M963">
        <v>1622086485.6432524</v>
      </c>
      <c r="N963">
        <v>1660247890.5280387</v>
      </c>
      <c r="O963">
        <v>1562662438.0493906</v>
      </c>
      <c r="P963">
        <v>1594016432.3507686</v>
      </c>
      <c r="Q963">
        <v>1525126664.2731416</v>
      </c>
      <c r="R963">
        <v>1511692184.4127653</v>
      </c>
      <c r="S963">
        <v>1603297494.9863055</v>
      </c>
      <c r="T963">
        <v>1707497354.3571529</v>
      </c>
      <c r="U963">
        <v>1821662902.3805282</v>
      </c>
      <c r="V963">
        <v>2027584844.7437186</v>
      </c>
      <c r="W963">
        <v>2012088333.0356569</v>
      </c>
      <c r="X963">
        <v>2063369579.5038216</v>
      </c>
      <c r="Y963">
        <v>2215373068.9543972</v>
      </c>
      <c r="Z963">
        <v>2306932430.826158</v>
      </c>
      <c r="AA963">
        <v>2346135403.7686858</v>
      </c>
      <c r="AB963">
        <v>2356029627.14043</v>
      </c>
      <c r="AC963">
        <v>2205991284.0222597</v>
      </c>
      <c r="AD963">
        <v>2308175444.1198497</v>
      </c>
      <c r="AE963">
        <v>2634397422.0550694</v>
      </c>
      <c r="AF963">
        <v>2498520296.1934628</v>
      </c>
      <c r="AG963">
        <v>2638939916.4087586</v>
      </c>
      <c r="AH963">
        <v>2590442067.6737018</v>
      </c>
      <c r="AI963">
        <v>2513395781.1166315</v>
      </c>
      <c r="AJ963">
        <v>2645722290.3258586</v>
      </c>
      <c r="AK963">
        <v>2664526917.0570436</v>
      </c>
      <c r="AL963">
        <v>2841879701.7781606</v>
      </c>
      <c r="AM963">
        <v>2272871299.8165336</v>
      </c>
      <c r="AN963">
        <v>2658051123.3389025</v>
      </c>
      <c r="AO963">
        <v>3145544415.4624963</v>
      </c>
      <c r="AP963">
        <v>3222572284.4205294</v>
      </c>
      <c r="AQ963">
        <v>3649246376.7183452</v>
      </c>
      <c r="AR963">
        <v>4266051022.0486202</v>
      </c>
      <c r="AS963">
        <v>4287421881.1549973</v>
      </c>
      <c r="AT963">
        <v>4342228593.8936214</v>
      </c>
      <c r="AU963">
        <v>4575480051.4789553</v>
      </c>
      <c r="AV963">
        <v>4811128180.6876564</v>
      </c>
      <c r="AW963">
        <v>5128049329.4637089</v>
      </c>
      <c r="AX963">
        <v>5408278087.8939924</v>
      </c>
      <c r="AY963">
        <v>5639174047.4323301</v>
      </c>
      <c r="AZ963">
        <v>5732464367.6113472</v>
      </c>
      <c r="BA963">
        <v>6147832260.5856161</v>
      </c>
      <c r="BB963">
        <v>6211523838.7925138</v>
      </c>
      <c r="BC963">
        <v>6548801113.0321035</v>
      </c>
      <c r="BD963">
        <v>6919185088.9256248</v>
      </c>
      <c r="BE963">
        <v>7574506477.3735237</v>
      </c>
      <c r="BF963">
        <v>8054416345.8010597</v>
      </c>
      <c r="BG963">
        <v>8161187828.864645</v>
      </c>
      <c r="BH963">
        <v>8462728354.2011385</v>
      </c>
      <c r="BI963">
        <v>8822667104.9394569</v>
      </c>
      <c r="BJ963">
        <v>9135162650.1476974</v>
      </c>
      <c r="BK963">
        <v>9351776574.116436</v>
      </c>
      <c r="BL963">
        <v>9673794050.5027027</v>
      </c>
      <c r="BM963">
        <v>9859139437.0549145</v>
      </c>
      <c r="BN963">
        <v>10235165632.835634</v>
      </c>
      <c r="BO963">
        <v>10705273335.778954</v>
      </c>
      <c r="BP963">
        <v>11001239987.643139</v>
      </c>
      <c r="BQ963">
        <v>12048577716.065422</v>
      </c>
    </row>
    <row r="964" spans="1:69" x14ac:dyDescent="0.2">
      <c r="A964" t="s">
        <v>194</v>
      </c>
      <c r="B964" t="s">
        <v>195</v>
      </c>
      <c r="C964" t="s">
        <v>2884</v>
      </c>
      <c r="D964" t="s">
        <v>2885</v>
      </c>
      <c r="E964">
        <v>7.4265206179903602</v>
      </c>
      <c r="F964">
        <v>7.653687077691866</v>
      </c>
      <c r="G964">
        <v>7.548399716446152</v>
      </c>
      <c r="H964">
        <v>7.3863991068237214</v>
      </c>
      <c r="I964">
        <v>6.9822499387338119</v>
      </c>
      <c r="J964">
        <v>5.0510475967121442</v>
      </c>
      <c r="K964">
        <v>4.5971097392922671</v>
      </c>
      <c r="L964">
        <v>4.3195660749905347</v>
      </c>
      <c r="M964">
        <v>6.0585138769121976</v>
      </c>
      <c r="N964">
        <v>5.9121508069616864</v>
      </c>
      <c r="O964">
        <v>6.9449968074070796</v>
      </c>
      <c r="P964">
        <v>7.135971195839601</v>
      </c>
      <c r="Q964">
        <v>7.2655399063484882</v>
      </c>
      <c r="R964">
        <v>8.0821871317498779</v>
      </c>
      <c r="S964">
        <v>8.2656550582873773</v>
      </c>
      <c r="T964">
        <v>12.892445701545741</v>
      </c>
      <c r="U964">
        <v>10.132368725773494</v>
      </c>
      <c r="V964">
        <v>10.032371953129044</v>
      </c>
      <c r="W964">
        <v>10.048054356699202</v>
      </c>
      <c r="X964">
        <v>10.794697369417831</v>
      </c>
      <c r="Y964">
        <v>9.2291883524467249</v>
      </c>
      <c r="Z964">
        <v>9.2542156623175771</v>
      </c>
      <c r="AA964">
        <v>13.786009660409334</v>
      </c>
      <c r="AB964">
        <v>14.377061392259529</v>
      </c>
      <c r="AC964">
        <v>13.04354750186168</v>
      </c>
      <c r="AD964">
        <v>17.302448442718898</v>
      </c>
      <c r="AE964">
        <v>18.992332840992379</v>
      </c>
      <c r="AF964">
        <v>19.93957568976877</v>
      </c>
      <c r="AG964">
        <v>20.019948035377915</v>
      </c>
      <c r="AH964">
        <v>20.138224274381543</v>
      </c>
      <c r="AI964">
        <v>21.056995269941666</v>
      </c>
      <c r="AJ964">
        <v>21.691099651252888</v>
      </c>
      <c r="AK964">
        <v>21.733528355102131</v>
      </c>
      <c r="AL964">
        <v>21.340214817052548</v>
      </c>
      <c r="AM964">
        <v>26.064917541430844</v>
      </c>
      <c r="AN964">
        <v>25.198685545608797</v>
      </c>
      <c r="AO964">
        <v>24.389594090161999</v>
      </c>
      <c r="AP964">
        <v>23.733262881868576</v>
      </c>
      <c r="AQ964">
        <v>22.297356117474791</v>
      </c>
      <c r="AR964">
        <v>12.058363980515287</v>
      </c>
      <c r="AS964">
        <v>14.109188500329312</v>
      </c>
      <c r="AT964">
        <v>14.625601156610966</v>
      </c>
      <c r="AU964">
        <v>14.589851599937237</v>
      </c>
      <c r="AV964">
        <v>13.586860827502317</v>
      </c>
      <c r="AW964">
        <v>14.236046704075193</v>
      </c>
      <c r="AX964">
        <v>13.792827519266613</v>
      </c>
      <c r="AY964">
        <v>15.102120017321646</v>
      </c>
      <c r="AZ964">
        <v>16.690109815390848</v>
      </c>
      <c r="BA964">
        <v>14.670092844647359</v>
      </c>
      <c r="BB964">
        <v>15.219624615851277</v>
      </c>
      <c r="BC964">
        <v>14.457528015174031</v>
      </c>
      <c r="BD964">
        <v>14.286625380532602</v>
      </c>
      <c r="BE964">
        <v>14.25458176691351</v>
      </c>
      <c r="BF964">
        <v>14.655586287171413</v>
      </c>
      <c r="BG964">
        <v>15.474778613438048</v>
      </c>
      <c r="BH964">
        <v>15.944080256045801</v>
      </c>
      <c r="BI964">
        <v>16.507096597911698</v>
      </c>
      <c r="BJ964">
        <v>17.73932315253051</v>
      </c>
      <c r="BK964">
        <v>18.419409475167971</v>
      </c>
      <c r="BL964">
        <v>20.499942406652817</v>
      </c>
      <c r="BM964">
        <v>19.784140151995206</v>
      </c>
      <c r="BN964">
        <v>20.247980452380084</v>
      </c>
      <c r="BO964">
        <v>20.983992995388054</v>
      </c>
      <c r="BP964">
        <v>20.897439858073341</v>
      </c>
      <c r="BQ964">
        <v>19.405966272899363</v>
      </c>
    </row>
    <row r="965" spans="1:69" x14ac:dyDescent="0.2">
      <c r="A965" t="s">
        <v>194</v>
      </c>
      <c r="B965" t="s">
        <v>195</v>
      </c>
      <c r="C965" t="s">
        <v>2886</v>
      </c>
      <c r="D965" t="s">
        <v>2887</v>
      </c>
      <c r="E965">
        <v>6017186800</v>
      </c>
      <c r="F965">
        <v>6574645200</v>
      </c>
      <c r="G965">
        <v>7019951100</v>
      </c>
      <c r="H965">
        <v>7131302900</v>
      </c>
      <c r="I965">
        <v>7019951100</v>
      </c>
      <c r="J965">
        <v>5234925100</v>
      </c>
      <c r="K965">
        <v>4900397600</v>
      </c>
      <c r="L965">
        <v>4789789200</v>
      </c>
      <c r="M965">
        <v>6906060800</v>
      </c>
      <c r="N965">
        <v>7351096800</v>
      </c>
      <c r="O965">
        <v>8799615000</v>
      </c>
      <c r="P965">
        <v>9479069700</v>
      </c>
      <c r="Q965">
        <v>10594759700</v>
      </c>
      <c r="R965">
        <v>12155587600</v>
      </c>
      <c r="S965">
        <v>14944413700</v>
      </c>
      <c r="T965">
        <v>25971609600</v>
      </c>
      <c r="U965">
        <v>23643521000</v>
      </c>
      <c r="V965">
        <v>27881865200</v>
      </c>
      <c r="W965">
        <v>33457418200</v>
      </c>
      <c r="X965">
        <v>40149762000</v>
      </c>
      <c r="Y965">
        <v>37608857600</v>
      </c>
      <c r="Z965">
        <v>44656422900</v>
      </c>
      <c r="AA965">
        <v>79479554000</v>
      </c>
      <c r="AB965">
        <v>87673020400</v>
      </c>
      <c r="AC965">
        <v>83205357600</v>
      </c>
      <c r="AD965">
        <v>120680718300</v>
      </c>
      <c r="AE965">
        <v>133930868699.99998</v>
      </c>
      <c r="AF965">
        <v>142014054400</v>
      </c>
      <c r="AG965">
        <v>155992031200</v>
      </c>
      <c r="AH965">
        <v>168032174100</v>
      </c>
      <c r="AI965">
        <v>177800003600</v>
      </c>
      <c r="AJ965">
        <v>191839993900</v>
      </c>
      <c r="AK965">
        <v>193100005400</v>
      </c>
      <c r="AL965">
        <v>193339998200</v>
      </c>
      <c r="AM965">
        <v>274274418699.99997</v>
      </c>
      <c r="AN965">
        <v>299293016100</v>
      </c>
      <c r="AO965">
        <v>322712436700</v>
      </c>
      <c r="AP965">
        <v>339060391900</v>
      </c>
      <c r="AQ965">
        <v>368967090200</v>
      </c>
      <c r="AR965">
        <v>251560139500</v>
      </c>
      <c r="AS965">
        <v>297444284500</v>
      </c>
      <c r="AT965">
        <v>341744783100</v>
      </c>
      <c r="AU965">
        <v>366624317800</v>
      </c>
      <c r="AV965">
        <v>373524440300</v>
      </c>
      <c r="AW965">
        <v>409269644500</v>
      </c>
      <c r="AX965">
        <v>446986383800</v>
      </c>
      <c r="AY965">
        <v>516574039700</v>
      </c>
      <c r="AZ965">
        <v>609177003700</v>
      </c>
      <c r="BA965">
        <v>618394382100</v>
      </c>
      <c r="BB965">
        <v>676451524300</v>
      </c>
      <c r="BC965">
        <v>723191840700</v>
      </c>
      <c r="BD965">
        <v>813312278600</v>
      </c>
      <c r="BE965">
        <v>914161424300</v>
      </c>
      <c r="BF965">
        <v>973150707900</v>
      </c>
      <c r="BG965">
        <v>1065355932600</v>
      </c>
      <c r="BH965">
        <v>1115338000000</v>
      </c>
      <c r="BI965">
        <v>1255385000000</v>
      </c>
      <c r="BJ965">
        <v>1453081000000</v>
      </c>
      <c r="BK965">
        <v>1625712000000</v>
      </c>
      <c r="BL965">
        <v>1925724000000</v>
      </c>
      <c r="BM965">
        <v>2018431000000</v>
      </c>
      <c r="BN965">
        <v>2211662000000</v>
      </c>
      <c r="BO965">
        <v>2437483000000</v>
      </c>
      <c r="BP965">
        <v>2549425705600</v>
      </c>
      <c r="BQ965">
        <v>2721021380700</v>
      </c>
    </row>
    <row r="966" spans="1:69" x14ac:dyDescent="0.2">
      <c r="A966" t="s">
        <v>194</v>
      </c>
      <c r="B966" t="s">
        <v>195</v>
      </c>
      <c r="C966" t="s">
        <v>2888</v>
      </c>
      <c r="D966" t="s">
        <v>2889</v>
      </c>
      <c r="E966">
        <v>0.68201754385964897</v>
      </c>
      <c r="F966">
        <v>0.83436853002070399</v>
      </c>
      <c r="G966">
        <v>2.345703125</v>
      </c>
      <c r="H966">
        <v>2.3830570902394097</v>
      </c>
      <c r="I966">
        <v>2.6051587301587302</v>
      </c>
      <c r="J966">
        <v>1.52482269503546</v>
      </c>
      <c r="K966">
        <v>1.6494845360824701</v>
      </c>
      <c r="L966">
        <v>1.32507288629738</v>
      </c>
      <c r="M966">
        <v>1.1784810126582299</v>
      </c>
      <c r="N966">
        <v>1.24672228843862</v>
      </c>
      <c r="O966">
        <v>1.17223910840932</v>
      </c>
      <c r="P966">
        <v>1.1771653543307101</v>
      </c>
      <c r="Q966">
        <v>1.1398537477148101</v>
      </c>
      <c r="R966">
        <v>1.23518687329079</v>
      </c>
      <c r="S966">
        <v>1.15190839694656</v>
      </c>
      <c r="T966">
        <v>2.8111837327523599</v>
      </c>
      <c r="U966">
        <v>3.1238286479250301</v>
      </c>
      <c r="V966">
        <v>3.0432666306111402</v>
      </c>
      <c r="W966">
        <v>3.2831460674157298</v>
      </c>
      <c r="X966">
        <v>2.6986138613861401</v>
      </c>
      <c r="Y966">
        <v>2.7466911764705899</v>
      </c>
      <c r="Z966">
        <v>2.8426896977174598</v>
      </c>
      <c r="AA966">
        <v>3.0033036339973997</v>
      </c>
      <c r="AB966">
        <v>2.93218341631388</v>
      </c>
      <c r="AC966">
        <v>3.0171674369183101</v>
      </c>
      <c r="AD966">
        <v>1.83652541094857</v>
      </c>
      <c r="AE966">
        <v>2.62189349112426</v>
      </c>
      <c r="AF966">
        <v>2.2525864617203699</v>
      </c>
      <c r="AG966">
        <v>2.31081264414598</v>
      </c>
      <c r="AH966">
        <v>2.7407740774077398</v>
      </c>
      <c r="AI966">
        <v>2.7048929663608603</v>
      </c>
      <c r="AJ966">
        <v>2.16686926732236</v>
      </c>
      <c r="AK966">
        <v>2.0496515679442497</v>
      </c>
      <c r="AL966">
        <v>1.8625298848076499</v>
      </c>
      <c r="AM966">
        <v>1.42288472939781</v>
      </c>
      <c r="AN966">
        <v>1.38304269392664</v>
      </c>
      <c r="AO966">
        <v>1.2870884703969698</v>
      </c>
      <c r="AP966">
        <v>1.41705504471596</v>
      </c>
      <c r="AQ966">
        <v>1.2763626403724999</v>
      </c>
      <c r="AR966">
        <v>1.2319119989262399</v>
      </c>
      <c r="AS966">
        <v>1.2380463806297199</v>
      </c>
      <c r="AT966">
        <v>1.1555150239697001</v>
      </c>
      <c r="AU966">
        <v>1.17793497700006</v>
      </c>
      <c r="AV966">
        <v>1.0730553376670999</v>
      </c>
      <c r="AW966">
        <v>1.2070057657011701</v>
      </c>
      <c r="AX966">
        <v>1.2018948481342</v>
      </c>
      <c r="AY966">
        <v>1.1103217971972401</v>
      </c>
      <c r="AZ966">
        <v>1.4157265281637501</v>
      </c>
      <c r="BA966">
        <v>1.24291260830384</v>
      </c>
      <c r="BB966">
        <v>1.3527649759800702</v>
      </c>
      <c r="BC966">
        <v>1.2247859933069201</v>
      </c>
      <c r="BD966">
        <v>1.15090587793045</v>
      </c>
      <c r="BE966">
        <v>1.17602847916222</v>
      </c>
      <c r="BF966">
        <v>1.23609025726906</v>
      </c>
      <c r="BG966">
        <v>1.27234195224905</v>
      </c>
      <c r="BH966">
        <v>1.2507808803326799</v>
      </c>
      <c r="BI966">
        <v>1.1653333543717901</v>
      </c>
      <c r="BJ966">
        <v>1.3636297046866801</v>
      </c>
      <c r="BK966">
        <v>1.92538455062898</v>
      </c>
      <c r="BL966">
        <v>2.2125520849195004</v>
      </c>
      <c r="BM966">
        <v>2.1142418147419</v>
      </c>
      <c r="BN966">
        <v>2.3336286313624903</v>
      </c>
      <c r="BO966">
        <v>2.9816156694253597</v>
      </c>
      <c r="BP966">
        <v>4.0787117239204003</v>
      </c>
      <c r="BQ966">
        <v>4.6797319694336297</v>
      </c>
    </row>
    <row r="967" spans="1:69" x14ac:dyDescent="0.2">
      <c r="A967" t="s">
        <v>194</v>
      </c>
      <c r="B967" t="s">
        <v>195</v>
      </c>
      <c r="C967" t="s">
        <v>2890</v>
      </c>
      <c r="D967" t="s">
        <v>2891</v>
      </c>
      <c r="AD967">
        <v>4000</v>
      </c>
      <c r="AH967">
        <v>8000</v>
      </c>
      <c r="AI967">
        <v>10000</v>
      </c>
      <c r="AJ967">
        <v>10000</v>
      </c>
      <c r="AK967">
        <v>9000</v>
      </c>
      <c r="AL967">
        <v>9000</v>
      </c>
      <c r="AM967">
        <v>9000</v>
      </c>
      <c r="AN967">
        <v>10300</v>
      </c>
      <c r="AO967">
        <v>10300</v>
      </c>
      <c r="AP967">
        <v>10000</v>
      </c>
      <c r="AQ967">
        <v>10250</v>
      </c>
      <c r="AR967">
        <v>10300</v>
      </c>
      <c r="AS967">
        <v>11300</v>
      </c>
      <c r="AT967">
        <v>14200</v>
      </c>
      <c r="AU967">
        <v>14400</v>
      </c>
      <c r="AV967">
        <v>15000</v>
      </c>
      <c r="AW967">
        <v>10250</v>
      </c>
      <c r="AX967">
        <v>11250</v>
      </c>
      <c r="AZ967">
        <v>11250</v>
      </c>
      <c r="BA967">
        <v>11250</v>
      </c>
      <c r="BB967">
        <v>11450</v>
      </c>
      <c r="BC967">
        <v>11450</v>
      </c>
      <c r="BD967">
        <v>11450</v>
      </c>
      <c r="BE967">
        <v>11450</v>
      </c>
      <c r="BF967">
        <v>11450</v>
      </c>
      <c r="BG967">
        <v>11450</v>
      </c>
      <c r="BH967">
        <v>11450</v>
      </c>
      <c r="BI967">
        <v>11450</v>
      </c>
      <c r="BJ967">
        <v>11000</v>
      </c>
      <c r="BK967">
        <v>11200</v>
      </c>
      <c r="BL967">
        <v>11000</v>
      </c>
      <c r="BM967">
        <v>11000</v>
      </c>
    </row>
    <row r="968" spans="1:69" x14ac:dyDescent="0.2">
      <c r="A968" t="s">
        <v>194</v>
      </c>
      <c r="B968" t="s">
        <v>195</v>
      </c>
      <c r="C968" t="s">
        <v>2892</v>
      </c>
      <c r="D968" t="s">
        <v>2893</v>
      </c>
      <c r="AZ968">
        <v>2.2400000000000002</v>
      </c>
      <c r="BC968">
        <v>2.23</v>
      </c>
      <c r="BE968">
        <v>2.3199999999999998</v>
      </c>
      <c r="BG968">
        <v>2.6383000000000001</v>
      </c>
      <c r="BI968">
        <v>2.73081</v>
      </c>
      <c r="BK968">
        <v>2.62</v>
      </c>
      <c r="BO968">
        <v>2.2999999999999998</v>
      </c>
    </row>
    <row r="969" spans="1:69" x14ac:dyDescent="0.2">
      <c r="A969" t="s">
        <v>194</v>
      </c>
      <c r="B969" t="s">
        <v>195</v>
      </c>
      <c r="C969" t="s">
        <v>2894</v>
      </c>
      <c r="D969" t="s">
        <v>2895</v>
      </c>
      <c r="AZ969">
        <v>2.13</v>
      </c>
      <c r="BC969">
        <v>2.2200000000000002</v>
      </c>
      <c r="BE969">
        <v>2.12</v>
      </c>
      <c r="BG969">
        <v>2.5</v>
      </c>
      <c r="BI969">
        <v>2.5517240000000001</v>
      </c>
      <c r="BK969">
        <v>2.41</v>
      </c>
      <c r="BO969">
        <v>2</v>
      </c>
    </row>
    <row r="970" spans="1:69" x14ac:dyDescent="0.2">
      <c r="A970" t="s">
        <v>194</v>
      </c>
      <c r="B970" t="s">
        <v>195</v>
      </c>
      <c r="C970" t="s">
        <v>2896</v>
      </c>
      <c r="D970" t="s">
        <v>2897</v>
      </c>
      <c r="BL970">
        <v>12.2789</v>
      </c>
    </row>
    <row r="971" spans="1:69" x14ac:dyDescent="0.2">
      <c r="A971" t="s">
        <v>194</v>
      </c>
      <c r="B971" t="s">
        <v>195</v>
      </c>
      <c r="C971" t="s">
        <v>2898</v>
      </c>
      <c r="D971" t="s">
        <v>2899</v>
      </c>
      <c r="AO971">
        <v>17.4863395690918</v>
      </c>
      <c r="AQ971">
        <v>18.5792350769043</v>
      </c>
      <c r="AS971">
        <v>24.043716430664102</v>
      </c>
      <c r="AU971">
        <v>21.6216220855713</v>
      </c>
      <c r="AV971">
        <v>23.7837829589844</v>
      </c>
      <c r="AW971">
        <v>28.358209609985401</v>
      </c>
      <c r="AX971">
        <v>34.313724517822301</v>
      </c>
      <c r="AY971">
        <v>25.3658542633057</v>
      </c>
      <c r="AZ971">
        <v>23.7864074707031</v>
      </c>
      <c r="BA971">
        <v>35.436893463134801</v>
      </c>
      <c r="BB971">
        <v>33.014354705810497</v>
      </c>
      <c r="BC971">
        <v>33.971290588378899</v>
      </c>
      <c r="BD971">
        <v>34.597156524658203</v>
      </c>
      <c r="BE971">
        <v>31.279621124267599</v>
      </c>
      <c r="BF971">
        <v>29.383886337280298</v>
      </c>
      <c r="BG971">
        <v>28.365385055541999</v>
      </c>
      <c r="BH971">
        <v>27.619047164916999</v>
      </c>
      <c r="BI971">
        <v>29.523809432983398</v>
      </c>
      <c r="BJ971">
        <v>29.0476188659668</v>
      </c>
      <c r="BK971">
        <v>29.523809432983398</v>
      </c>
      <c r="BL971">
        <v>22.380952835083001</v>
      </c>
      <c r="BM971">
        <v>26.190475463867202</v>
      </c>
      <c r="BN971">
        <v>23.809524536132798</v>
      </c>
      <c r="BO971">
        <v>20.283018112182599</v>
      </c>
      <c r="BP971">
        <v>21.226415634155298</v>
      </c>
    </row>
    <row r="972" spans="1:69" x14ac:dyDescent="0.2">
      <c r="A972" t="s">
        <v>194</v>
      </c>
      <c r="B972" t="s">
        <v>195</v>
      </c>
      <c r="C972" t="s">
        <v>2900</v>
      </c>
      <c r="D972" t="s">
        <v>2901</v>
      </c>
      <c r="AU972">
        <v>19318624131</v>
      </c>
      <c r="AV972">
        <v>26459684320</v>
      </c>
      <c r="AW972">
        <v>26788367390</v>
      </c>
      <c r="AX972">
        <v>33088944830</v>
      </c>
      <c r="AY972">
        <v>42423626720</v>
      </c>
      <c r="AZ972">
        <v>43543854030</v>
      </c>
      <c r="BA972">
        <v>43432272530</v>
      </c>
      <c r="BB972">
        <v>55513656540</v>
      </c>
      <c r="BC972">
        <v>62737869260</v>
      </c>
      <c r="BD972">
        <v>68395999270</v>
      </c>
      <c r="BE972">
        <v>74324861510</v>
      </c>
      <c r="BF972">
        <v>68334503710</v>
      </c>
      <c r="BG972">
        <v>113104255430</v>
      </c>
      <c r="BH972">
        <v>99785203690</v>
      </c>
      <c r="BI972">
        <v>151000000000</v>
      </c>
      <c r="BJ972">
        <v>297136700100</v>
      </c>
      <c r="BK972">
        <v>277380250260</v>
      </c>
      <c r="BL972">
        <v>343043811910</v>
      </c>
      <c r="BM972">
        <v>625204369980</v>
      </c>
      <c r="BN972">
        <v>719298186400</v>
      </c>
      <c r="BO972">
        <v>1197265975600</v>
      </c>
      <c r="BP972">
        <v>837163223500</v>
      </c>
    </row>
    <row r="973" spans="1:69" x14ac:dyDescent="0.2">
      <c r="A973" t="s">
        <v>194</v>
      </c>
      <c r="B973" t="s">
        <v>195</v>
      </c>
      <c r="C973" t="s">
        <v>2902</v>
      </c>
      <c r="D973" t="s">
        <v>2903</v>
      </c>
      <c r="AU973">
        <v>48282125420</v>
      </c>
      <c r="AV973">
        <v>43815747460</v>
      </c>
      <c r="AW973">
        <v>55881447820</v>
      </c>
      <c r="AX973">
        <v>63042860990</v>
      </c>
      <c r="AY973">
        <v>83766878240</v>
      </c>
      <c r="AZ973">
        <v>110383105200</v>
      </c>
      <c r="BA973">
        <v>103373582900</v>
      </c>
      <c r="BB973">
        <v>103133668100</v>
      </c>
      <c r="BC973">
        <v>109285000000</v>
      </c>
      <c r="BD973">
        <v>153036000000</v>
      </c>
      <c r="BE973">
        <v>259625000000</v>
      </c>
      <c r="BF973">
        <v>241762000000</v>
      </c>
      <c r="BG973">
        <v>189855163000</v>
      </c>
      <c r="BH973">
        <v>201695593600</v>
      </c>
      <c r="BI973">
        <v>219900000000</v>
      </c>
      <c r="BJ973">
        <v>183888728100</v>
      </c>
      <c r="BK973">
        <v>126204726200</v>
      </c>
      <c r="BL973">
        <v>183386905700</v>
      </c>
      <c r="BM973">
        <v>5952902258</v>
      </c>
      <c r="BN973">
        <v>118365488000</v>
      </c>
      <c r="BO973">
        <v>33559793980.000004</v>
      </c>
      <c r="BP973">
        <v>62006115880</v>
      </c>
    </row>
    <row r="974" spans="1:69" x14ac:dyDescent="0.2">
      <c r="A974" t="s">
        <v>194</v>
      </c>
      <c r="B974" t="s">
        <v>195</v>
      </c>
      <c r="C974" t="s">
        <v>2904</v>
      </c>
      <c r="D974" t="s">
        <v>2905</v>
      </c>
      <c r="AU974">
        <v>25.013426392225384</v>
      </c>
      <c r="AV974">
        <v>21.987796541917163</v>
      </c>
      <c r="AW974">
        <v>23.001800434884188</v>
      </c>
      <c r="AX974">
        <v>22.71153007118388</v>
      </c>
      <c r="AY974">
        <v>21.310302362892379</v>
      </c>
      <c r="AZ974">
        <v>21.102469972080335</v>
      </c>
      <c r="BA974">
        <v>21.010052995835728</v>
      </c>
      <c r="BB974">
        <v>19.059303886165331</v>
      </c>
      <c r="BC974">
        <v>17.126622713746862</v>
      </c>
      <c r="BD974">
        <v>15.462604137816871</v>
      </c>
      <c r="BE974">
        <v>14.550011705560504</v>
      </c>
      <c r="BF974">
        <v>14.481081160283868</v>
      </c>
      <c r="BG974">
        <v>11.546408115911579</v>
      </c>
      <c r="BH974">
        <v>11.85468608572001</v>
      </c>
      <c r="BI974">
        <v>11.441852149816752</v>
      </c>
      <c r="BJ974">
        <v>22.840295631981867</v>
      </c>
      <c r="BK974">
        <v>21.380006552647224</v>
      </c>
      <c r="BL974">
        <v>13.457711699100495</v>
      </c>
      <c r="BM974">
        <v>9.5756100921168112</v>
      </c>
      <c r="BN974">
        <v>9.0495842046295945</v>
      </c>
      <c r="BO974">
        <v>9.6249737934483584</v>
      </c>
      <c r="BP974">
        <v>9.6891932551920767</v>
      </c>
    </row>
    <row r="975" spans="1:69" x14ac:dyDescent="0.2">
      <c r="A975" t="s">
        <v>194</v>
      </c>
      <c r="B975" t="s">
        <v>195</v>
      </c>
      <c r="C975" t="s">
        <v>2906</v>
      </c>
      <c r="D975" t="s">
        <v>2907</v>
      </c>
      <c r="AU975">
        <v>25.40625489842639</v>
      </c>
      <c r="AV975">
        <v>24.803821225263274</v>
      </c>
      <c r="AW975">
        <v>22.439695624987817</v>
      </c>
      <c r="AX975">
        <v>23.532586099687169</v>
      </c>
      <c r="AY975">
        <v>23.255220027686775</v>
      </c>
      <c r="AZ975">
        <v>23.841425237446714</v>
      </c>
      <c r="BA975">
        <v>23.268737493120454</v>
      </c>
      <c r="BB975">
        <v>21.571159767049984</v>
      </c>
      <c r="BC975">
        <v>23.611312417145381</v>
      </c>
      <c r="BD975">
        <v>28.897954959073306</v>
      </c>
      <c r="BE975">
        <v>28.742178185810609</v>
      </c>
      <c r="BF975">
        <v>27.925872195524931</v>
      </c>
      <c r="BG975">
        <v>27.917414463564327</v>
      </c>
      <c r="BH975">
        <v>25.235767391393054</v>
      </c>
      <c r="BI975">
        <v>26.578629219752624</v>
      </c>
      <c r="BJ975">
        <v>25.436395916566003</v>
      </c>
      <c r="BK975">
        <v>27.422526009061059</v>
      </c>
      <c r="BL975">
        <v>30.148899654522115</v>
      </c>
      <c r="BM975">
        <v>32.060325430113586</v>
      </c>
      <c r="BN975">
        <v>32.30187919458983</v>
      </c>
      <c r="BO975">
        <v>34.33836176607462</v>
      </c>
      <c r="BP975">
        <v>31.545804199200855</v>
      </c>
    </row>
    <row r="976" spans="1:69" x14ac:dyDescent="0.2">
      <c r="A976" t="s">
        <v>194</v>
      </c>
      <c r="B976" t="s">
        <v>195</v>
      </c>
      <c r="C976" t="s">
        <v>2908</v>
      </c>
      <c r="D976" t="s">
        <v>2909</v>
      </c>
      <c r="AU976">
        <v>242778222200</v>
      </c>
      <c r="AV976">
        <v>271103148499.99997</v>
      </c>
      <c r="AW976">
        <v>324603571400</v>
      </c>
      <c r="AX976">
        <v>338646215900</v>
      </c>
      <c r="AY976">
        <v>368679754300</v>
      </c>
      <c r="AZ976">
        <v>411682290100</v>
      </c>
      <c r="BA976">
        <v>444671069200</v>
      </c>
      <c r="BB976">
        <v>494578784600</v>
      </c>
      <c r="BC976">
        <v>565750000000</v>
      </c>
      <c r="BD976">
        <v>695634000000</v>
      </c>
      <c r="BE976">
        <v>890778000000</v>
      </c>
      <c r="BF976">
        <v>992610000000</v>
      </c>
      <c r="BG976">
        <v>940681612700</v>
      </c>
      <c r="BH976">
        <v>928991340600</v>
      </c>
      <c r="BI976">
        <v>1075300000000</v>
      </c>
      <c r="BJ976">
        <v>1250051305000</v>
      </c>
      <c r="BK976">
        <v>1349720677000</v>
      </c>
      <c r="BL976">
        <v>1469247734000</v>
      </c>
      <c r="BM976">
        <v>1402033435000</v>
      </c>
      <c r="BN976">
        <v>1749821715000</v>
      </c>
      <c r="BO976">
        <v>2074691500000</v>
      </c>
      <c r="BP976">
        <v>2263226534000</v>
      </c>
    </row>
    <row r="977" spans="1:69" x14ac:dyDescent="0.2">
      <c r="A977" t="s">
        <v>194</v>
      </c>
      <c r="B977" t="s">
        <v>195</v>
      </c>
      <c r="C977" t="s">
        <v>2910</v>
      </c>
      <c r="D977" t="s">
        <v>2911</v>
      </c>
      <c r="AU977">
        <v>44292853880</v>
      </c>
      <c r="AV977">
        <v>44832116860</v>
      </c>
      <c r="AW977">
        <v>63395622190</v>
      </c>
      <c r="AX977">
        <v>62639537330</v>
      </c>
      <c r="AY977">
        <v>77640563160</v>
      </c>
      <c r="AZ977">
        <v>84572635550</v>
      </c>
      <c r="BA977">
        <v>81820979910</v>
      </c>
      <c r="BB977">
        <v>89729070290</v>
      </c>
      <c r="BC977">
        <v>96759726260</v>
      </c>
      <c r="BD977">
        <v>111977000000</v>
      </c>
      <c r="BE977">
        <v>148609000000</v>
      </c>
      <c r="BF977">
        <v>168626000000</v>
      </c>
      <c r="BG977">
        <v>143737936600</v>
      </c>
      <c r="BH977">
        <v>142898410000</v>
      </c>
      <c r="BI977">
        <v>159100000000</v>
      </c>
      <c r="BJ977">
        <v>196259315800</v>
      </c>
      <c r="BK977">
        <v>196983463300</v>
      </c>
      <c r="BL977">
        <v>192311519500</v>
      </c>
      <c r="BM977">
        <v>181940644100</v>
      </c>
      <c r="BN977">
        <v>237343196700</v>
      </c>
      <c r="BO977">
        <v>286881178800</v>
      </c>
      <c r="BP977">
        <v>292010716900</v>
      </c>
    </row>
    <row r="978" spans="1:69" x14ac:dyDescent="0.2">
      <c r="A978" t="s">
        <v>194</v>
      </c>
      <c r="B978" t="s">
        <v>195</v>
      </c>
      <c r="C978" t="s">
        <v>2912</v>
      </c>
      <c r="D978" t="s">
        <v>2913</v>
      </c>
      <c r="AU978">
        <v>37.368947691661511</v>
      </c>
      <c r="AV978">
        <v>33.821574803843276</v>
      </c>
      <c r="AW978">
        <v>37.864116269595016</v>
      </c>
      <c r="AX978">
        <v>37.29562515307267</v>
      </c>
      <c r="AY978">
        <v>34.240160883940291</v>
      </c>
      <c r="AZ978">
        <v>33.084862905442449</v>
      </c>
      <c r="BA978">
        <v>38.655209162795884</v>
      </c>
      <c r="BB978">
        <v>36.673429427008699</v>
      </c>
      <c r="BC978">
        <v>36.176905974535885</v>
      </c>
      <c r="BD978">
        <v>35.020194979423081</v>
      </c>
      <c r="BE978">
        <v>36.626289851211695</v>
      </c>
      <c r="BF978">
        <v>36.309177805678289</v>
      </c>
      <c r="BG978">
        <v>38.573833913098092</v>
      </c>
      <c r="BH978">
        <v>41.386731166608911</v>
      </c>
      <c r="BI978">
        <v>42.651542006380716</v>
      </c>
      <c r="BJ978">
        <v>43.111457785694135</v>
      </c>
      <c r="BK978">
        <v>44.502054886766715</v>
      </c>
      <c r="BL978">
        <v>42.807525048833561</v>
      </c>
      <c r="BM978">
        <v>35.973366281567536</v>
      </c>
      <c r="BN978">
        <v>39.230530372603724</v>
      </c>
      <c r="BO978">
        <v>40.012680275966837</v>
      </c>
      <c r="BP978">
        <v>42.980889818074971</v>
      </c>
    </row>
    <row r="979" spans="1:69" x14ac:dyDescent="0.2">
      <c r="A979" t="s">
        <v>194</v>
      </c>
      <c r="B979" t="s">
        <v>195</v>
      </c>
      <c r="C979" t="s">
        <v>2914</v>
      </c>
      <c r="D979" t="s">
        <v>2915</v>
      </c>
      <c r="AU979">
        <v>10.39866189388187</v>
      </c>
      <c r="AV979">
        <v>10.982337754598937</v>
      </c>
      <c r="AW979">
        <v>12.203472126039916</v>
      </c>
      <c r="AX979">
        <v>11.314498038701176</v>
      </c>
      <c r="AY979">
        <v>11.624463566503229</v>
      </c>
      <c r="AZ979">
        <v>12.2340925922714</v>
      </c>
      <c r="BA979">
        <v>11.477757459316123</v>
      </c>
      <c r="BB979">
        <v>12.129129012106416</v>
      </c>
      <c r="BC979">
        <v>13.619636829856935</v>
      </c>
      <c r="BD979">
        <v>13.940711253019911</v>
      </c>
      <c r="BE979">
        <v>15.574497218509592</v>
      </c>
      <c r="BF979">
        <v>16.825953201079567</v>
      </c>
      <c r="BG979">
        <v>15.465133112067814</v>
      </c>
      <c r="BH979">
        <v>14.97638664385329</v>
      </c>
      <c r="BI979">
        <v>16.177253148962876</v>
      </c>
      <c r="BJ979">
        <v>16.797969010775944</v>
      </c>
      <c r="BK979">
        <v>16.822757692797062</v>
      </c>
      <c r="BL979">
        <v>18.60654705106553</v>
      </c>
      <c r="BM979">
        <v>16.872483036431461</v>
      </c>
      <c r="BN979">
        <v>18.674746870382709</v>
      </c>
      <c r="BO979">
        <v>19.872630178293935</v>
      </c>
      <c r="BP979">
        <v>21.410184307200058</v>
      </c>
    </row>
    <row r="980" spans="1:69" x14ac:dyDescent="0.2">
      <c r="A980" t="s">
        <v>194</v>
      </c>
      <c r="B980" t="s">
        <v>195</v>
      </c>
      <c r="C980" t="s">
        <v>2916</v>
      </c>
      <c r="D980" t="s">
        <v>2917</v>
      </c>
      <c r="AU980">
        <v>30.307068824035234</v>
      </c>
      <c r="AV980">
        <v>37.713610252835863</v>
      </c>
      <c r="AW980">
        <v>30.664873067123256</v>
      </c>
      <c r="AX980">
        <v>32.027617744227825</v>
      </c>
      <c r="AY980">
        <v>35.045807154207317</v>
      </c>
      <c r="AZ980">
        <v>37.323380907940013</v>
      </c>
      <c r="BA980">
        <v>29.500633405170735</v>
      </c>
      <c r="BB980">
        <v>35.895510064127592</v>
      </c>
      <c r="BC980">
        <v>35.726222678674283</v>
      </c>
      <c r="BD980">
        <v>33.577324677978403</v>
      </c>
      <c r="BE980">
        <v>30.207159702580093</v>
      </c>
      <c r="BF980">
        <v>31.147034953490149</v>
      </c>
      <c r="BG980">
        <v>28.797665049727701</v>
      </c>
      <c r="BH980">
        <v>27.291125202255433</v>
      </c>
      <c r="BI980">
        <v>23.764622474299895</v>
      </c>
      <c r="BJ980">
        <v>19.589820172818364</v>
      </c>
      <c r="BK980">
        <v>20.599119947823507</v>
      </c>
      <c r="BL980">
        <v>21.937256423076999</v>
      </c>
      <c r="BM980">
        <v>30.75917230866154</v>
      </c>
      <c r="BN980">
        <v>23.926449513932173</v>
      </c>
      <c r="BO980">
        <v>19.318384405639137</v>
      </c>
      <c r="BP980">
        <v>19.614897218245325</v>
      </c>
    </row>
    <row r="981" spans="1:69" x14ac:dyDescent="0.2">
      <c r="A981" t="s">
        <v>194</v>
      </c>
      <c r="B981" t="s">
        <v>195</v>
      </c>
      <c r="C981" t="s">
        <v>2918</v>
      </c>
      <c r="D981" t="s">
        <v>2919</v>
      </c>
      <c r="AU981">
        <v>7.9908138732859051</v>
      </c>
      <c r="AV981">
        <v>8.3301841414407889</v>
      </c>
      <c r="AW981">
        <v>10.049000540014902</v>
      </c>
      <c r="AX981">
        <v>9.9674722338096355</v>
      </c>
      <c r="AY981">
        <v>10.551371570470861</v>
      </c>
      <c r="AZ981">
        <v>10.501813083700883</v>
      </c>
      <c r="BA981">
        <v>7.7115169283935385</v>
      </c>
      <c r="BB981">
        <v>10.290332366903538</v>
      </c>
      <c r="BC981">
        <v>11.042241522022502</v>
      </c>
      <c r="BD981">
        <v>9.4001343652658758</v>
      </c>
      <c r="BE981">
        <v>9.7468685182595678</v>
      </c>
      <c r="BF981">
        <v>12.928080616291149</v>
      </c>
      <c r="BG981">
        <v>8.0489765523265486</v>
      </c>
      <c r="BH981">
        <v>7.1612488222467876</v>
      </c>
      <c r="BI981">
        <v>6.9216500508933256</v>
      </c>
      <c r="BJ981">
        <v>6.9845586200674648</v>
      </c>
      <c r="BK981">
        <v>6.1553123215161962</v>
      </c>
      <c r="BL981">
        <v>4.7430287050181565</v>
      </c>
      <c r="BM981">
        <v>7.0350925208948549</v>
      </c>
      <c r="BN981">
        <v>8.7676624071874425</v>
      </c>
      <c r="BO981">
        <v>10.406781573626498</v>
      </c>
      <c r="BP981">
        <v>10.330057825664365</v>
      </c>
    </row>
    <row r="982" spans="1:69" x14ac:dyDescent="0.2">
      <c r="A982" t="s">
        <v>194</v>
      </c>
      <c r="B982" t="s">
        <v>195</v>
      </c>
      <c r="C982" t="s">
        <v>2920</v>
      </c>
      <c r="D982" t="s">
        <v>2921</v>
      </c>
      <c r="BK982">
        <v>45.5738610488619</v>
      </c>
      <c r="BL982">
        <v>47.062363370330502</v>
      </c>
      <c r="BM982">
        <v>73.385192549991302</v>
      </c>
      <c r="BN982">
        <v>55.582223551946797</v>
      </c>
      <c r="BO982">
        <v>63.189724808341403</v>
      </c>
      <c r="BP982">
        <v>61.932043911283898</v>
      </c>
    </row>
    <row r="983" spans="1:69" x14ac:dyDescent="0.2">
      <c r="A983" t="s">
        <v>194</v>
      </c>
      <c r="B983" t="s">
        <v>195</v>
      </c>
      <c r="C983" t="s">
        <v>2922</v>
      </c>
      <c r="D983" t="s">
        <v>2923</v>
      </c>
      <c r="AO983">
        <v>0.15834000000000001</v>
      </c>
      <c r="AP983">
        <v>0.18104000000000001</v>
      </c>
      <c r="AT983">
        <v>0.16816</v>
      </c>
      <c r="AU983">
        <v>0.30110999999999999</v>
      </c>
      <c r="AV983">
        <v>0.24112</v>
      </c>
      <c r="AW983">
        <v>0.21514</v>
      </c>
      <c r="AX983">
        <v>0.15165999999999999</v>
      </c>
      <c r="AZ983">
        <v>9.8360000000000003E-2</v>
      </c>
      <c r="BA983">
        <v>0.16567999999999999</v>
      </c>
      <c r="BB983">
        <v>0.17787</v>
      </c>
      <c r="BG983">
        <v>0.19719</v>
      </c>
      <c r="BJ983">
        <v>0.61360999999999999</v>
      </c>
      <c r="BL983">
        <v>0.17435</v>
      </c>
      <c r="BM983">
        <v>0.25115999999999999</v>
      </c>
      <c r="BN983">
        <v>0.25125999999999998</v>
      </c>
    </row>
    <row r="984" spans="1:69" x14ac:dyDescent="0.2">
      <c r="A984" t="s">
        <v>194</v>
      </c>
      <c r="B984" t="s">
        <v>195</v>
      </c>
      <c r="C984" t="s">
        <v>2924</v>
      </c>
      <c r="D984" t="s">
        <v>2925</v>
      </c>
      <c r="BD984">
        <v>11.3408018053857</v>
      </c>
      <c r="BG984">
        <v>10.5591622749556</v>
      </c>
      <c r="BJ984">
        <v>37.780384223134398</v>
      </c>
      <c r="BN984">
        <v>31.6919840532018</v>
      </c>
      <c r="BQ984">
        <v>45.074614894973699</v>
      </c>
    </row>
    <row r="985" spans="1:69" x14ac:dyDescent="0.2">
      <c r="A985" t="s">
        <v>194</v>
      </c>
      <c r="B985" t="s">
        <v>195</v>
      </c>
      <c r="C985" t="s">
        <v>2926</v>
      </c>
      <c r="D985" t="s">
        <v>2927</v>
      </c>
      <c r="BD985">
        <v>17.884819385505899</v>
      </c>
      <c r="BG985">
        <v>19.631428419409701</v>
      </c>
      <c r="BJ985">
        <v>54.093716566581101</v>
      </c>
      <c r="BN985">
        <v>43.149291968252001</v>
      </c>
      <c r="BQ985">
        <v>60.0238737184782</v>
      </c>
    </row>
    <row r="986" spans="1:69" x14ac:dyDescent="0.2">
      <c r="A986" t="s">
        <v>194</v>
      </c>
      <c r="B986" t="s">
        <v>195</v>
      </c>
      <c r="C986" t="s">
        <v>2928</v>
      </c>
      <c r="D986" t="s">
        <v>2929</v>
      </c>
    </row>
    <row r="987" spans="1:69" x14ac:dyDescent="0.2">
      <c r="A987" t="s">
        <v>194</v>
      </c>
      <c r="B987" t="s">
        <v>195</v>
      </c>
      <c r="C987" t="s">
        <v>2930</v>
      </c>
      <c r="D987" t="s">
        <v>2931</v>
      </c>
      <c r="AX987">
        <v>1.2608333333333306</v>
      </c>
      <c r="AY987">
        <v>-3.085</v>
      </c>
      <c r="AZ987">
        <v>-3.0616666666666603</v>
      </c>
      <c r="BA987">
        <v>-3.14</v>
      </c>
      <c r="BB987">
        <v>-3.6016666666666692</v>
      </c>
      <c r="BC987">
        <v>-3.2733333333333405</v>
      </c>
      <c r="BD987">
        <v>-3.2449166666666605</v>
      </c>
      <c r="BE987">
        <v>-2.9533333333333296</v>
      </c>
      <c r="BF987">
        <v>-2.3666666666666707</v>
      </c>
      <c r="BG987">
        <v>-1.92</v>
      </c>
      <c r="BH987">
        <v>-1.8441666666666601</v>
      </c>
      <c r="BI987">
        <v>-1.63</v>
      </c>
      <c r="BJ987">
        <v>0.9300000000000006</v>
      </c>
      <c r="BK987">
        <v>1.37</v>
      </c>
      <c r="BL987">
        <v>1.3766666666666598</v>
      </c>
      <c r="BM987">
        <v>1.4424999999999999</v>
      </c>
      <c r="BN987">
        <v>0.95</v>
      </c>
    </row>
    <row r="988" spans="1:69" x14ac:dyDescent="0.2">
      <c r="A988" t="s">
        <v>194</v>
      </c>
      <c r="B988" t="s">
        <v>195</v>
      </c>
      <c r="C988" t="s">
        <v>2932</v>
      </c>
      <c r="D988" t="s">
        <v>2933</v>
      </c>
      <c r="E988">
        <v>7.7881619937688331</v>
      </c>
      <c r="F988">
        <v>18.562138728107879</v>
      </c>
      <c r="G988">
        <v>1.6759095614017501</v>
      </c>
      <c r="H988">
        <v>5.5742028291508836</v>
      </c>
      <c r="I988">
        <v>1.845123197749968</v>
      </c>
      <c r="J988">
        <v>-0.730252522661333</v>
      </c>
      <c r="K988">
        <v>2.3641060198333932</v>
      </c>
      <c r="L988">
        <v>-4.333753908569058</v>
      </c>
      <c r="M988">
        <v>-0.28671368777001038</v>
      </c>
      <c r="N988">
        <v>9.6555293576211785</v>
      </c>
      <c r="O988">
        <v>1.7726033145133731</v>
      </c>
      <c r="P988">
        <v>2.0612181799522871</v>
      </c>
      <c r="Q988">
        <v>-2.9233565586795169</v>
      </c>
      <c r="R988">
        <v>7.603890362542975</v>
      </c>
      <c r="S988">
        <v>8.7196094542842228</v>
      </c>
      <c r="T988">
        <v>18.756946605863401</v>
      </c>
      <c r="U988">
        <v>-8.4007187782054533</v>
      </c>
      <c r="V988">
        <v>29.986104299714121</v>
      </c>
      <c r="W988">
        <v>8.269140072140468</v>
      </c>
      <c r="X988">
        <v>14.99346595035952</v>
      </c>
      <c r="Y988">
        <v>12.20263649682987</v>
      </c>
      <c r="Z988">
        <v>7.5557056044093889</v>
      </c>
      <c r="AA988">
        <v>12.059765208133671</v>
      </c>
      <c r="AB988">
        <v>8.1537627742042655</v>
      </c>
      <c r="AC988">
        <v>4.8469576818608484</v>
      </c>
      <c r="AD988">
        <v>6.9060578214046657</v>
      </c>
      <c r="AE988">
        <v>-2.6117429247678321</v>
      </c>
      <c r="AF988">
        <v>-2.6817842351159551</v>
      </c>
      <c r="AG988">
        <v>4.255616017859416</v>
      </c>
      <c r="AH988">
        <v>-0.48179871520333373</v>
      </c>
      <c r="AI988">
        <v>-0.50430338891891247</v>
      </c>
      <c r="AJ988">
        <v>2.162600527134233</v>
      </c>
      <c r="AK988">
        <v>-1.9911358073689429</v>
      </c>
      <c r="AL988">
        <v>0.55345572354191719</v>
      </c>
      <c r="AM988">
        <v>25.17787622499625</v>
      </c>
      <c r="AN988">
        <v>7.4588449782832429</v>
      </c>
      <c r="AO988">
        <v>6.0978043912174149</v>
      </c>
      <c r="AP988">
        <v>2.3186906217668328</v>
      </c>
      <c r="AQ988">
        <v>5.0843334414532402</v>
      </c>
      <c r="AR988">
        <v>-1.0726136275953371</v>
      </c>
      <c r="AS988">
        <v>-0.30421216848680283</v>
      </c>
      <c r="AT988">
        <v>5.0074329082237314</v>
      </c>
      <c r="AU988">
        <v>2.1756948066460811</v>
      </c>
      <c r="AV988">
        <v>2.0345657405381532</v>
      </c>
      <c r="AW988">
        <v>-0.40022870211545181</v>
      </c>
      <c r="AX988">
        <v>6.415040183696842</v>
      </c>
      <c r="AY988">
        <v>2.3331085637221989</v>
      </c>
      <c r="AZ988">
        <v>-0.23062730627304931</v>
      </c>
      <c r="BA988">
        <v>10.659797899742401</v>
      </c>
      <c r="BB988">
        <v>2.6081766636831398</v>
      </c>
      <c r="BC988">
        <v>-0.76423073467676805</v>
      </c>
      <c r="BD988">
        <v>2.7597672485453408</v>
      </c>
      <c r="BE988">
        <v>3.8181524025238032</v>
      </c>
      <c r="BF988">
        <v>0.53373850709053627</v>
      </c>
      <c r="BG988">
        <v>-0.2580895175352913</v>
      </c>
      <c r="BH988">
        <v>0.72483898107051681</v>
      </c>
      <c r="BI988">
        <v>0.44104144805880902</v>
      </c>
      <c r="BJ988">
        <v>1.482998971613255</v>
      </c>
      <c r="BK988">
        <v>1.9559430267253239</v>
      </c>
      <c r="BL988">
        <v>-3.2333893398332152</v>
      </c>
      <c r="BM988">
        <v>1.884700665188471</v>
      </c>
      <c r="BN988">
        <v>3.6532676182550889</v>
      </c>
      <c r="BO988">
        <v>14.2902354303358</v>
      </c>
      <c r="BP988">
        <v>0.74291042866891754</v>
      </c>
      <c r="BQ988">
        <v>4.1908172134452348</v>
      </c>
    </row>
    <row r="989" spans="1:69" x14ac:dyDescent="0.2">
      <c r="A989" t="s">
        <v>194</v>
      </c>
      <c r="B989" t="s">
        <v>195</v>
      </c>
      <c r="C989" t="s">
        <v>2934</v>
      </c>
      <c r="D989" t="s">
        <v>2935</v>
      </c>
      <c r="G989">
        <v>5.9355351399503</v>
      </c>
      <c r="H989">
        <v>6.3285628412576527</v>
      </c>
      <c r="I989">
        <v>6.2363265060152617</v>
      </c>
      <c r="J989">
        <v>6.184847820444431</v>
      </c>
      <c r="K989">
        <v>6.2102851560687249</v>
      </c>
      <c r="L989">
        <v>5.9971562837644408</v>
      </c>
      <c r="M989">
        <v>6.6629029525989898</v>
      </c>
      <c r="N989">
        <v>7.0034459656445236</v>
      </c>
      <c r="O989">
        <v>7.3904312977965372</v>
      </c>
      <c r="P989">
        <v>7.473931965316762</v>
      </c>
      <c r="Q989">
        <v>7.264333161605312</v>
      </c>
      <c r="R989">
        <v>9.6316662462725162</v>
      </c>
      <c r="S989">
        <v>9.6973847918137199</v>
      </c>
      <c r="T989">
        <v>12.073570686700739</v>
      </c>
      <c r="U989">
        <v>13.521526596466121</v>
      </c>
      <c r="V989">
        <v>12.799773793062434</v>
      </c>
      <c r="W989">
        <v>12.768260492229688</v>
      </c>
      <c r="X989">
        <v>12.43266138804557</v>
      </c>
      <c r="Y989">
        <v>13.059661395831416</v>
      </c>
      <c r="Z989">
        <v>13.203959628780989</v>
      </c>
      <c r="AA989">
        <v>12.380939927592362</v>
      </c>
      <c r="AB989">
        <v>13.128476157738906</v>
      </c>
      <c r="AC989">
        <v>14.54246224049883</v>
      </c>
      <c r="AD989">
        <v>13.380370567131317</v>
      </c>
      <c r="AE989">
        <v>16.193478613476028</v>
      </c>
      <c r="AF989">
        <v>17.903321064597264</v>
      </c>
      <c r="AG989">
        <v>19.083257781173543</v>
      </c>
      <c r="AH989">
        <v>18.487796430962199</v>
      </c>
      <c r="AI989">
        <v>18.178404166606548</v>
      </c>
      <c r="AJ989">
        <v>18.130566824827245</v>
      </c>
      <c r="AK989">
        <v>18.761538172028793</v>
      </c>
      <c r="AL989">
        <v>19.86546200628246</v>
      </c>
      <c r="AM989">
        <v>22.130475714324749</v>
      </c>
      <c r="AN989">
        <v>23.970284854979301</v>
      </c>
      <c r="AO989">
        <v>22.630426430734268</v>
      </c>
      <c r="AP989">
        <v>24.675649149046727</v>
      </c>
      <c r="AQ989">
        <v>21.526186139288466</v>
      </c>
      <c r="AR989">
        <v>17.510943603840769</v>
      </c>
      <c r="AS989">
        <v>18.628959784614317</v>
      </c>
      <c r="AT989">
        <v>16.283992762565173</v>
      </c>
      <c r="AU989">
        <v>14.68477016547493</v>
      </c>
      <c r="AV989">
        <v>22.69470571933001</v>
      </c>
      <c r="AW989">
        <v>20.76003300707568</v>
      </c>
      <c r="AX989">
        <v>17.964157912618113</v>
      </c>
      <c r="AY989">
        <v>18.774796055084707</v>
      </c>
      <c r="AZ989">
        <v>18.995294959483427</v>
      </c>
      <c r="BA989">
        <v>20.882659693539374</v>
      </c>
      <c r="BB989">
        <v>24.450580568312994</v>
      </c>
      <c r="BC989">
        <v>25.626238990654947</v>
      </c>
      <c r="BD989">
        <v>25.756453710144921</v>
      </c>
      <c r="BE989">
        <v>26.421196332422348</v>
      </c>
      <c r="BF989">
        <v>28.287335377680243</v>
      </c>
      <c r="BG989">
        <v>30.289426110973881</v>
      </c>
      <c r="BH989">
        <v>35.597102884339527</v>
      </c>
      <c r="BI989">
        <v>36.56257429976057</v>
      </c>
      <c r="BJ989">
        <v>41.10114306618059</v>
      </c>
      <c r="BK989">
        <v>42.128164995709874</v>
      </c>
      <c r="BL989">
        <v>43.181767236383337</v>
      </c>
      <c r="BM989">
        <v>46.844616995673256</v>
      </c>
      <c r="BN989">
        <v>51.132130303817192</v>
      </c>
      <c r="BO989">
        <v>49.215864874374446</v>
      </c>
      <c r="BP989">
        <v>45.509372571216872</v>
      </c>
      <c r="BQ989">
        <v>42.307609424992556</v>
      </c>
    </row>
    <row r="990" spans="1:69" x14ac:dyDescent="0.2">
      <c r="A990" t="s">
        <v>194</v>
      </c>
      <c r="B990" t="s">
        <v>195</v>
      </c>
      <c r="C990" t="s">
        <v>2936</v>
      </c>
      <c r="D990" t="s">
        <v>2937</v>
      </c>
      <c r="G990">
        <v>3630000000</v>
      </c>
      <c r="H990">
        <v>3180000000</v>
      </c>
      <c r="I990">
        <v>2810000000</v>
      </c>
      <c r="J990">
        <v>2963000000</v>
      </c>
      <c r="K990">
        <v>3806000000</v>
      </c>
      <c r="L990">
        <v>4191000000</v>
      </c>
      <c r="M990">
        <v>5449000000</v>
      </c>
      <c r="N990">
        <v>6625000000</v>
      </c>
      <c r="O990">
        <v>9633551959.9965992</v>
      </c>
      <c r="P990">
        <v>9914719559.8760014</v>
      </c>
      <c r="Q990">
        <v>10394345259.846001</v>
      </c>
      <c r="R990">
        <v>14053792819.790199</v>
      </c>
      <c r="S990">
        <v>16134821584.800701</v>
      </c>
      <c r="T990">
        <v>14731660657.0175</v>
      </c>
      <c r="U990">
        <v>11358388089.4324</v>
      </c>
      <c r="V990">
        <v>4601355099.6461697</v>
      </c>
      <c r="W990">
        <v>-3778271992.04076</v>
      </c>
      <c r="X990">
        <v>-2548663420.8403401</v>
      </c>
      <c r="Y990">
        <v>-2432366871.0130901</v>
      </c>
      <c r="Z990">
        <v>-2492006365.8363099</v>
      </c>
      <c r="AA990">
        <v>-6434447453.5328302</v>
      </c>
      <c r="AB990">
        <v>4812617704.8753996</v>
      </c>
      <c r="AC990">
        <v>21898371950.346298</v>
      </c>
      <c r="AD990">
        <v>23229084372.137699</v>
      </c>
      <c r="AE990">
        <v>44775438491.997597</v>
      </c>
      <c r="AF990">
        <v>63209911580.133301</v>
      </c>
      <c r="AG990">
        <v>75753360714.783905</v>
      </c>
      <c r="AH990">
        <v>62929457724.474098</v>
      </c>
      <c r="AI990">
        <v>62487810647.3554</v>
      </c>
      <c r="AJ990">
        <v>72199195164.829208</v>
      </c>
      <c r="AK990">
        <v>86022213758.723801</v>
      </c>
      <c r="AL990">
        <v>102641931839.142</v>
      </c>
      <c r="AM990">
        <v>156826211076.07898</v>
      </c>
      <c r="AN990">
        <v>229121100976.02301</v>
      </c>
      <c r="AO990">
        <v>213027086256.99002</v>
      </c>
      <c r="AP990">
        <v>195939064955.57599</v>
      </c>
      <c r="AQ990">
        <v>175934163857.66501</v>
      </c>
      <c r="AR990">
        <v>161162428254.83899</v>
      </c>
      <c r="AS990">
        <v>138526407144.46899</v>
      </c>
      <c r="AT990">
        <v>230551381810.01099</v>
      </c>
      <c r="AU990">
        <v>248716819697.806</v>
      </c>
      <c r="AV990">
        <v>414783251959.94598</v>
      </c>
      <c r="AW990">
        <v>287955376522.44501</v>
      </c>
      <c r="AX990">
        <v>181655814183.70999</v>
      </c>
      <c r="AY990">
        <v>247643455867.42001</v>
      </c>
      <c r="AZ990">
        <v>411416593324.99298</v>
      </c>
      <c r="BA990">
        <v>396248472132.40997</v>
      </c>
      <c r="BB990">
        <v>576852898095.86096</v>
      </c>
      <c r="BC990">
        <v>675843566794.94397</v>
      </c>
      <c r="BD990">
        <v>717355262634.66895</v>
      </c>
      <c r="BE990">
        <v>773934550612.35107</v>
      </c>
      <c r="BF990">
        <v>559062702173.28711</v>
      </c>
      <c r="BG990">
        <v>452668480416.146</v>
      </c>
      <c r="BH990">
        <v>737107375121.17798</v>
      </c>
      <c r="BI990">
        <v>1050689905411.9</v>
      </c>
      <c r="BJ990">
        <v>1334395985194.1899</v>
      </c>
      <c r="BK990">
        <v>1441940250810.75</v>
      </c>
      <c r="BL990">
        <v>1508092203124.05</v>
      </c>
      <c r="BM990">
        <v>1989273664283.0701</v>
      </c>
      <c r="BN990">
        <v>2633776019989.4302</v>
      </c>
      <c r="BO990">
        <v>1974172249169.1799</v>
      </c>
      <c r="BP990">
        <v>1627659759866.98</v>
      </c>
      <c r="BQ990">
        <v>2073526309306.4099</v>
      </c>
    </row>
    <row r="991" spans="1:69" x14ac:dyDescent="0.2">
      <c r="A991" t="s">
        <v>194</v>
      </c>
      <c r="B991" t="s">
        <v>195</v>
      </c>
      <c r="C991" t="s">
        <v>2938</v>
      </c>
      <c r="D991" t="s">
        <v>2939</v>
      </c>
    </row>
    <row r="992" spans="1:69" x14ac:dyDescent="0.2">
      <c r="A992" t="s">
        <v>194</v>
      </c>
      <c r="B992" t="s">
        <v>195</v>
      </c>
      <c r="C992" t="s">
        <v>2940</v>
      </c>
      <c r="D992" t="s">
        <v>2941</v>
      </c>
      <c r="AT992">
        <v>8.4744301445055079</v>
      </c>
      <c r="AU992">
        <v>7.7312125950833295</v>
      </c>
      <c r="AV992">
        <v>12.028043339706819</v>
      </c>
      <c r="AW992">
        <v>11.893809302966872</v>
      </c>
      <c r="AX992">
        <v>7.0948249438581783</v>
      </c>
      <c r="AY992">
        <v>8.3024874302081102</v>
      </c>
      <c r="AZ992">
        <v>11.978731692451879</v>
      </c>
      <c r="BA992">
        <v>11.909733938930676</v>
      </c>
      <c r="BB992">
        <v>7.9221917308306455</v>
      </c>
      <c r="BC992">
        <v>9.5711501120071851</v>
      </c>
      <c r="BD992">
        <v>9.6502005217965845</v>
      </c>
      <c r="BE992">
        <v>7.5417912227556592</v>
      </c>
      <c r="BF992">
        <v>6.7595703979869564</v>
      </c>
      <c r="BG992">
        <v>5.7617477928255703</v>
      </c>
      <c r="BH992">
        <v>5.7842918573866813</v>
      </c>
      <c r="BI992">
        <v>4.917877752432628</v>
      </c>
      <c r="BJ992">
        <v>4.9687802587749443</v>
      </c>
      <c r="BK992">
        <v>5.7513111731255195</v>
      </c>
      <c r="BL992">
        <v>5.4067840707711508</v>
      </c>
      <c r="BM992">
        <v>8.5729171923958027</v>
      </c>
      <c r="BN992">
        <v>10.827714125915231</v>
      </c>
      <c r="BO992">
        <v>6.084373756387266</v>
      </c>
      <c r="BP992">
        <v>6.2511082630652499</v>
      </c>
      <c r="BQ992">
        <v>6.9476820603998579</v>
      </c>
    </row>
    <row r="993" spans="1:70" x14ac:dyDescent="0.2">
      <c r="A993" t="s">
        <v>194</v>
      </c>
      <c r="B993" t="s">
        <v>195</v>
      </c>
      <c r="C993" t="s">
        <v>2942</v>
      </c>
      <c r="D993" t="s">
        <v>2943</v>
      </c>
      <c r="AW993">
        <v>1.1078915387861199</v>
      </c>
      <c r="AX993">
        <v>1.2292777477728301</v>
      </c>
      <c r="AY993">
        <v>1.1514147496997</v>
      </c>
      <c r="AZ993">
        <v>1.4273618059329101</v>
      </c>
      <c r="BA993">
        <v>1.59271213538053</v>
      </c>
      <c r="BB993">
        <v>1.74847803201639</v>
      </c>
      <c r="BC993">
        <v>1.8598316749644099</v>
      </c>
      <c r="BD993">
        <v>2.02875713349255</v>
      </c>
      <c r="BE993">
        <v>2.07610193682024</v>
      </c>
      <c r="BF993">
        <v>2.2544831336480602</v>
      </c>
      <c r="BG993">
        <v>2.6830449178168201</v>
      </c>
      <c r="BH993">
        <v>2.8161296918977499</v>
      </c>
      <c r="BI993">
        <v>2.79399849124081</v>
      </c>
      <c r="BJ993">
        <v>2.7698526659233802</v>
      </c>
      <c r="BK993">
        <v>2.7456432525103902</v>
      </c>
      <c r="BL993">
        <v>2.9883770271193502</v>
      </c>
      <c r="BM993">
        <v>2.74281799797031</v>
      </c>
      <c r="BN993">
        <v>2.68689281887429</v>
      </c>
      <c r="BO993">
        <v>2.7350848534605801</v>
      </c>
    </row>
    <row r="994" spans="1:70" x14ac:dyDescent="0.2">
      <c r="A994" t="s">
        <v>194</v>
      </c>
      <c r="B994" t="s">
        <v>195</v>
      </c>
      <c r="C994" t="s">
        <v>2944</v>
      </c>
      <c r="D994" t="s">
        <v>2945</v>
      </c>
      <c r="BF994">
        <v>15.8</v>
      </c>
      <c r="BG994">
        <v>15.8</v>
      </c>
      <c r="BH994">
        <v>15.8</v>
      </c>
      <c r="BI994">
        <v>15.1</v>
      </c>
      <c r="BJ994">
        <v>14.9</v>
      </c>
      <c r="BK994">
        <v>14.9</v>
      </c>
      <c r="BL994">
        <v>14.9</v>
      </c>
      <c r="BM994">
        <v>16.399999999999999</v>
      </c>
      <c r="BN994">
        <v>16.399999999999999</v>
      </c>
      <c r="BO994">
        <v>16.399999999999999</v>
      </c>
      <c r="BP994">
        <v>16.399999999999999</v>
      </c>
      <c r="BQ994">
        <v>16.5</v>
      </c>
    </row>
    <row r="995" spans="1:70" x14ac:dyDescent="0.2">
      <c r="A995" t="s">
        <v>194</v>
      </c>
      <c r="B995" t="s">
        <v>195</v>
      </c>
      <c r="C995" t="s">
        <v>2946</v>
      </c>
      <c r="D995" t="s">
        <v>2947</v>
      </c>
      <c r="F995">
        <v>12.5</v>
      </c>
      <c r="G995">
        <v>12.5</v>
      </c>
      <c r="H995">
        <v>12.5</v>
      </c>
      <c r="I995">
        <v>12.5</v>
      </c>
      <c r="J995">
        <v>12.5</v>
      </c>
      <c r="K995">
        <v>12.5</v>
      </c>
      <c r="L995">
        <v>12.5</v>
      </c>
      <c r="M995">
        <v>12.5</v>
      </c>
      <c r="N995">
        <v>12.5</v>
      </c>
      <c r="O995">
        <v>12.5</v>
      </c>
      <c r="P995">
        <v>12.5</v>
      </c>
      <c r="Q995">
        <v>12.5</v>
      </c>
      <c r="R995">
        <v>12.5</v>
      </c>
      <c r="S995">
        <v>12.5</v>
      </c>
      <c r="T995">
        <v>12.5</v>
      </c>
      <c r="U995">
        <v>12.5</v>
      </c>
      <c r="V995">
        <v>12.5</v>
      </c>
      <c r="W995">
        <v>12.5</v>
      </c>
      <c r="X995">
        <v>12.5</v>
      </c>
      <c r="Y995">
        <v>12.5</v>
      </c>
      <c r="Z995">
        <v>12.5</v>
      </c>
      <c r="AA995">
        <v>12.5</v>
      </c>
      <c r="AB995">
        <v>12.5</v>
      </c>
      <c r="AC995">
        <v>12.5</v>
      </c>
      <c r="AD995">
        <v>12.5</v>
      </c>
      <c r="AE995">
        <v>12.5</v>
      </c>
      <c r="AF995">
        <v>12.5</v>
      </c>
      <c r="AG995">
        <v>12.5</v>
      </c>
      <c r="AH995">
        <v>12.5</v>
      </c>
      <c r="AI995">
        <v>12.5</v>
      </c>
      <c r="AJ995">
        <v>12.5</v>
      </c>
      <c r="AK995">
        <v>12.5</v>
      </c>
      <c r="AL995">
        <v>12.5</v>
      </c>
      <c r="AM995">
        <v>12.5</v>
      </c>
      <c r="AN995">
        <v>12.5</v>
      </c>
      <c r="AO995">
        <v>12.5</v>
      </c>
      <c r="AP995">
        <v>12.5</v>
      </c>
      <c r="AQ995">
        <v>12.5</v>
      </c>
      <c r="AR995">
        <v>12.5</v>
      </c>
      <c r="AS995">
        <v>12.5</v>
      </c>
      <c r="AT995">
        <v>12.5</v>
      </c>
      <c r="AU995">
        <v>12.5</v>
      </c>
      <c r="AV995">
        <v>12.5</v>
      </c>
      <c r="AW995">
        <v>12.5</v>
      </c>
      <c r="AX995">
        <v>12.5</v>
      </c>
      <c r="AY995">
        <v>12.5</v>
      </c>
      <c r="AZ995">
        <v>12.5</v>
      </c>
      <c r="BA995">
        <v>12.5</v>
      </c>
      <c r="BB995">
        <v>12.5</v>
      </c>
      <c r="BC995">
        <v>12.5</v>
      </c>
      <c r="BD995">
        <v>12.5</v>
      </c>
      <c r="BE995">
        <v>12.5</v>
      </c>
      <c r="BF995">
        <v>12.5</v>
      </c>
      <c r="BG995">
        <v>12.5</v>
      </c>
      <c r="BH995">
        <v>12.5</v>
      </c>
      <c r="BI995">
        <v>12.5</v>
      </c>
      <c r="BJ995">
        <v>12.5</v>
      </c>
      <c r="BK995">
        <v>12.5</v>
      </c>
      <c r="BL995">
        <v>12.5</v>
      </c>
      <c r="BM995">
        <v>12.5</v>
      </c>
      <c r="BN995">
        <v>12.5</v>
      </c>
      <c r="BO995">
        <v>12.5</v>
      </c>
    </row>
    <row r="996" spans="1:70" x14ac:dyDescent="0.2">
      <c r="A996" t="s">
        <v>194</v>
      </c>
      <c r="B996" t="s">
        <v>195</v>
      </c>
      <c r="C996" t="s">
        <v>2948</v>
      </c>
      <c r="D996" t="s">
        <v>2949</v>
      </c>
      <c r="AD996">
        <v>0</v>
      </c>
      <c r="AE996">
        <v>0</v>
      </c>
      <c r="AF996">
        <v>0</v>
      </c>
      <c r="AG996">
        <v>0</v>
      </c>
      <c r="AH996">
        <v>0</v>
      </c>
      <c r="AI996">
        <v>0</v>
      </c>
      <c r="AJ996">
        <v>0</v>
      </c>
      <c r="AK996">
        <v>0</v>
      </c>
      <c r="AL996">
        <v>0.25300798400000002</v>
      </c>
      <c r="AM996">
        <v>0.48252198200000002</v>
      </c>
      <c r="AN996">
        <v>0.69166922799999997</v>
      </c>
      <c r="AO996">
        <v>0.88304552599999997</v>
      </c>
      <c r="AP996">
        <v>1.0588235290000001</v>
      </c>
      <c r="AQ996">
        <v>1.220835594</v>
      </c>
      <c r="AR996">
        <v>1.8507834889999999</v>
      </c>
      <c r="AS996">
        <v>2.2914162820000001</v>
      </c>
      <c r="AT996">
        <v>2.3391653990000001</v>
      </c>
      <c r="AU996">
        <v>2.4239380399999999</v>
      </c>
      <c r="AV996">
        <v>2.5042466669999999</v>
      </c>
      <c r="AW996">
        <v>2.5804348369999999</v>
      </c>
      <c r="AX996">
        <v>2.6528117359999999</v>
      </c>
      <c r="AY996">
        <v>2.6528117359999999</v>
      </c>
      <c r="AZ996">
        <v>2.6528117359999999</v>
      </c>
      <c r="BA996">
        <v>2.6528117359999999</v>
      </c>
      <c r="BB996">
        <v>2.6528117359999999</v>
      </c>
      <c r="BC996">
        <v>2.6528117359999999</v>
      </c>
      <c r="BD996">
        <v>2.6528117359999999</v>
      </c>
      <c r="BE996">
        <v>2.6528117359999999</v>
      </c>
      <c r="BF996">
        <v>2.6528117359999999</v>
      </c>
      <c r="BG996">
        <v>2.6528117359999999</v>
      </c>
      <c r="BH996">
        <v>2.6528117359999999</v>
      </c>
      <c r="BI996">
        <v>2.6528117359999999</v>
      </c>
      <c r="BJ996">
        <v>2.6528117359999999</v>
      </c>
      <c r="BK996">
        <v>2.6528117359999999</v>
      </c>
      <c r="BL996">
        <v>2.6528117359999999</v>
      </c>
      <c r="BM996">
        <v>2.6528117359999999</v>
      </c>
      <c r="BN996">
        <v>2.6528117359999999</v>
      </c>
      <c r="BO996">
        <v>2.6528117359999999</v>
      </c>
    </row>
    <row r="997" spans="1:70" x14ac:dyDescent="0.2">
      <c r="A997" t="s">
        <v>194</v>
      </c>
      <c r="B997" t="s">
        <v>195</v>
      </c>
      <c r="C997" t="s">
        <v>2950</v>
      </c>
      <c r="D997" t="s">
        <v>2951</v>
      </c>
      <c r="E997">
        <v>2000</v>
      </c>
      <c r="F997">
        <v>2500</v>
      </c>
      <c r="G997">
        <v>2500</v>
      </c>
      <c r="H997">
        <v>3000</v>
      </c>
      <c r="I997">
        <v>3500</v>
      </c>
      <c r="J997">
        <v>3500</v>
      </c>
      <c r="K997">
        <v>4000</v>
      </c>
      <c r="L997">
        <v>4500</v>
      </c>
      <c r="M997">
        <v>4500</v>
      </c>
      <c r="N997">
        <v>4500</v>
      </c>
      <c r="O997">
        <v>5000</v>
      </c>
      <c r="P997">
        <v>5000</v>
      </c>
      <c r="Q997">
        <v>4000</v>
      </c>
      <c r="R997">
        <v>5000</v>
      </c>
      <c r="S997">
        <v>5000</v>
      </c>
      <c r="T997">
        <v>5000</v>
      </c>
      <c r="U997">
        <v>6000</v>
      </c>
      <c r="V997">
        <v>6000</v>
      </c>
      <c r="W997">
        <v>7000</v>
      </c>
      <c r="X997">
        <v>7000</v>
      </c>
      <c r="Y997">
        <v>6500</v>
      </c>
      <c r="Z997">
        <v>7500</v>
      </c>
      <c r="AA997">
        <v>7000</v>
      </c>
      <c r="AB997">
        <v>7214</v>
      </c>
      <c r="AC997">
        <v>7374</v>
      </c>
      <c r="AD997">
        <v>7433</v>
      </c>
      <c r="AE997">
        <v>7630</v>
      </c>
      <c r="AF997">
        <v>7826</v>
      </c>
      <c r="AG997">
        <v>7907</v>
      </c>
      <c r="AH997">
        <v>8006</v>
      </c>
      <c r="AI997">
        <v>7006</v>
      </c>
      <c r="AJ997">
        <v>7005</v>
      </c>
      <c r="AK997">
        <v>7505</v>
      </c>
      <c r="AL997">
        <v>7000</v>
      </c>
      <c r="AM997">
        <v>8000</v>
      </c>
      <c r="AN997">
        <v>8000</v>
      </c>
      <c r="AO997">
        <v>8030</v>
      </c>
      <c r="AP997">
        <v>8045</v>
      </c>
      <c r="AQ997">
        <v>8375</v>
      </c>
      <c r="AR997">
        <v>7625</v>
      </c>
      <c r="AS997">
        <v>8505</v>
      </c>
      <c r="AT997">
        <v>8505</v>
      </c>
      <c r="AU997">
        <v>8505</v>
      </c>
      <c r="AV997">
        <v>9005</v>
      </c>
      <c r="AW997">
        <v>9005</v>
      </c>
      <c r="AX997">
        <v>9065</v>
      </c>
      <c r="AY997">
        <v>9750</v>
      </c>
      <c r="AZ997">
        <v>10548</v>
      </c>
      <c r="BA997">
        <v>11568</v>
      </c>
      <c r="BB997">
        <v>12075</v>
      </c>
      <c r="BC997">
        <v>14800</v>
      </c>
      <c r="BD997">
        <v>16360</v>
      </c>
      <c r="BE997">
        <v>20602</v>
      </c>
      <c r="BF997">
        <v>20740</v>
      </c>
      <c r="BG997">
        <v>20936</v>
      </c>
      <c r="BH997">
        <v>20986</v>
      </c>
      <c r="BI997">
        <v>22106</v>
      </c>
      <c r="BJ997">
        <v>25625</v>
      </c>
      <c r="BK997">
        <v>27752</v>
      </c>
      <c r="BL997">
        <v>28403</v>
      </c>
      <c r="BM997">
        <v>29805</v>
      </c>
      <c r="BN997">
        <v>30609</v>
      </c>
      <c r="BO997">
        <v>30938</v>
      </c>
      <c r="BP997">
        <v>31465.749</v>
      </c>
    </row>
    <row r="998" spans="1:70" x14ac:dyDescent="0.2">
      <c r="A998" t="s">
        <v>194</v>
      </c>
      <c r="B998" t="s">
        <v>195</v>
      </c>
      <c r="C998" t="s">
        <v>2952</v>
      </c>
      <c r="D998" t="s">
        <v>2953</v>
      </c>
      <c r="E998">
        <v>59126</v>
      </c>
      <c r="F998">
        <v>63090</v>
      </c>
      <c r="G998">
        <v>67325</v>
      </c>
      <c r="H998">
        <v>71845</v>
      </c>
      <c r="I998">
        <v>76676</v>
      </c>
      <c r="J998">
        <v>81816</v>
      </c>
      <c r="K998">
        <v>87309</v>
      </c>
      <c r="L998">
        <v>93170</v>
      </c>
      <c r="M998">
        <v>99434</v>
      </c>
      <c r="N998">
        <v>107102</v>
      </c>
      <c r="O998">
        <v>115374</v>
      </c>
      <c r="P998">
        <v>124284</v>
      </c>
      <c r="Q998">
        <v>133897</v>
      </c>
      <c r="R998">
        <v>144223</v>
      </c>
      <c r="S998">
        <v>155361</v>
      </c>
      <c r="T998">
        <v>167360</v>
      </c>
      <c r="U998">
        <v>182337</v>
      </c>
      <c r="V998">
        <v>200214</v>
      </c>
      <c r="W998">
        <v>219871</v>
      </c>
      <c r="X998">
        <v>241459</v>
      </c>
      <c r="Y998">
        <v>265200</v>
      </c>
      <c r="Z998">
        <v>291201</v>
      </c>
      <c r="AA998">
        <v>319792</v>
      </c>
      <c r="AB998">
        <v>351190</v>
      </c>
      <c r="AC998">
        <v>385721</v>
      </c>
      <c r="AD998">
        <v>423537</v>
      </c>
      <c r="AE998">
        <v>452238</v>
      </c>
      <c r="AF998">
        <v>472181</v>
      </c>
      <c r="AG998">
        <v>493032</v>
      </c>
      <c r="AH998">
        <v>514742</v>
      </c>
      <c r="AI998">
        <v>537441</v>
      </c>
      <c r="AJ998">
        <v>561141</v>
      </c>
      <c r="AK998">
        <v>585920</v>
      </c>
      <c r="AL998">
        <v>611721</v>
      </c>
      <c r="AM998">
        <v>638696</v>
      </c>
      <c r="AN998">
        <v>666861</v>
      </c>
      <c r="AO998">
        <v>696309</v>
      </c>
      <c r="AP998">
        <v>739213</v>
      </c>
      <c r="AQ998">
        <v>795344</v>
      </c>
      <c r="AR998">
        <v>855737</v>
      </c>
      <c r="AS998">
        <v>920808</v>
      </c>
      <c r="AT998">
        <v>990628</v>
      </c>
      <c r="AU998">
        <v>1065850</v>
      </c>
      <c r="AV998">
        <v>1146783</v>
      </c>
      <c r="AW998">
        <v>1233987</v>
      </c>
      <c r="AX998">
        <v>1327553</v>
      </c>
      <c r="AY998">
        <v>1428359</v>
      </c>
      <c r="AZ998">
        <v>1514246</v>
      </c>
      <c r="BA998">
        <v>1586762</v>
      </c>
      <c r="BB998">
        <v>1662536</v>
      </c>
      <c r="BC998">
        <v>1742041</v>
      </c>
      <c r="BD998">
        <v>1825349</v>
      </c>
      <c r="BE998">
        <v>1912763</v>
      </c>
      <c r="BF998">
        <v>2004106</v>
      </c>
      <c r="BG998">
        <v>2099945</v>
      </c>
      <c r="BH998">
        <v>2200368</v>
      </c>
      <c r="BI998">
        <v>2305593</v>
      </c>
      <c r="BJ998">
        <v>2415851</v>
      </c>
      <c r="BK998">
        <v>2531381</v>
      </c>
      <c r="BL998">
        <v>2652720</v>
      </c>
      <c r="BM998">
        <v>2780331</v>
      </c>
      <c r="BN998">
        <v>2914619</v>
      </c>
      <c r="BO998">
        <v>3055788</v>
      </c>
      <c r="BP998">
        <v>3203923</v>
      </c>
      <c r="BQ998">
        <v>3358934</v>
      </c>
      <c r="BR998">
        <v>3520821</v>
      </c>
    </row>
    <row r="999" spans="1:70" x14ac:dyDescent="0.2">
      <c r="A999" t="s">
        <v>194</v>
      </c>
      <c r="B999" t="s">
        <v>195</v>
      </c>
      <c r="C999" t="s">
        <v>2954</v>
      </c>
      <c r="D999" t="s">
        <v>2955</v>
      </c>
      <c r="AI999">
        <v>0</v>
      </c>
      <c r="AS999">
        <v>0</v>
      </c>
      <c r="BH999">
        <v>0</v>
      </c>
    </row>
    <row r="1000" spans="1:70" x14ac:dyDescent="0.2">
      <c r="A1000" t="s">
        <v>194</v>
      </c>
      <c r="B1000" t="s">
        <v>195</v>
      </c>
      <c r="C1000" t="s">
        <v>2956</v>
      </c>
      <c r="D1000" t="s">
        <v>2957</v>
      </c>
      <c r="BK1000">
        <v>9</v>
      </c>
      <c r="BO1000">
        <v>12</v>
      </c>
    </row>
    <row r="1001" spans="1:70" x14ac:dyDescent="0.2">
      <c r="A1001" t="s">
        <v>194</v>
      </c>
      <c r="B1001" t="s">
        <v>195</v>
      </c>
      <c r="C1001" t="s">
        <v>2958</v>
      </c>
      <c r="D1001" t="s">
        <v>2959</v>
      </c>
      <c r="O1001">
        <v>5.11E-2</v>
      </c>
      <c r="P1001">
        <v>5.1200000000000002E-2</v>
      </c>
      <c r="Q1001">
        <v>4.8399999999999999E-2</v>
      </c>
      <c r="R1001">
        <v>4.8500000000000001E-2</v>
      </c>
      <c r="S1001">
        <v>5.0599999999999999E-2</v>
      </c>
      <c r="T1001">
        <v>5.28E-2</v>
      </c>
      <c r="U1001">
        <v>5.6000000000000001E-2</v>
      </c>
      <c r="V1001">
        <v>5.0599999999999999E-2</v>
      </c>
      <c r="W1001">
        <v>5.8400000000000001E-2</v>
      </c>
      <c r="X1001">
        <v>6.1800000000000001E-2</v>
      </c>
      <c r="Y1001">
        <v>5.8500000000000003E-2</v>
      </c>
      <c r="Z1001">
        <v>5.7299999999999997E-2</v>
      </c>
      <c r="AA1001">
        <v>6.3399999999999998E-2</v>
      </c>
      <c r="AB1001">
        <v>6.2399999999999997E-2</v>
      </c>
      <c r="AC1001">
        <v>6.13E-2</v>
      </c>
      <c r="AD1001">
        <v>6.9500000000000006E-2</v>
      </c>
      <c r="AE1001">
        <v>8.8900000000000007E-2</v>
      </c>
      <c r="AF1001">
        <v>9.1499999999999998E-2</v>
      </c>
      <c r="AG1001">
        <v>9.2799999999999994E-2</v>
      </c>
      <c r="AH1001">
        <v>9.5600000000000004E-2</v>
      </c>
      <c r="AI1001">
        <v>9.8699999999999996E-2</v>
      </c>
      <c r="AJ1001">
        <v>0.10440000000000001</v>
      </c>
      <c r="AK1001">
        <v>0.1091</v>
      </c>
      <c r="AL1001">
        <v>0.1118</v>
      </c>
      <c r="AM1001">
        <v>0.1149</v>
      </c>
      <c r="AN1001">
        <v>0.1164</v>
      </c>
      <c r="AO1001">
        <v>0.1183</v>
      </c>
      <c r="AP1001">
        <v>0.12130000000000001</v>
      </c>
      <c r="AQ1001">
        <v>0.12659999999999999</v>
      </c>
      <c r="AR1001">
        <v>0.13020000000000001</v>
      </c>
      <c r="AS1001">
        <v>0.13339999999999999</v>
      </c>
      <c r="AT1001">
        <v>0.13900000000000001</v>
      </c>
      <c r="AU1001">
        <v>0.14779999999999999</v>
      </c>
      <c r="AV1001">
        <v>0.15640000000000001</v>
      </c>
      <c r="AW1001">
        <v>0.1628</v>
      </c>
      <c r="AX1001">
        <v>0.16719999999999999</v>
      </c>
      <c r="AY1001">
        <v>0.17319999999999999</v>
      </c>
      <c r="AZ1001">
        <v>0.18260000000000001</v>
      </c>
      <c r="BA1001">
        <v>0.19189999999999999</v>
      </c>
      <c r="BB1001">
        <v>0.1988</v>
      </c>
      <c r="BC1001">
        <v>0.20180000000000001</v>
      </c>
      <c r="BD1001">
        <v>0.20549999999999999</v>
      </c>
      <c r="BE1001">
        <v>0.21060000000000001</v>
      </c>
      <c r="BF1001">
        <v>0.21820000000000001</v>
      </c>
      <c r="BG1001">
        <v>0.223</v>
      </c>
      <c r="BH1001">
        <v>0.22839999999999999</v>
      </c>
      <c r="BI1001">
        <v>0.23269999999999999</v>
      </c>
      <c r="BJ1001">
        <v>0.23980000000000001</v>
      </c>
      <c r="BK1001">
        <v>0.26729999999999998</v>
      </c>
      <c r="BL1001">
        <v>0.29770000000000002</v>
      </c>
      <c r="BM1001">
        <v>0.32129999999999997</v>
      </c>
      <c r="BN1001">
        <v>0.3301</v>
      </c>
      <c r="BO1001">
        <v>0.33639999999999998</v>
      </c>
      <c r="BP1001">
        <v>0.35570000000000002</v>
      </c>
      <c r="BQ1001">
        <v>0.37619999999999998</v>
      </c>
    </row>
    <row r="1002" spans="1:70" x14ac:dyDescent="0.2">
      <c r="A1002" t="s">
        <v>194</v>
      </c>
      <c r="B1002" t="s">
        <v>195</v>
      </c>
      <c r="C1002" t="s">
        <v>2960</v>
      </c>
      <c r="D1002" t="s">
        <v>2961</v>
      </c>
      <c r="O1002">
        <v>5.0200000000000002E-2</v>
      </c>
      <c r="P1002">
        <v>5.0799999999999998E-2</v>
      </c>
      <c r="Q1002">
        <v>5.1999999999999998E-2</v>
      </c>
      <c r="R1002">
        <v>5.2900000000000003E-2</v>
      </c>
      <c r="S1002">
        <v>5.2900000000000003E-2</v>
      </c>
      <c r="T1002">
        <v>5.5800000000000002E-2</v>
      </c>
      <c r="U1002">
        <v>5.7099999999999998E-2</v>
      </c>
      <c r="V1002">
        <v>5.8299999999999998E-2</v>
      </c>
      <c r="W1002">
        <v>5.96E-2</v>
      </c>
      <c r="X1002">
        <v>6.0400000000000002E-2</v>
      </c>
      <c r="Y1002">
        <v>6.2199999999999998E-2</v>
      </c>
      <c r="Z1002">
        <v>6.3700000000000007E-2</v>
      </c>
      <c r="AA1002">
        <v>0.1956</v>
      </c>
      <c r="AB1002">
        <v>0.1983</v>
      </c>
      <c r="AC1002">
        <v>0.13239999999999999</v>
      </c>
      <c r="AD1002">
        <v>0.14649999999999999</v>
      </c>
      <c r="AE1002">
        <v>0.1893</v>
      </c>
      <c r="AF1002">
        <v>0.14860000000000001</v>
      </c>
      <c r="AG1002">
        <v>0.15820000000000001</v>
      </c>
      <c r="AH1002">
        <v>0.21190000000000001</v>
      </c>
      <c r="AI1002">
        <v>0.2281</v>
      </c>
      <c r="AJ1002">
        <v>0.2676</v>
      </c>
      <c r="AK1002">
        <v>0.19850000000000001</v>
      </c>
      <c r="AL1002">
        <v>0.17660000000000001</v>
      </c>
      <c r="AM1002">
        <v>0.22359999999999999</v>
      </c>
      <c r="AN1002">
        <v>0.2281</v>
      </c>
      <c r="AO1002">
        <v>0.25530000000000003</v>
      </c>
      <c r="AP1002">
        <v>0.14380000000000001</v>
      </c>
      <c r="AQ1002">
        <v>0.2792</v>
      </c>
      <c r="AR1002">
        <v>0.24399999999999999</v>
      </c>
      <c r="AS1002">
        <v>0.20050000000000001</v>
      </c>
      <c r="AT1002">
        <v>0.2596</v>
      </c>
      <c r="AU1002">
        <v>0.2429</v>
      </c>
      <c r="AV1002">
        <v>0.2356</v>
      </c>
      <c r="AW1002">
        <v>0.24629999999999999</v>
      </c>
      <c r="AX1002">
        <v>0.25850000000000001</v>
      </c>
      <c r="AY1002">
        <v>0.22689999999999999</v>
      </c>
      <c r="AZ1002">
        <v>0.24179999999999999</v>
      </c>
      <c r="BA1002">
        <v>0.2344</v>
      </c>
      <c r="BB1002">
        <v>0.2477</v>
      </c>
      <c r="BC1002">
        <v>0.25530000000000003</v>
      </c>
      <c r="BD1002">
        <v>0.25519999999999998</v>
      </c>
      <c r="BE1002">
        <v>0.23219999999999999</v>
      </c>
      <c r="BF1002">
        <v>0.25109999999999999</v>
      </c>
      <c r="BG1002">
        <v>0.24560000000000001</v>
      </c>
      <c r="BH1002">
        <v>0.2397</v>
      </c>
      <c r="BI1002">
        <v>0.2636</v>
      </c>
      <c r="BJ1002">
        <v>0.26069999999999999</v>
      </c>
      <c r="BK1002">
        <v>0.25280000000000002</v>
      </c>
      <c r="BL1002">
        <v>0.25929999999999997</v>
      </c>
      <c r="BM1002">
        <v>0.25440000000000002</v>
      </c>
      <c r="BN1002">
        <v>0.2762</v>
      </c>
      <c r="BO1002">
        <v>0.26569999999999999</v>
      </c>
      <c r="BP1002">
        <v>0.30590000000000001</v>
      </c>
      <c r="BQ1002">
        <v>0.34520000000000001</v>
      </c>
    </row>
    <row r="1003" spans="1:70" x14ac:dyDescent="0.2">
      <c r="A1003" t="s">
        <v>194</v>
      </c>
      <c r="B1003" t="s">
        <v>195</v>
      </c>
      <c r="C1003" t="s">
        <v>2962</v>
      </c>
      <c r="D1003" t="s">
        <v>2963</v>
      </c>
      <c r="O1003">
        <v>1.2668999999999999</v>
      </c>
      <c r="P1003">
        <v>1.2814000000000001</v>
      </c>
      <c r="Q1003">
        <v>1.1943999999999999</v>
      </c>
      <c r="R1003">
        <v>1.1102000000000001</v>
      </c>
      <c r="S1003">
        <v>1.1523000000000001</v>
      </c>
      <c r="T1003">
        <v>1.1934</v>
      </c>
      <c r="U1003">
        <v>1.2151000000000001</v>
      </c>
      <c r="V1003">
        <v>1.244</v>
      </c>
      <c r="W1003">
        <v>1.2881</v>
      </c>
      <c r="X1003">
        <v>1.339</v>
      </c>
      <c r="Y1003">
        <v>1.373</v>
      </c>
      <c r="Z1003">
        <v>1.4534</v>
      </c>
      <c r="AA1003">
        <v>1.5261</v>
      </c>
      <c r="AB1003">
        <v>1.5878000000000001</v>
      </c>
      <c r="AC1003">
        <v>1.6537999999999999</v>
      </c>
      <c r="AD1003">
        <v>1.8896999999999999</v>
      </c>
      <c r="AE1003">
        <v>1.9541999999999999</v>
      </c>
      <c r="AF1003">
        <v>2.0186999999999999</v>
      </c>
      <c r="AG1003">
        <v>2.0996000000000001</v>
      </c>
      <c r="AH1003">
        <v>2.1616</v>
      </c>
      <c r="AI1003">
        <v>2.1556000000000002</v>
      </c>
      <c r="AJ1003">
        <v>2.2627999999999999</v>
      </c>
      <c r="AK1003">
        <v>2.3206000000000002</v>
      </c>
      <c r="AL1003">
        <v>2.399</v>
      </c>
      <c r="AM1003">
        <v>2.4607999999999999</v>
      </c>
      <c r="AN1003">
        <v>2.5339</v>
      </c>
      <c r="AO1003">
        <v>2.6036999999999999</v>
      </c>
      <c r="AP1003">
        <v>2.6814</v>
      </c>
      <c r="AQ1003">
        <v>2.7705000000000002</v>
      </c>
      <c r="AR1003">
        <v>2.8395999999999999</v>
      </c>
      <c r="AS1003">
        <v>2.9125999999999999</v>
      </c>
      <c r="AT1003">
        <v>3.0162</v>
      </c>
      <c r="AU1003">
        <v>3.1057000000000001</v>
      </c>
      <c r="AV1003">
        <v>3.9575</v>
      </c>
      <c r="AW1003">
        <v>4.0269000000000004</v>
      </c>
      <c r="AX1003">
        <v>4.1326000000000001</v>
      </c>
      <c r="AY1003">
        <v>4.2259000000000002</v>
      </c>
      <c r="AZ1003">
        <v>4.3117000000000001</v>
      </c>
      <c r="BA1003">
        <v>4.4401999999999999</v>
      </c>
      <c r="BB1003">
        <v>4.5273000000000003</v>
      </c>
      <c r="BC1003">
        <v>4.6520000000000001</v>
      </c>
      <c r="BD1003">
        <v>4.7380000000000004</v>
      </c>
      <c r="BE1003">
        <v>4.8562000000000003</v>
      </c>
      <c r="BF1003">
        <v>4.9722999999999997</v>
      </c>
      <c r="BG1003">
        <v>5.0763999999999996</v>
      </c>
      <c r="BH1003">
        <v>5.2111000000000001</v>
      </c>
      <c r="BI1003">
        <v>5.3601000000000001</v>
      </c>
      <c r="BJ1003">
        <v>5.4745999999999997</v>
      </c>
      <c r="BK1003">
        <v>5.6132</v>
      </c>
      <c r="BL1003">
        <v>5.7417999999999996</v>
      </c>
      <c r="BM1003">
        <v>4.5799000000000003</v>
      </c>
      <c r="BN1003">
        <v>5.7404000000000002</v>
      </c>
      <c r="BO1003">
        <v>5.7515999999999998</v>
      </c>
      <c r="BP1003">
        <v>5.3315999999999999</v>
      </c>
      <c r="BQ1003">
        <v>5.2748999999999997</v>
      </c>
    </row>
    <row r="1004" spans="1:70" x14ac:dyDescent="0.2">
      <c r="A1004" t="s">
        <v>194</v>
      </c>
      <c r="B1004" t="s">
        <v>195</v>
      </c>
      <c r="C1004" t="s">
        <v>2964</v>
      </c>
      <c r="D1004" t="s">
        <v>2965</v>
      </c>
      <c r="O1004">
        <v>2.7E-2</v>
      </c>
      <c r="P1004">
        <v>2.7E-2</v>
      </c>
      <c r="Q1004">
        <v>2.9000000000000001E-2</v>
      </c>
      <c r="R1004">
        <v>3.1899999999999998E-2</v>
      </c>
      <c r="S1004">
        <v>3.2399999999999998E-2</v>
      </c>
      <c r="T1004">
        <v>3.9800000000000002E-2</v>
      </c>
      <c r="U1004">
        <v>5.0799999999999998E-2</v>
      </c>
      <c r="V1004">
        <v>6.5299999999999997E-2</v>
      </c>
      <c r="W1004">
        <v>7.0199999999999999E-2</v>
      </c>
      <c r="X1004">
        <v>7.7899999999999997E-2</v>
      </c>
      <c r="Y1004">
        <v>8.2799999999999999E-2</v>
      </c>
      <c r="Z1004">
        <v>8.8099999999999998E-2</v>
      </c>
      <c r="AA1004">
        <v>8.1299999999999997E-2</v>
      </c>
      <c r="AB1004">
        <v>8.6199999999999999E-2</v>
      </c>
      <c r="AC1004">
        <v>8.7599999999999997E-2</v>
      </c>
      <c r="AD1004">
        <v>7.8700000000000006E-2</v>
      </c>
      <c r="AE1004">
        <v>0.10489999999999999</v>
      </c>
      <c r="AF1004">
        <v>0.10879999999999999</v>
      </c>
      <c r="AG1004">
        <v>0.1469</v>
      </c>
      <c r="AH1004">
        <v>0.12770000000000001</v>
      </c>
      <c r="AI1004">
        <v>0.1462</v>
      </c>
      <c r="AJ1004">
        <v>0.20810000000000001</v>
      </c>
      <c r="AK1004">
        <v>0.18160000000000001</v>
      </c>
      <c r="AL1004">
        <v>0.19270000000000001</v>
      </c>
      <c r="AM1004">
        <v>0.21029999999999999</v>
      </c>
      <c r="AN1004">
        <v>0.2198</v>
      </c>
      <c r="AO1004">
        <v>0.23649999999999999</v>
      </c>
      <c r="AP1004">
        <v>0.38779999999999998</v>
      </c>
      <c r="AQ1004">
        <v>0.36330000000000001</v>
      </c>
      <c r="AR1004">
        <v>0.38329999999999997</v>
      </c>
      <c r="AS1004">
        <v>0.4032</v>
      </c>
      <c r="AT1004">
        <v>0.46879999999999999</v>
      </c>
      <c r="AU1004">
        <v>0.50339999999999996</v>
      </c>
      <c r="AV1004">
        <v>0.56940000000000002</v>
      </c>
      <c r="AW1004">
        <v>0.51929999999999998</v>
      </c>
      <c r="AX1004">
        <v>0.5575</v>
      </c>
      <c r="AY1004">
        <v>0.56689999999999996</v>
      </c>
      <c r="AZ1004">
        <v>0.84750000000000003</v>
      </c>
      <c r="BA1004">
        <v>0.9294</v>
      </c>
      <c r="BB1004">
        <v>0.8851</v>
      </c>
      <c r="BC1004">
        <v>0.91239999999999999</v>
      </c>
      <c r="BD1004">
        <v>1.0112000000000001</v>
      </c>
      <c r="BE1004">
        <v>1.2370000000000001</v>
      </c>
      <c r="BF1004">
        <v>1.5349999999999999</v>
      </c>
      <c r="BG1004">
        <v>1.3373999999999999</v>
      </c>
      <c r="BH1004">
        <v>1.7904</v>
      </c>
      <c r="BI1004">
        <v>1.8167</v>
      </c>
      <c r="BJ1004">
        <v>2.1194000000000002</v>
      </c>
      <c r="BK1004">
        <v>2.4278</v>
      </c>
      <c r="BL1004">
        <v>2.5444</v>
      </c>
      <c r="BM1004">
        <v>2.5676999999999999</v>
      </c>
      <c r="BN1004">
        <v>3.0983000000000001</v>
      </c>
      <c r="BO1004">
        <v>3.0691999999999999</v>
      </c>
      <c r="BP1004">
        <v>2.9384999999999999</v>
      </c>
      <c r="BQ1004">
        <v>3.0546000000000002</v>
      </c>
    </row>
    <row r="1005" spans="1:70" x14ac:dyDescent="0.2">
      <c r="A1005" t="s">
        <v>194</v>
      </c>
      <c r="B1005" t="s">
        <v>195</v>
      </c>
      <c r="C1005" t="s">
        <v>2966</v>
      </c>
      <c r="D1005" t="s">
        <v>2967</v>
      </c>
      <c r="O1005">
        <v>4.0407792518908067E-2</v>
      </c>
      <c r="P1005">
        <v>3.975123331311025E-2</v>
      </c>
      <c r="Q1005">
        <v>3.8934198277527643E-2</v>
      </c>
      <c r="R1005">
        <v>3.9513343111307025E-2</v>
      </c>
      <c r="S1005">
        <v>4.1726805937488801E-2</v>
      </c>
      <c r="T1005">
        <v>4.2472073107272162E-2</v>
      </c>
      <c r="U1005">
        <v>4.3068893511563726E-2</v>
      </c>
      <c r="V1005">
        <v>4.350778862525654E-2</v>
      </c>
      <c r="W1005">
        <v>4.3149854407171978E-2</v>
      </c>
      <c r="X1005">
        <v>4.8300515249849088E-2</v>
      </c>
      <c r="Y1005">
        <v>4.6215403215360037E-2</v>
      </c>
      <c r="Z1005">
        <v>4.316362782308962E-2</v>
      </c>
      <c r="AA1005">
        <v>3.9167886093520371E-2</v>
      </c>
      <c r="AB1005">
        <v>4.1569942719823755E-2</v>
      </c>
      <c r="AC1005">
        <v>3.9113482623320699E-2</v>
      </c>
      <c r="AD1005">
        <v>3.6762798697739421E-2</v>
      </c>
      <c r="AE1005">
        <v>4.3505487463796566E-2</v>
      </c>
      <c r="AF1005">
        <v>6.0079632413393272E-2</v>
      </c>
      <c r="AG1005">
        <v>5.7381724294915587E-2</v>
      </c>
      <c r="AH1005">
        <v>4.6305559525510936E-2</v>
      </c>
      <c r="AI1005">
        <v>3.5733953347811785E-2</v>
      </c>
      <c r="AJ1005">
        <v>4.9230241269695288E-2</v>
      </c>
      <c r="AK1005">
        <v>4.1020741436920229E-2</v>
      </c>
      <c r="AL1005">
        <v>4.1938010150821846E-2</v>
      </c>
      <c r="AM1005">
        <v>4.4568253929997421E-2</v>
      </c>
      <c r="AN1005">
        <v>4.4643536237900655E-2</v>
      </c>
      <c r="AO1005">
        <v>4.8151538362352198E-2</v>
      </c>
      <c r="AP1005">
        <v>7.4463452958660178E-2</v>
      </c>
      <c r="AQ1005">
        <v>6.867921681494972E-2</v>
      </c>
      <c r="AR1005">
        <v>6.9814689128087887E-2</v>
      </c>
      <c r="AS1005">
        <v>7.3170653989343554E-2</v>
      </c>
      <c r="AT1005">
        <v>8.2984946483534244E-2</v>
      </c>
      <c r="AU1005">
        <v>8.5388281286410572E-2</v>
      </c>
      <c r="AV1005">
        <v>9.2199277632189242E-2</v>
      </c>
      <c r="AW1005">
        <v>7.9189466075154202E-2</v>
      </c>
      <c r="AX1005">
        <v>8.1703269487356664E-2</v>
      </c>
      <c r="AY1005">
        <v>7.9986325030835817E-2</v>
      </c>
      <c r="AZ1005">
        <v>0.1103108892114614</v>
      </c>
      <c r="BA1005">
        <v>0.12454374213081545</v>
      </c>
      <c r="BB1005">
        <v>0.11725603189700158</v>
      </c>
      <c r="BC1005">
        <v>0.1213056126239437</v>
      </c>
      <c r="BD1005">
        <v>0.13306399243111891</v>
      </c>
      <c r="BE1005">
        <v>0.1503294232154401</v>
      </c>
      <c r="BF1005">
        <v>0.17182422853294887</v>
      </c>
      <c r="BG1005">
        <v>0.15105767526533009</v>
      </c>
      <c r="BH1005">
        <v>0.20961803887815236</v>
      </c>
      <c r="BI1005">
        <v>0.20333226169359628</v>
      </c>
      <c r="BJ1005">
        <v>0.22824505399934766</v>
      </c>
      <c r="BK1005">
        <v>0.26479712977916742</v>
      </c>
      <c r="BL1005">
        <v>0.27188784708599656</v>
      </c>
      <c r="BM1005">
        <v>0.26543052672206735</v>
      </c>
      <c r="BN1005">
        <v>0.29265873534563813</v>
      </c>
      <c r="BO1005">
        <v>0.28826198614085591</v>
      </c>
      <c r="BP1005">
        <v>0.27202991986024705</v>
      </c>
      <c r="BQ1005">
        <v>0.27499087957036922</v>
      </c>
    </row>
    <row r="1006" spans="1:70" x14ac:dyDescent="0.2">
      <c r="A1006" t="s">
        <v>194</v>
      </c>
      <c r="B1006" t="s">
        <v>195</v>
      </c>
      <c r="C1006" t="s">
        <v>2968</v>
      </c>
      <c r="D1006" t="s">
        <v>2969</v>
      </c>
      <c r="AS1006">
        <v>25.9955</v>
      </c>
      <c r="AT1006">
        <v>26.965599999999998</v>
      </c>
      <c r="AU1006">
        <v>27.935700000000001</v>
      </c>
      <c r="AV1006">
        <v>28.905799999999999</v>
      </c>
      <c r="AW1006">
        <v>29.875900000000001</v>
      </c>
      <c r="AX1006">
        <v>30.8459</v>
      </c>
      <c r="AY1006">
        <v>31.815999999999999</v>
      </c>
      <c r="AZ1006">
        <v>32.786099999999998</v>
      </c>
      <c r="BA1006">
        <v>33.7562</v>
      </c>
      <c r="BB1006">
        <v>34.588999999999999</v>
      </c>
      <c r="BC1006">
        <v>36.117100000000001</v>
      </c>
      <c r="BD1006">
        <v>37.1526</v>
      </c>
      <c r="BE1006">
        <v>36.433500000000002</v>
      </c>
      <c r="BF1006">
        <v>38.871899999999997</v>
      </c>
      <c r="BG1006">
        <v>38.091900000000003</v>
      </c>
      <c r="BH1006">
        <v>40.139000000000003</v>
      </c>
      <c r="BI1006">
        <v>40.139000000000003</v>
      </c>
      <c r="BJ1006">
        <v>40.139000000000003</v>
      </c>
      <c r="BK1006">
        <v>40.139000000000003</v>
      </c>
      <c r="BL1006">
        <v>40.139000000000003</v>
      </c>
      <c r="BM1006">
        <v>40.139000000000003</v>
      </c>
      <c r="BN1006">
        <v>40.139000000000003</v>
      </c>
      <c r="BO1006">
        <v>40.139000000000003</v>
      </c>
      <c r="BP1006">
        <v>40.139000000000003</v>
      </c>
    </row>
    <row r="1007" spans="1:70" x14ac:dyDescent="0.2">
      <c r="A1007" t="s">
        <v>194</v>
      </c>
      <c r="B1007" t="s">
        <v>195</v>
      </c>
      <c r="C1007" t="s">
        <v>2970</v>
      </c>
      <c r="D1007" t="s">
        <v>2971</v>
      </c>
      <c r="O1007">
        <v>9.2700000000000005E-2</v>
      </c>
      <c r="P1007">
        <v>9.2700000000000005E-2</v>
      </c>
      <c r="Q1007">
        <v>9.3700000000000006E-2</v>
      </c>
      <c r="R1007">
        <v>9.2700000000000005E-2</v>
      </c>
      <c r="S1007">
        <v>0.10249999999999999</v>
      </c>
      <c r="T1007">
        <v>0.1014</v>
      </c>
      <c r="U1007">
        <v>8.4699999999999998E-2</v>
      </c>
      <c r="V1007">
        <v>7.3099999999999998E-2</v>
      </c>
      <c r="W1007">
        <v>7.7399999999999997E-2</v>
      </c>
      <c r="X1007">
        <v>9.5699999999999993E-2</v>
      </c>
      <c r="Y1007">
        <v>8.3900000000000002E-2</v>
      </c>
      <c r="Z1007">
        <v>7.6300000000000007E-2</v>
      </c>
      <c r="AA1007">
        <v>5.33E-2</v>
      </c>
      <c r="AB1007">
        <v>5.9799999999999999E-2</v>
      </c>
      <c r="AC1007">
        <v>5.0299999999999997E-2</v>
      </c>
      <c r="AD1007">
        <v>5.33E-2</v>
      </c>
      <c r="AE1007">
        <v>7.2599999999999998E-2</v>
      </c>
      <c r="AF1007">
        <v>0.16719999999999999</v>
      </c>
      <c r="AG1007">
        <v>0.1288</v>
      </c>
      <c r="AH1007">
        <v>9.7699999999999995E-2</v>
      </c>
      <c r="AI1007">
        <v>2.6200000000000001E-2</v>
      </c>
      <c r="AJ1007">
        <v>3.78E-2</v>
      </c>
      <c r="AK1007">
        <v>3.1600000000000003E-2</v>
      </c>
      <c r="AL1007">
        <v>3.2500000000000001E-2</v>
      </c>
      <c r="AM1007">
        <v>3.6799999999999999E-2</v>
      </c>
      <c r="AN1007">
        <v>3.6999999999999998E-2</v>
      </c>
      <c r="AO1007">
        <v>4.2000000000000003E-2</v>
      </c>
      <c r="AP1007">
        <v>6.93E-2</v>
      </c>
      <c r="AQ1007">
        <v>6.4399999999999999E-2</v>
      </c>
      <c r="AR1007">
        <v>7.0000000000000007E-2</v>
      </c>
      <c r="AS1007">
        <v>8.3900000000000002E-2</v>
      </c>
      <c r="AT1007">
        <v>0.1008</v>
      </c>
      <c r="AU1007">
        <v>0.10489999999999999</v>
      </c>
      <c r="AV1007">
        <v>0.125</v>
      </c>
      <c r="AW1007">
        <v>0.10780000000000001</v>
      </c>
      <c r="AX1007">
        <v>0.12379999999999999</v>
      </c>
      <c r="AY1007">
        <v>0.13159999999999999</v>
      </c>
      <c r="AZ1007">
        <v>0.19500000000000001</v>
      </c>
      <c r="BA1007">
        <v>0.2127</v>
      </c>
      <c r="BB1007">
        <v>0.20530000000000001</v>
      </c>
      <c r="BC1007">
        <v>0.25090000000000001</v>
      </c>
      <c r="BD1007">
        <v>0.30249999999999999</v>
      </c>
      <c r="BE1007">
        <v>0.31509999999999999</v>
      </c>
      <c r="BF1007">
        <v>0.31230000000000002</v>
      </c>
      <c r="BG1007">
        <v>0.31609999999999999</v>
      </c>
      <c r="BH1007">
        <v>0.45850000000000002</v>
      </c>
      <c r="BI1007">
        <v>0.3256</v>
      </c>
      <c r="BJ1007">
        <v>0.38800000000000001</v>
      </c>
      <c r="BK1007">
        <v>0.47310000000000002</v>
      </c>
      <c r="BL1007">
        <v>0.5615</v>
      </c>
      <c r="BM1007">
        <v>0.57579999999999998</v>
      </c>
      <c r="BN1007">
        <v>0.64200000000000002</v>
      </c>
      <c r="BO1007">
        <v>0.63449999999999995</v>
      </c>
      <c r="BP1007">
        <v>0.60680000000000001</v>
      </c>
      <c r="BQ1007">
        <v>0.63039999999999996</v>
      </c>
    </row>
    <row r="1008" spans="1:70" x14ac:dyDescent="0.2">
      <c r="A1008" t="s">
        <v>194</v>
      </c>
      <c r="B1008" t="s">
        <v>195</v>
      </c>
      <c r="C1008" t="s">
        <v>2972</v>
      </c>
      <c r="D1008" t="s">
        <v>2973</v>
      </c>
      <c r="AJ1008">
        <v>3.5781544256120457</v>
      </c>
      <c r="AK1008">
        <v>5.9531949092566538</v>
      </c>
      <c r="AL1008">
        <v>8.4685786942075403</v>
      </c>
      <c r="AM1008">
        <v>11.295836482061228</v>
      </c>
      <c r="AN1008">
        <v>15.094701740496831</v>
      </c>
      <c r="AO1008">
        <v>18.19904758477573</v>
      </c>
      <c r="AP1008">
        <v>20.743219739225349</v>
      </c>
      <c r="AQ1008">
        <v>23.380954094545793</v>
      </c>
      <c r="AR1008">
        <v>15.035925486103597</v>
      </c>
      <c r="AS1008">
        <v>17.358187292333895</v>
      </c>
      <c r="AT1008">
        <v>32.927897129559639</v>
      </c>
      <c r="AU1008">
        <v>35.37250950615951</v>
      </c>
      <c r="AV1008">
        <v>62.78503484592224</v>
      </c>
      <c r="AW1008">
        <v>65.974546283301549</v>
      </c>
      <c r="AX1008">
        <v>71.004114337807508</v>
      </c>
      <c r="AY1008">
        <v>75.461513548526398</v>
      </c>
      <c r="AZ1008">
        <v>78.53227296172345</v>
      </c>
      <c r="BA1008">
        <v>87.211966365588296</v>
      </c>
      <c r="BB1008">
        <v>92.479038468458711</v>
      </c>
      <c r="BC1008">
        <v>99.553780272769771</v>
      </c>
      <c r="BD1008">
        <v>103.36344116976744</v>
      </c>
      <c r="BE1008">
        <v>109.22427339354898</v>
      </c>
      <c r="BF1008">
        <v>113.99594563796222</v>
      </c>
      <c r="BG1008">
        <v>119.60487962863002</v>
      </c>
      <c r="BH1008">
        <v>123.76719805198699</v>
      </c>
      <c r="BI1008">
        <v>131.15741240538821</v>
      </c>
      <c r="BJ1008">
        <v>135.05343841088199</v>
      </c>
      <c r="BK1008">
        <v>140.86748953422816</v>
      </c>
      <c r="BL1008">
        <v>148.55398419038707</v>
      </c>
      <c r="BM1008">
        <v>118.39216956349637</v>
      </c>
      <c r="BN1008">
        <v>157.16530521669245</v>
      </c>
      <c r="BO1008">
        <v>159.16969544304101</v>
      </c>
      <c r="BP1008">
        <v>151.47720320990317</v>
      </c>
      <c r="BQ1008">
        <v>151.87904086748952</v>
      </c>
    </row>
    <row r="1009" spans="1:69" x14ac:dyDescent="0.2">
      <c r="A1009" t="s">
        <v>194</v>
      </c>
      <c r="B1009" t="s">
        <v>195</v>
      </c>
      <c r="C1009" t="s">
        <v>2974</v>
      </c>
      <c r="D1009" t="s">
        <v>2975</v>
      </c>
      <c r="O1009">
        <v>4.6163999999999996</v>
      </c>
      <c r="P1009">
        <v>4.6323999999999996</v>
      </c>
      <c r="Q1009">
        <v>4.3830999999999998</v>
      </c>
      <c r="R1009">
        <v>4.1670999999999996</v>
      </c>
      <c r="S1009">
        <v>4.2633000000000001</v>
      </c>
      <c r="T1009">
        <v>4.3663999999999996</v>
      </c>
      <c r="U1009">
        <v>4.5004</v>
      </c>
      <c r="V1009">
        <v>4.6284000000000001</v>
      </c>
      <c r="W1009">
        <v>4.8074000000000003</v>
      </c>
      <c r="X1009">
        <v>5.0111999999999997</v>
      </c>
      <c r="Y1009">
        <v>5.1845999999999997</v>
      </c>
      <c r="Z1009">
        <v>5.4077999999999999</v>
      </c>
      <c r="AA1009">
        <v>5.6025999999999998</v>
      </c>
      <c r="AB1009">
        <v>5.7652000000000001</v>
      </c>
      <c r="AC1009">
        <v>5.9783999999999997</v>
      </c>
      <c r="AD1009">
        <v>6.6520999999999999</v>
      </c>
      <c r="AE1009">
        <v>6.8124000000000002</v>
      </c>
      <c r="AF1009">
        <v>6.9951999999999996</v>
      </c>
      <c r="AG1009">
        <v>7.2134</v>
      </c>
      <c r="AH1009">
        <v>7.4181999999999997</v>
      </c>
      <c r="AI1009">
        <v>8.3367000000000004</v>
      </c>
      <c r="AJ1009">
        <v>8.6349999999999998</v>
      </c>
      <c r="AK1009">
        <v>8.8330000000000002</v>
      </c>
      <c r="AL1009">
        <v>9.0427</v>
      </c>
      <c r="AM1009">
        <v>9.2783999999999995</v>
      </c>
      <c r="AN1009">
        <v>9.5951000000000004</v>
      </c>
      <c r="AO1009">
        <v>9.8538999999999994</v>
      </c>
      <c r="AP1009">
        <v>10.066000000000001</v>
      </c>
      <c r="AQ1009">
        <v>10.2859</v>
      </c>
      <c r="AR1009">
        <v>9.5901999999999994</v>
      </c>
      <c r="AS1009">
        <v>9.7837999999999994</v>
      </c>
      <c r="AT1009">
        <v>11.081799999999999</v>
      </c>
      <c r="AU1009">
        <v>11.285600000000001</v>
      </c>
      <c r="AV1009">
        <v>13.5709</v>
      </c>
      <c r="AW1009">
        <v>13.8368</v>
      </c>
      <c r="AX1009">
        <v>14.2561</v>
      </c>
      <c r="AY1009">
        <v>14.627700000000001</v>
      </c>
      <c r="AZ1009">
        <v>14.883699999999999</v>
      </c>
      <c r="BA1009">
        <v>15.6073</v>
      </c>
      <c r="BB1009">
        <v>16.046399999999998</v>
      </c>
      <c r="BC1009">
        <v>16.636199999999999</v>
      </c>
      <c r="BD1009">
        <v>16.953800000000001</v>
      </c>
      <c r="BE1009">
        <v>17.442399999999999</v>
      </c>
      <c r="BF1009">
        <v>17.840199999999999</v>
      </c>
      <c r="BG1009">
        <v>18.3078</v>
      </c>
      <c r="BH1009">
        <v>18.654800000000002</v>
      </c>
      <c r="BI1009">
        <v>19.270900000000001</v>
      </c>
      <c r="BJ1009">
        <v>19.595700000000001</v>
      </c>
      <c r="BK1009">
        <v>20.080400000000001</v>
      </c>
      <c r="BL1009">
        <v>20.7212</v>
      </c>
      <c r="BM1009">
        <v>18.206700000000001</v>
      </c>
      <c r="BN1009">
        <v>21.4391</v>
      </c>
      <c r="BO1009">
        <v>21.606200000000001</v>
      </c>
      <c r="BP1009">
        <v>20.9649</v>
      </c>
      <c r="BQ1009">
        <v>20.9984</v>
      </c>
    </row>
    <row r="1010" spans="1:69" x14ac:dyDescent="0.2">
      <c r="A1010" t="s">
        <v>194</v>
      </c>
      <c r="B1010" t="s">
        <v>195</v>
      </c>
      <c r="C1010" t="s">
        <v>2976</v>
      </c>
      <c r="D1010" t="s">
        <v>2977</v>
      </c>
      <c r="O1010">
        <v>0.74670000000000003</v>
      </c>
      <c r="P1010">
        <v>0.75670000000000004</v>
      </c>
      <c r="Q1010">
        <v>0.77390000000000003</v>
      </c>
      <c r="R1010">
        <v>0.78610000000000002</v>
      </c>
      <c r="S1010">
        <v>0.7873</v>
      </c>
      <c r="T1010">
        <v>0.83020000000000005</v>
      </c>
      <c r="U1010">
        <v>0.84150000000000003</v>
      </c>
      <c r="V1010">
        <v>0.85770000000000002</v>
      </c>
      <c r="W1010">
        <v>0.87580000000000002</v>
      </c>
      <c r="X1010">
        <v>0.88560000000000005</v>
      </c>
      <c r="Y1010">
        <v>0.90910000000000002</v>
      </c>
      <c r="Z1010">
        <v>0.92700000000000005</v>
      </c>
      <c r="AA1010">
        <v>0.93200000000000005</v>
      </c>
      <c r="AB1010">
        <v>0.95469999999999999</v>
      </c>
      <c r="AC1010">
        <v>0.98580000000000001</v>
      </c>
      <c r="AD1010">
        <v>0.99790000000000001</v>
      </c>
      <c r="AE1010">
        <v>1.0106999999999999</v>
      </c>
      <c r="AF1010">
        <v>1.0450999999999999</v>
      </c>
      <c r="AG1010">
        <v>1.0585</v>
      </c>
      <c r="AH1010">
        <v>1.0878000000000001</v>
      </c>
      <c r="AI1010">
        <v>1.1498999999999999</v>
      </c>
      <c r="AJ1010">
        <v>1.1661999999999999</v>
      </c>
      <c r="AK1010">
        <v>1.1629</v>
      </c>
      <c r="AL1010">
        <v>1.1845000000000001</v>
      </c>
      <c r="AM1010">
        <v>1.1918</v>
      </c>
      <c r="AN1010">
        <v>1.2514000000000001</v>
      </c>
      <c r="AO1010">
        <v>1.2499</v>
      </c>
      <c r="AP1010">
        <v>1.2491000000000001</v>
      </c>
      <c r="AQ1010">
        <v>1.2732000000000001</v>
      </c>
      <c r="AR1010">
        <v>1.2516</v>
      </c>
      <c r="AS1010">
        <v>1.2403</v>
      </c>
      <c r="AT1010">
        <v>1.2887999999999999</v>
      </c>
      <c r="AU1010">
        <v>1.2898000000000001</v>
      </c>
      <c r="AV1010">
        <v>1.2926</v>
      </c>
      <c r="AW1010">
        <v>1.2991999999999999</v>
      </c>
      <c r="AX1010">
        <v>1.3125</v>
      </c>
      <c r="AY1010">
        <v>1.3678999999999999</v>
      </c>
      <c r="AZ1010">
        <v>1.4345000000000001</v>
      </c>
      <c r="BA1010">
        <v>1.5209999999999999</v>
      </c>
      <c r="BB1010">
        <v>1.5486</v>
      </c>
      <c r="BC1010">
        <v>1.5814999999999999</v>
      </c>
      <c r="BD1010">
        <v>1.5765</v>
      </c>
      <c r="BE1010">
        <v>1.5662</v>
      </c>
      <c r="BF1010">
        <v>1.5740000000000001</v>
      </c>
      <c r="BG1010">
        <v>1.5846</v>
      </c>
      <c r="BH1010">
        <v>1.5858000000000001</v>
      </c>
      <c r="BI1010">
        <v>1.5959000000000001</v>
      </c>
      <c r="BJ1010">
        <v>1.5947</v>
      </c>
      <c r="BK1010">
        <v>1.5993999999999999</v>
      </c>
      <c r="BL1010">
        <v>1.6079000000000001</v>
      </c>
      <c r="BM1010">
        <v>1.6084000000000001</v>
      </c>
      <c r="BN1010">
        <v>1.5958000000000001</v>
      </c>
      <c r="BO1010">
        <v>1.6485000000000001</v>
      </c>
      <c r="BP1010">
        <v>1.67</v>
      </c>
      <c r="BQ1010">
        <v>1.6700999999999999</v>
      </c>
    </row>
    <row r="1011" spans="1:69" x14ac:dyDescent="0.2">
      <c r="A1011" t="s">
        <v>194</v>
      </c>
      <c r="B1011" t="s">
        <v>195</v>
      </c>
      <c r="C1011" t="s">
        <v>2978</v>
      </c>
      <c r="D1011" t="s">
        <v>2979</v>
      </c>
    </row>
    <row r="1012" spans="1:69" x14ac:dyDescent="0.2">
      <c r="A1012" t="s">
        <v>194</v>
      </c>
      <c r="B1012" t="s">
        <v>195</v>
      </c>
      <c r="C1012" t="s">
        <v>2980</v>
      </c>
      <c r="D1012" t="s">
        <v>2981</v>
      </c>
      <c r="Q1012">
        <v>1300934.2</v>
      </c>
      <c r="R1012">
        <v>768033.3</v>
      </c>
      <c r="U1012">
        <v>1154100</v>
      </c>
      <c r="V1012">
        <v>-318748</v>
      </c>
      <c r="W1012">
        <v>854131.7</v>
      </c>
      <c r="X1012">
        <v>-543954.1</v>
      </c>
      <c r="Y1012">
        <v>-438634.2</v>
      </c>
      <c r="Z1012">
        <v>-398782.6</v>
      </c>
      <c r="AA1012">
        <v>-372136.5</v>
      </c>
      <c r="AB1012">
        <v>-179613</v>
      </c>
      <c r="AC1012">
        <v>-487002.1</v>
      </c>
      <c r="AD1012">
        <v>298758.3</v>
      </c>
      <c r="AE1012">
        <v>7577084.4000000004</v>
      </c>
      <c r="AF1012">
        <v>7327161</v>
      </c>
      <c r="AG1012">
        <v>3287992.7</v>
      </c>
      <c r="AH1012">
        <v>3472748.4</v>
      </c>
      <c r="AI1012">
        <v>244375.7</v>
      </c>
      <c r="AJ1012">
        <v>-663745.6</v>
      </c>
      <c r="AK1012">
        <v>-953630.7</v>
      </c>
      <c r="AL1012">
        <v>-3403008.5</v>
      </c>
      <c r="AM1012">
        <v>-2632130.9</v>
      </c>
      <c r="AN1012">
        <v>-2606614</v>
      </c>
      <c r="AO1012">
        <v>-1742142</v>
      </c>
      <c r="AP1012">
        <v>-1498562</v>
      </c>
      <c r="AQ1012">
        <v>-1861498.7</v>
      </c>
      <c r="AR1012">
        <v>-1930992</v>
      </c>
      <c r="AS1012">
        <v>-861310.3</v>
      </c>
      <c r="AU1012">
        <v>0</v>
      </c>
      <c r="AV1012">
        <v>-156838.1</v>
      </c>
      <c r="AW1012">
        <v>-180805.5</v>
      </c>
      <c r="AX1012">
        <v>-11818.7</v>
      </c>
      <c r="AY1012">
        <v>0</v>
      </c>
      <c r="AZ1012">
        <v>0</v>
      </c>
      <c r="BL1012">
        <v>0</v>
      </c>
      <c r="BM1012">
        <v>7490522.0999999996</v>
      </c>
      <c r="BN1012">
        <v>3740909.8</v>
      </c>
      <c r="BO1012">
        <v>8564819.5999999996</v>
      </c>
      <c r="BP1012">
        <v>3739339.5</v>
      </c>
      <c r="BQ1012">
        <v>10080215.199999999</v>
      </c>
    </row>
    <row r="1013" spans="1:69" x14ac:dyDescent="0.2">
      <c r="A1013" t="s">
        <v>194</v>
      </c>
      <c r="B1013" t="s">
        <v>195</v>
      </c>
      <c r="C1013" t="s">
        <v>2982</v>
      </c>
      <c r="D1013" t="s">
        <v>2983</v>
      </c>
      <c r="AZ1013">
        <v>440000000</v>
      </c>
      <c r="BA1013">
        <v>479000000</v>
      </c>
      <c r="BB1013">
        <v>703000000</v>
      </c>
      <c r="BC1013">
        <v>844000000</v>
      </c>
      <c r="BD1013">
        <v>1013000000</v>
      </c>
      <c r="BE1013">
        <v>1216000000</v>
      </c>
      <c r="BF1013">
        <v>1459000000</v>
      </c>
      <c r="BG1013">
        <v>3022000000</v>
      </c>
      <c r="BH1013">
        <v>2288000000</v>
      </c>
      <c r="BI1013">
        <v>1547000000</v>
      </c>
      <c r="BJ1013">
        <v>304000000</v>
      </c>
      <c r="BK1013">
        <v>-2300000000</v>
      </c>
      <c r="BL1013">
        <v>-1835641000</v>
      </c>
      <c r="BM1013">
        <v>-204177000</v>
      </c>
      <c r="BN1013">
        <v>110906000</v>
      </c>
      <c r="BO1013">
        <v>-449836000</v>
      </c>
      <c r="BP1013">
        <v>67307000</v>
      </c>
      <c r="BQ1013">
        <v>68225000</v>
      </c>
    </row>
    <row r="1014" spans="1:69" x14ac:dyDescent="0.2">
      <c r="A1014" t="s">
        <v>194</v>
      </c>
      <c r="B1014" t="s">
        <v>195</v>
      </c>
      <c r="C1014" t="s">
        <v>2984</v>
      </c>
      <c r="D1014" t="s">
        <v>2985</v>
      </c>
      <c r="O1014">
        <v>-4000</v>
      </c>
      <c r="Q1014">
        <v>-1000</v>
      </c>
      <c r="R1014">
        <v>-1000</v>
      </c>
      <c r="S1014">
        <v>-1000</v>
      </c>
      <c r="T1014">
        <v>-4000</v>
      </c>
      <c r="U1014">
        <v>-3000</v>
      </c>
      <c r="V1014">
        <v>-2000</v>
      </c>
      <c r="W1014">
        <v>-2000</v>
      </c>
      <c r="X1014">
        <v>-2000</v>
      </c>
      <c r="Y1014">
        <v>-2000</v>
      </c>
      <c r="Z1014">
        <v>-1000</v>
      </c>
      <c r="AA1014">
        <v>-1000</v>
      </c>
      <c r="AB1014">
        <v>0</v>
      </c>
      <c r="AC1014">
        <v>0</v>
      </c>
    </row>
    <row r="1015" spans="1:69" x14ac:dyDescent="0.2">
      <c r="A1015" t="s">
        <v>194</v>
      </c>
      <c r="B1015" t="s">
        <v>195</v>
      </c>
      <c r="C1015" t="s">
        <v>2986</v>
      </c>
      <c r="D1015" t="s">
        <v>2987</v>
      </c>
      <c r="O1015">
        <v>11000</v>
      </c>
      <c r="P1015">
        <v>456000</v>
      </c>
      <c r="Q1015">
        <v>2851000</v>
      </c>
      <c r="R1015">
        <v>5465000</v>
      </c>
      <c r="S1015">
        <v>6358000</v>
      </c>
      <c r="T1015">
        <v>8616000</v>
      </c>
      <c r="U1015">
        <v>8363000</v>
      </c>
      <c r="V1015">
        <v>24876000</v>
      </c>
      <c r="W1015">
        <v>26304000</v>
      </c>
      <c r="X1015">
        <v>30611000</v>
      </c>
      <c r="Y1015">
        <v>23299000</v>
      </c>
      <c r="Z1015">
        <v>36767000</v>
      </c>
      <c r="AA1015">
        <v>22302000</v>
      </c>
      <c r="AB1015">
        <v>31480000</v>
      </c>
      <c r="AC1015">
        <v>20567000</v>
      </c>
      <c r="AD1015">
        <v>32851000</v>
      </c>
      <c r="AE1015">
        <v>63980000</v>
      </c>
      <c r="AF1015">
        <v>44511000</v>
      </c>
      <c r="AG1015">
        <v>41115000</v>
      </c>
      <c r="AH1015">
        <v>37580000</v>
      </c>
      <c r="AI1015">
        <v>31550000</v>
      </c>
      <c r="AJ1015">
        <v>76455000</v>
      </c>
      <c r="AK1015">
        <v>96363000</v>
      </c>
      <c r="AL1015">
        <v>99717000</v>
      </c>
      <c r="AM1015">
        <v>74690000</v>
      </c>
      <c r="AN1015">
        <v>81822000</v>
      </c>
      <c r="AO1015">
        <v>65302000</v>
      </c>
      <c r="AP1015">
        <v>41018000</v>
      </c>
      <c r="AQ1015">
        <v>63063000</v>
      </c>
      <c r="AR1015">
        <v>66020000</v>
      </c>
      <c r="AS1015">
        <v>55309000</v>
      </c>
      <c r="AT1015">
        <v>103130000</v>
      </c>
      <c r="AU1015">
        <v>110220000</v>
      </c>
      <c r="AV1015">
        <v>89646000</v>
      </c>
      <c r="AW1015">
        <v>180528000</v>
      </c>
      <c r="AX1015">
        <v>178539000</v>
      </c>
      <c r="AY1015">
        <v>217488000</v>
      </c>
      <c r="AZ1015">
        <v>158789000</v>
      </c>
      <c r="BA1015">
        <v>229575000</v>
      </c>
      <c r="BB1015">
        <v>184515000</v>
      </c>
      <c r="BC1015">
        <v>231280000</v>
      </c>
      <c r="BD1015">
        <v>134850000</v>
      </c>
      <c r="BE1015">
        <v>117796000</v>
      </c>
      <c r="BF1015">
        <v>25549000</v>
      </c>
      <c r="BG1015">
        <v>174878000</v>
      </c>
      <c r="BH1015">
        <v>162815000</v>
      </c>
      <c r="BI1015">
        <v>199428000</v>
      </c>
      <c r="BJ1015">
        <v>128696000</v>
      </c>
      <c r="BK1015">
        <v>246923000</v>
      </c>
      <c r="BL1015">
        <v>369033000</v>
      </c>
      <c r="BM1015">
        <v>346039000</v>
      </c>
      <c r="BN1015">
        <v>515086000</v>
      </c>
      <c r="BO1015">
        <v>257944000</v>
      </c>
      <c r="BP1015">
        <v>299432000</v>
      </c>
      <c r="BQ1015">
        <v>457863000</v>
      </c>
    </row>
    <row r="1016" spans="1:69" x14ac:dyDescent="0.2">
      <c r="A1016" t="s">
        <v>194</v>
      </c>
      <c r="B1016" t="s">
        <v>195</v>
      </c>
      <c r="C1016" t="s">
        <v>2988</v>
      </c>
      <c r="D1016" t="s">
        <v>2989</v>
      </c>
    </row>
    <row r="1017" spans="1:69" x14ac:dyDescent="0.2">
      <c r="A1017" t="s">
        <v>194</v>
      </c>
      <c r="B1017" t="s">
        <v>195</v>
      </c>
      <c r="C1017" t="s">
        <v>2990</v>
      </c>
      <c r="D1017" t="s">
        <v>2991</v>
      </c>
      <c r="BF1017">
        <v>402247.01166153001</v>
      </c>
      <c r="BK1017">
        <v>1131520.03288269</v>
      </c>
      <c r="BL1017">
        <v>278694.00382041896</v>
      </c>
      <c r="BM1017">
        <v>423063.99345397897</v>
      </c>
      <c r="BN1017">
        <v>711419.99959945702</v>
      </c>
      <c r="BO1017">
        <v>430712.01443672203</v>
      </c>
      <c r="BP1017">
        <v>1036448.95553589</v>
      </c>
    </row>
    <row r="1018" spans="1:69" x14ac:dyDescent="0.2">
      <c r="A1018" t="s">
        <v>194</v>
      </c>
      <c r="B1018" t="s">
        <v>195</v>
      </c>
      <c r="C1018" t="s">
        <v>2992</v>
      </c>
      <c r="D1018" t="s">
        <v>2993</v>
      </c>
      <c r="O1018">
        <v>132191.4</v>
      </c>
      <c r="P1018">
        <v>-189444.4</v>
      </c>
      <c r="Q1018">
        <v>1372340.5</v>
      </c>
      <c r="R1018">
        <v>3982815.8</v>
      </c>
      <c r="S1018">
        <v>7241270.0999999996</v>
      </c>
      <c r="T1018">
        <v>7693865.7999999998</v>
      </c>
      <c r="U1018">
        <v>14292544</v>
      </c>
      <c r="V1018">
        <v>16116964.5</v>
      </c>
      <c r="W1018">
        <v>8371244.7000000002</v>
      </c>
      <c r="X1018">
        <v>18430411.100000001</v>
      </c>
      <c r="Y1018">
        <v>27571207.100000001</v>
      </c>
      <c r="Z1018">
        <v>23294497.5</v>
      </c>
      <c r="AA1018">
        <v>22232448.699999999</v>
      </c>
      <c r="AB1018">
        <v>35833712.899999999</v>
      </c>
      <c r="AC1018">
        <v>20458369.399999999</v>
      </c>
      <c r="AD1018">
        <v>16682034.5</v>
      </c>
      <c r="AE1018">
        <v>17717391.300000001</v>
      </c>
      <c r="AF1018">
        <v>54115570.600000001</v>
      </c>
      <c r="AG1018">
        <v>33594470.899999999</v>
      </c>
      <c r="AH1018">
        <v>41703935.299999997</v>
      </c>
      <c r="AI1018">
        <v>29361857.300000001</v>
      </c>
      <c r="AJ1018">
        <v>45369714.5</v>
      </c>
      <c r="AK1018">
        <v>31858616.5</v>
      </c>
      <c r="AL1018">
        <v>18881712.100000001</v>
      </c>
      <c r="AM1018">
        <v>4936933.3</v>
      </c>
      <c r="AN1018">
        <v>1255898.8999999999</v>
      </c>
      <c r="AO1018">
        <v>7638562.5</v>
      </c>
      <c r="AP1018">
        <v>3097474.8</v>
      </c>
      <c r="AQ1018">
        <v>1115241.8999999999</v>
      </c>
      <c r="AR1018">
        <v>9600760.6999999993</v>
      </c>
      <c r="AS1018">
        <v>10519010.300000001</v>
      </c>
      <c r="AT1018">
        <v>19680739.300000001</v>
      </c>
      <c r="AU1018">
        <v>3476331.5</v>
      </c>
      <c r="AV1018">
        <v>5027974.9000000004</v>
      </c>
      <c r="AW1018">
        <v>37875989</v>
      </c>
      <c r="AX1018">
        <v>4553168.0999999996</v>
      </c>
      <c r="AY1018">
        <v>28347298.899999999</v>
      </c>
      <c r="AZ1018">
        <v>38026527.899999999</v>
      </c>
      <c r="BA1018">
        <v>41278922.5</v>
      </c>
      <c r="BB1018">
        <v>10490973.9</v>
      </c>
      <c r="BC1018">
        <v>10163660.800000001</v>
      </c>
      <c r="BD1018">
        <v>11757790.300000001</v>
      </c>
      <c r="BE1018">
        <v>17297875.699999999</v>
      </c>
      <c r="BF1018">
        <v>-9143101</v>
      </c>
      <c r="BG1018">
        <v>-16700128.300000001</v>
      </c>
      <c r="BH1018">
        <v>36639304.100000001</v>
      </c>
      <c r="BI1018">
        <v>-8559252.5</v>
      </c>
      <c r="BJ1018">
        <v>-26149690.100000001</v>
      </c>
      <c r="BK1018">
        <v>15940908.199999999</v>
      </c>
      <c r="BL1018">
        <v>-2807930</v>
      </c>
      <c r="BM1018">
        <v>85966605.400000006</v>
      </c>
      <c r="BN1018">
        <v>36002948.799999997</v>
      </c>
      <c r="BO1018">
        <v>48979662.200000003</v>
      </c>
      <c r="BP1018">
        <v>-32204821.199999999</v>
      </c>
      <c r="BQ1018">
        <v>-17798765.100000001</v>
      </c>
    </row>
    <row r="1019" spans="1:69" x14ac:dyDescent="0.2">
      <c r="A1019" t="s">
        <v>194</v>
      </c>
      <c r="B1019" t="s">
        <v>195</v>
      </c>
      <c r="C1019" t="s">
        <v>2994</v>
      </c>
      <c r="D1019" t="s">
        <v>2995</v>
      </c>
      <c r="O1019">
        <v>11000</v>
      </c>
      <c r="P1019">
        <v>15000</v>
      </c>
      <c r="Q1019">
        <v>1593000</v>
      </c>
      <c r="R1019">
        <v>3245000</v>
      </c>
      <c r="S1019">
        <v>5541000</v>
      </c>
      <c r="T1019">
        <v>10498000</v>
      </c>
      <c r="U1019">
        <v>17052000</v>
      </c>
      <c r="V1019">
        <v>31021000</v>
      </c>
      <c r="W1019">
        <v>46542000</v>
      </c>
      <c r="X1019">
        <v>65402000</v>
      </c>
      <c r="Y1019">
        <v>77169000</v>
      </c>
      <c r="Z1019">
        <v>84226396</v>
      </c>
      <c r="AA1019">
        <v>94678294.099999994</v>
      </c>
      <c r="AB1019">
        <v>112645557</v>
      </c>
      <c r="AC1019">
        <v>124247321.59999999</v>
      </c>
      <c r="AD1019">
        <v>148661939.59999999</v>
      </c>
      <c r="AE1019">
        <v>185990109.59999999</v>
      </c>
      <c r="AF1019">
        <v>221138097.09999999</v>
      </c>
      <c r="AG1019">
        <v>233797641.19999999</v>
      </c>
      <c r="AH1019">
        <v>255280397.5</v>
      </c>
      <c r="AI1019">
        <v>282277090.30000001</v>
      </c>
      <c r="AJ1019">
        <v>325760861.10000002</v>
      </c>
      <c r="AK1019">
        <v>363989000</v>
      </c>
      <c r="AL1019">
        <v>425425000</v>
      </c>
      <c r="AM1019">
        <v>518198000</v>
      </c>
      <c r="AN1019">
        <v>607870000</v>
      </c>
      <c r="AO1019">
        <v>635944000</v>
      </c>
      <c r="AP1019">
        <v>635581000</v>
      </c>
      <c r="AQ1019">
        <v>709595000</v>
      </c>
      <c r="AR1019">
        <v>753328000</v>
      </c>
      <c r="AS1019">
        <v>592500000</v>
      </c>
      <c r="AT1019">
        <v>635748000</v>
      </c>
      <c r="AU1019">
        <v>744569000</v>
      </c>
      <c r="AV1019">
        <v>861418000</v>
      </c>
      <c r="AW1019">
        <v>1027350000</v>
      </c>
      <c r="AX1019">
        <v>1042588000</v>
      </c>
      <c r="AY1019">
        <v>371018000</v>
      </c>
      <c r="AZ1019">
        <v>468397000</v>
      </c>
      <c r="BA1019">
        <v>625613000</v>
      </c>
      <c r="BB1019">
        <v>720942000</v>
      </c>
      <c r="BC1019">
        <v>776236000</v>
      </c>
      <c r="BD1019">
        <v>836686000</v>
      </c>
      <c r="BE1019">
        <v>897603000</v>
      </c>
      <c r="BF1019">
        <v>923745000</v>
      </c>
      <c r="BG1019">
        <v>948771000</v>
      </c>
      <c r="BH1019">
        <v>1038398000</v>
      </c>
      <c r="BI1019">
        <v>1171415000</v>
      </c>
      <c r="BJ1019">
        <v>1334317000</v>
      </c>
      <c r="BK1019">
        <v>1458450000</v>
      </c>
      <c r="BL1019">
        <v>1672631000</v>
      </c>
      <c r="BM1019">
        <v>2014124000</v>
      </c>
      <c r="BN1019">
        <v>2145910000</v>
      </c>
      <c r="BO1019">
        <v>2187144000</v>
      </c>
      <c r="BP1019">
        <v>2417008000</v>
      </c>
      <c r="BQ1019">
        <v>2616134000</v>
      </c>
    </row>
    <row r="1020" spans="1:69" x14ac:dyDescent="0.2">
      <c r="A1020" t="s">
        <v>194</v>
      </c>
      <c r="B1020" t="s">
        <v>195</v>
      </c>
      <c r="C1020" t="s">
        <v>2996</v>
      </c>
      <c r="D1020" t="s">
        <v>2997</v>
      </c>
      <c r="AX1020">
        <v>3.8087794477086048</v>
      </c>
      <c r="AY1020">
        <v>12.220236119584168</v>
      </c>
      <c r="AZ1020">
        <v>19.256428683110606</v>
      </c>
      <c r="BA1020">
        <v>0.79462234984574565</v>
      </c>
      <c r="BB1020">
        <v>0</v>
      </c>
      <c r="BC1020">
        <v>0</v>
      </c>
      <c r="BD1020">
        <v>0</v>
      </c>
      <c r="BE1020">
        <v>0</v>
      </c>
      <c r="BF1020">
        <v>0</v>
      </c>
      <c r="BG1020">
        <v>0</v>
      </c>
      <c r="BH1020">
        <v>0</v>
      </c>
      <c r="BI1020">
        <v>0</v>
      </c>
      <c r="BJ1020">
        <v>0</v>
      </c>
      <c r="BK1020">
        <v>0</v>
      </c>
      <c r="BL1020">
        <v>0</v>
      </c>
      <c r="BM1020">
        <v>0</v>
      </c>
      <c r="BN1020">
        <v>0</v>
      </c>
      <c r="BO1020">
        <v>0</v>
      </c>
      <c r="BP1020">
        <v>0</v>
      </c>
    </row>
    <row r="1021" spans="1:69" x14ac:dyDescent="0.2">
      <c r="A1021" t="s">
        <v>194</v>
      </c>
      <c r="B1021" t="s">
        <v>195</v>
      </c>
      <c r="C1021" t="s">
        <v>2998</v>
      </c>
      <c r="D1021" t="s">
        <v>2999</v>
      </c>
      <c r="AZ1021">
        <v>489000000</v>
      </c>
      <c r="BA1021">
        <v>1075000000</v>
      </c>
      <c r="BB1021">
        <v>1778000000</v>
      </c>
      <c r="BC1021">
        <v>2622000000</v>
      </c>
      <c r="BD1021">
        <v>3636000000</v>
      </c>
      <c r="BE1021">
        <v>4851000000</v>
      </c>
      <c r="BF1021">
        <v>6310000000</v>
      </c>
      <c r="BG1021">
        <v>7701000000</v>
      </c>
      <c r="BH1021">
        <v>9932000000</v>
      </c>
      <c r="BI1021">
        <v>7392000000</v>
      </c>
      <c r="BJ1021">
        <v>9611000000</v>
      </c>
      <c r="BK1021">
        <v>7311000000</v>
      </c>
      <c r="BL1021">
        <v>5475359000</v>
      </c>
      <c r="BM1021">
        <v>5271094000</v>
      </c>
      <c r="BN1021">
        <v>5382000000</v>
      </c>
      <c r="BO1021">
        <v>4932164000</v>
      </c>
      <c r="BP1021">
        <v>4999471000</v>
      </c>
      <c r="BQ1021">
        <v>5067696000</v>
      </c>
    </row>
    <row r="1022" spans="1:69" x14ac:dyDescent="0.2">
      <c r="A1022" t="s">
        <v>194</v>
      </c>
      <c r="B1022" t="s">
        <v>195</v>
      </c>
      <c r="C1022" t="s">
        <v>3000</v>
      </c>
      <c r="D1022" t="s">
        <v>3001</v>
      </c>
      <c r="O1022">
        <v>20789505.899999999</v>
      </c>
      <c r="P1022">
        <v>23598002.300000001</v>
      </c>
      <c r="Q1022">
        <v>20015915.300000001</v>
      </c>
      <c r="R1022">
        <v>31067227.5</v>
      </c>
      <c r="S1022">
        <v>47354443.399999999</v>
      </c>
      <c r="T1022">
        <v>62537911.100000001</v>
      </c>
      <c r="U1022">
        <v>85306252</v>
      </c>
      <c r="V1022">
        <v>164285524.90000001</v>
      </c>
      <c r="W1022">
        <v>262707189</v>
      </c>
      <c r="X1022">
        <v>295034801.5</v>
      </c>
      <c r="Y1022">
        <v>330416655.69999999</v>
      </c>
      <c r="Z1022">
        <v>328158612.30000001</v>
      </c>
      <c r="AA1022">
        <v>351832578.39999998</v>
      </c>
      <c r="AB1022">
        <v>397717113.69999999</v>
      </c>
      <c r="AC1022">
        <v>409962570.80000001</v>
      </c>
      <c r="AD1022">
        <v>511100955.5</v>
      </c>
      <c r="AE1022">
        <v>639696853.10000002</v>
      </c>
      <c r="AF1022">
        <v>827502134.79999995</v>
      </c>
      <c r="AG1022">
        <v>845249596.10000002</v>
      </c>
      <c r="AH1022">
        <v>717259802.10000002</v>
      </c>
      <c r="AI1022">
        <v>833673417.29999995</v>
      </c>
      <c r="AJ1022">
        <v>967441445.20000005</v>
      </c>
      <c r="AK1022">
        <v>1039802411.9</v>
      </c>
      <c r="AL1022">
        <v>1118907234.9000001</v>
      </c>
      <c r="AM1022">
        <v>1135033979.4000001</v>
      </c>
      <c r="AN1022">
        <v>1274258080.3</v>
      </c>
      <c r="AO1022">
        <v>1301463551.0999999</v>
      </c>
      <c r="AP1022">
        <v>1307801527.0999999</v>
      </c>
      <c r="AQ1022">
        <v>1470373375.7</v>
      </c>
      <c r="AR1022">
        <v>1608245528.5999999</v>
      </c>
      <c r="AS1022">
        <v>1446330172.4000001</v>
      </c>
      <c r="AT1022">
        <v>1516006603.0999999</v>
      </c>
      <c r="AU1022">
        <v>1564526409.9000001</v>
      </c>
      <c r="AV1022">
        <v>1757847852.0999999</v>
      </c>
      <c r="AW1022">
        <v>1944506311.9000001</v>
      </c>
      <c r="AX1022">
        <v>2011339006.0999999</v>
      </c>
      <c r="AY1022">
        <v>1143923817.7</v>
      </c>
      <c r="AZ1022">
        <v>1969571660.4000001</v>
      </c>
      <c r="BA1022">
        <v>2674882379</v>
      </c>
      <c r="BB1022">
        <v>3723010559.0999999</v>
      </c>
      <c r="BC1022">
        <v>4807758194.5</v>
      </c>
      <c r="BD1022">
        <v>5977740713.8999996</v>
      </c>
      <c r="BE1022">
        <v>7439424331.8000002</v>
      </c>
      <c r="BF1022">
        <v>8946024649.5</v>
      </c>
      <c r="BG1022">
        <v>10302548966.299999</v>
      </c>
      <c r="BH1022">
        <v>12601802193.700001</v>
      </c>
      <c r="BI1022">
        <v>10251883007.9</v>
      </c>
      <c r="BJ1022">
        <v>12771161142.4</v>
      </c>
      <c r="BK1022">
        <v>10625588206.9</v>
      </c>
      <c r="BL1022">
        <v>9160899696.3999996</v>
      </c>
      <c r="BM1022">
        <v>9769403426.8999996</v>
      </c>
      <c r="BN1022">
        <v>10332659621</v>
      </c>
      <c r="BO1022">
        <v>9905922029.1000004</v>
      </c>
      <c r="BP1022">
        <v>10477855860.6</v>
      </c>
      <c r="BQ1022">
        <v>10845161721.4</v>
      </c>
    </row>
    <row r="1023" spans="1:69" x14ac:dyDescent="0.2">
      <c r="A1023" t="s">
        <v>194</v>
      </c>
      <c r="B1023" t="s">
        <v>195</v>
      </c>
      <c r="C1023" t="s">
        <v>3002</v>
      </c>
      <c r="D1023" t="s">
        <v>3003</v>
      </c>
    </row>
    <row r="1024" spans="1:69" x14ac:dyDescent="0.2">
      <c r="A1024" t="s">
        <v>194</v>
      </c>
      <c r="B1024" t="s">
        <v>195</v>
      </c>
      <c r="C1024" t="s">
        <v>3004</v>
      </c>
      <c r="D1024" t="s">
        <v>3005</v>
      </c>
      <c r="S1024">
        <v>70000.000298023195</v>
      </c>
      <c r="Z1024">
        <v>200000.00298023198</v>
      </c>
      <c r="AA1024">
        <v>90000.003576278701</v>
      </c>
      <c r="AB1024">
        <v>250000</v>
      </c>
      <c r="AC1024">
        <v>959999.978542328</v>
      </c>
      <c r="AD1024">
        <v>29999.999329447703</v>
      </c>
      <c r="AG1024">
        <v>519999.98092651402</v>
      </c>
      <c r="AI1024">
        <v>109999.999403954</v>
      </c>
      <c r="AJ1024">
        <v>1139999.9856948899</v>
      </c>
      <c r="AK1024">
        <v>479999.989271164</v>
      </c>
      <c r="AL1024">
        <v>709999.978542328</v>
      </c>
      <c r="AM1024">
        <v>180000.00715255702</v>
      </c>
      <c r="AN1024">
        <v>910000.02622604405</v>
      </c>
      <c r="AO1024">
        <v>790000.021457672</v>
      </c>
      <c r="AP1024">
        <v>1440000.0572204601</v>
      </c>
      <c r="AQ1024">
        <v>1929999.94754791</v>
      </c>
      <c r="AR1024">
        <v>629999.99523162795</v>
      </c>
      <c r="AS1024">
        <v>1240000.0095367401</v>
      </c>
      <c r="AT1024">
        <v>5989999.7711181594</v>
      </c>
      <c r="AU1024">
        <v>7539999.9618530301</v>
      </c>
      <c r="AV1024">
        <v>10670000.076293899</v>
      </c>
      <c r="AW1024">
        <v>12220000.267028799</v>
      </c>
      <c r="AX1024">
        <v>15210000.038146999</v>
      </c>
      <c r="AY1024">
        <v>15029999.732971201</v>
      </c>
      <c r="AZ1024">
        <v>21110000.6103516</v>
      </c>
      <c r="BA1024">
        <v>22989999.771118201</v>
      </c>
      <c r="BB1024">
        <v>24520000.457763702</v>
      </c>
      <c r="BC1024">
        <v>34880001.068115197</v>
      </c>
      <c r="BD1024">
        <v>37639999.3896484</v>
      </c>
      <c r="BE1024">
        <v>33709999.084472701</v>
      </c>
      <c r="BF1024">
        <v>27546697.6165771</v>
      </c>
      <c r="BG1024">
        <v>19660434.722900402</v>
      </c>
      <c r="BH1024">
        <v>12660168.6477661</v>
      </c>
      <c r="BI1024">
        <v>12267007.8277588</v>
      </c>
      <c r="BJ1024">
        <v>14695278.1677246</v>
      </c>
      <c r="BK1024">
        <v>27858804.7027588</v>
      </c>
      <c r="BL1024">
        <v>44615566.253662102</v>
      </c>
      <c r="BM1024">
        <v>41748435.974121101</v>
      </c>
      <c r="BN1024">
        <v>53542228.698730499</v>
      </c>
      <c r="BO1024">
        <v>47185203.552246101</v>
      </c>
      <c r="BP1024">
        <v>35992961.8835449</v>
      </c>
    </row>
    <row r="1025" spans="1:69" x14ac:dyDescent="0.2">
      <c r="A1025" t="s">
        <v>194</v>
      </c>
      <c r="B1025" t="s">
        <v>195</v>
      </c>
      <c r="C1025" t="s">
        <v>3006</v>
      </c>
      <c r="D1025" t="s">
        <v>3007</v>
      </c>
      <c r="AZ1025">
        <v>39999.999105930299</v>
      </c>
      <c r="BA1025">
        <v>19999.999552965201</v>
      </c>
      <c r="BB1025">
        <v>50000.000745058103</v>
      </c>
      <c r="BD1025">
        <v>209999.99344348899</v>
      </c>
      <c r="BF1025">
        <v>9999.9997764825803</v>
      </c>
      <c r="BG1025">
        <v>9999.9997764825803</v>
      </c>
      <c r="BH1025">
        <v>20409.999415278398</v>
      </c>
    </row>
    <row r="1026" spans="1:69" x14ac:dyDescent="0.2">
      <c r="A1026" t="s">
        <v>194</v>
      </c>
      <c r="B1026" t="s">
        <v>195</v>
      </c>
      <c r="C1026" t="s">
        <v>3008</v>
      </c>
      <c r="D1026" t="s">
        <v>3009</v>
      </c>
      <c r="AI1026">
        <v>349999.99403953605</v>
      </c>
      <c r="AJ1026">
        <v>1039999.96185303</v>
      </c>
      <c r="AK1026">
        <v>330000.01311302203</v>
      </c>
      <c r="AL1026">
        <v>560000.00238418602</v>
      </c>
      <c r="AM1026">
        <v>720000.02861022903</v>
      </c>
      <c r="AN1026">
        <v>1110000.0143051101</v>
      </c>
      <c r="AO1026">
        <v>790000.021457672</v>
      </c>
      <c r="AP1026">
        <v>1860000.0143051101</v>
      </c>
      <c r="AQ1026">
        <v>2220000.02861023</v>
      </c>
      <c r="AR1026">
        <v>3480000.0190734901</v>
      </c>
      <c r="AS1026">
        <v>6230000.0190734901</v>
      </c>
      <c r="AT1026">
        <v>4880000.1144409198</v>
      </c>
      <c r="AU1026">
        <v>5260000.2288818406</v>
      </c>
      <c r="AV1026">
        <v>7650000.0953674298</v>
      </c>
      <c r="AW1026">
        <v>7400000.0953674298</v>
      </c>
      <c r="AX1026">
        <v>11010000.228881801</v>
      </c>
      <c r="AY1026">
        <v>10500000</v>
      </c>
      <c r="AZ1026">
        <v>14210000.038146999</v>
      </c>
      <c r="BA1026">
        <v>13390000.3433228</v>
      </c>
      <c r="BB1026">
        <v>14779999.732971201</v>
      </c>
      <c r="BC1026">
        <v>17899999.6185303</v>
      </c>
      <c r="BD1026">
        <v>16920000.076293901</v>
      </c>
      <c r="BE1026">
        <v>19063228.607177697</v>
      </c>
      <c r="BF1026">
        <v>20465492.248535197</v>
      </c>
      <c r="BG1026">
        <v>31069398.880004901</v>
      </c>
      <c r="BH1026">
        <v>21504068.3746338</v>
      </c>
      <c r="BI1026">
        <v>19569107.0556641</v>
      </c>
      <c r="BJ1026">
        <v>25717008.590698201</v>
      </c>
      <c r="BK1026">
        <v>24270347.595214803</v>
      </c>
      <c r="BL1026">
        <v>26137754.440307599</v>
      </c>
      <c r="BM1026">
        <v>30496580.123901401</v>
      </c>
      <c r="BN1026">
        <v>33146289.825439502</v>
      </c>
      <c r="BO1026">
        <v>24269565.582275402</v>
      </c>
      <c r="BP1026">
        <v>29741277.6947021</v>
      </c>
    </row>
    <row r="1027" spans="1:69" x14ac:dyDescent="0.2">
      <c r="A1027" t="s">
        <v>194</v>
      </c>
      <c r="B1027" t="s">
        <v>195</v>
      </c>
      <c r="C1027" t="s">
        <v>3010</v>
      </c>
      <c r="D1027" t="s">
        <v>3011</v>
      </c>
      <c r="J1027">
        <v>19999.999552965201</v>
      </c>
      <c r="Q1027">
        <v>90000.003576278701</v>
      </c>
      <c r="R1027">
        <v>180000.00715255702</v>
      </c>
      <c r="S1027">
        <v>39999.999105930299</v>
      </c>
      <c r="T1027">
        <v>330000.01311302203</v>
      </c>
      <c r="U1027">
        <v>170000.00178813902</v>
      </c>
      <c r="V1027">
        <v>119999.997317791</v>
      </c>
      <c r="W1027">
        <v>50000.000745058103</v>
      </c>
      <c r="X1027">
        <v>90000.003576278701</v>
      </c>
      <c r="Y1027">
        <v>19999.999552965201</v>
      </c>
      <c r="Z1027">
        <v>59999.9986588955</v>
      </c>
      <c r="AA1027">
        <v>7389999.8664856004</v>
      </c>
      <c r="AB1027">
        <v>500000</v>
      </c>
      <c r="AC1027">
        <v>2109999.8950958299</v>
      </c>
      <c r="AD1027">
        <v>5420000.07629395</v>
      </c>
      <c r="AE1027">
        <v>35189998.626708999</v>
      </c>
      <c r="AF1027">
        <v>20549999.237060502</v>
      </c>
      <c r="AG1027">
        <v>31649999.6185303</v>
      </c>
      <c r="AH1027">
        <v>16129999.160766602</v>
      </c>
      <c r="AI1027">
        <v>29799999.237060502</v>
      </c>
      <c r="AJ1027">
        <v>8720000.2670288105</v>
      </c>
      <c r="AK1027">
        <v>5300000.1907348596</v>
      </c>
      <c r="AL1027">
        <v>2339999.9141693101</v>
      </c>
      <c r="AM1027">
        <v>24379999.160766602</v>
      </c>
      <c r="AN1027">
        <v>2720000.02861023</v>
      </c>
      <c r="AO1027">
        <v>2329999.92370605</v>
      </c>
      <c r="AP1027">
        <v>3880000.1144409203</v>
      </c>
      <c r="AQ1027">
        <v>2400000.0953674298</v>
      </c>
      <c r="AR1027">
        <v>699999.98807907104</v>
      </c>
      <c r="AS1027">
        <v>8199999.8092651404</v>
      </c>
      <c r="AT1027">
        <v>1139999.9856948899</v>
      </c>
      <c r="AU1027">
        <v>3119999.8855590797</v>
      </c>
      <c r="AV1027">
        <v>6739999.7711181594</v>
      </c>
      <c r="AW1027">
        <v>2970000.02861023</v>
      </c>
      <c r="AX1027">
        <v>1500000</v>
      </c>
      <c r="AY1027">
        <v>980000.01907348598</v>
      </c>
      <c r="AZ1027">
        <v>2589999.9141693101</v>
      </c>
      <c r="BA1027">
        <v>2259999.9904632601</v>
      </c>
      <c r="BB1027">
        <v>5349999.9046325702</v>
      </c>
      <c r="BC1027">
        <v>4260000.2288818406</v>
      </c>
      <c r="BD1027">
        <v>4869999.8855590802</v>
      </c>
      <c r="BE1027">
        <v>2869999.8855590797</v>
      </c>
      <c r="BF1027">
        <v>4360000.1335143996</v>
      </c>
      <c r="BG1027">
        <v>7369999.8855590802</v>
      </c>
      <c r="BH1027">
        <v>8252644.5388793889</v>
      </c>
      <c r="BI1027">
        <v>8478797.91259766</v>
      </c>
      <c r="BJ1027">
        <v>10589529.9911499</v>
      </c>
      <c r="BK1027">
        <v>14091077.8045654</v>
      </c>
      <c r="BL1027">
        <v>15729324.340820299</v>
      </c>
      <c r="BM1027">
        <v>11897306.442260699</v>
      </c>
      <c r="BN1027">
        <v>17717519.760131799</v>
      </c>
      <c r="BO1027">
        <v>23094192.504882798</v>
      </c>
      <c r="BP1027">
        <v>9230217.9336547907</v>
      </c>
    </row>
    <row r="1028" spans="1:69" x14ac:dyDescent="0.2">
      <c r="A1028" t="s">
        <v>194</v>
      </c>
      <c r="B1028" t="s">
        <v>195</v>
      </c>
      <c r="C1028" t="s">
        <v>3012</v>
      </c>
      <c r="D1028" t="s">
        <v>3013</v>
      </c>
      <c r="BA1028">
        <v>28000</v>
      </c>
      <c r="BB1028">
        <v>150000</v>
      </c>
      <c r="BC1028">
        <v>20000</v>
      </c>
      <c r="BF1028">
        <v>1800</v>
      </c>
      <c r="BH1028">
        <v>3700</v>
      </c>
      <c r="BI1028">
        <v>16000</v>
      </c>
      <c r="BJ1028">
        <v>8200</v>
      </c>
      <c r="BK1028">
        <v>5100</v>
      </c>
      <c r="BM1028">
        <v>20000</v>
      </c>
      <c r="BO1028">
        <v>2400</v>
      </c>
      <c r="BP1028">
        <v>24000</v>
      </c>
    </row>
    <row r="1029" spans="1:69" x14ac:dyDescent="0.2">
      <c r="A1029" t="s">
        <v>194</v>
      </c>
      <c r="B1029" t="s">
        <v>195</v>
      </c>
      <c r="C1029" t="s">
        <v>3014</v>
      </c>
      <c r="D1029" t="s">
        <v>3015</v>
      </c>
      <c r="AO1029">
        <v>44.5</v>
      </c>
      <c r="AQ1029">
        <v>48.258705139160199</v>
      </c>
      <c r="AS1029">
        <v>53.233829498291001</v>
      </c>
      <c r="AU1029">
        <v>45.273632049560497</v>
      </c>
      <c r="AV1029">
        <v>46.2686576843262</v>
      </c>
      <c r="AW1029">
        <v>43.75</v>
      </c>
      <c r="AX1029">
        <v>43.75</v>
      </c>
      <c r="AY1029">
        <v>41.8269233703613</v>
      </c>
      <c r="AZ1029">
        <v>44.711540222167997</v>
      </c>
      <c r="BA1029">
        <v>44.711540222167997</v>
      </c>
      <c r="BB1029">
        <v>44.549762725830099</v>
      </c>
      <c r="BC1029">
        <v>45.971565246582003</v>
      </c>
      <c r="BD1029">
        <v>45.070423126220703</v>
      </c>
      <c r="BE1029">
        <v>44.131454467773402</v>
      </c>
      <c r="BF1029">
        <v>44.600940704345703</v>
      </c>
      <c r="BG1029">
        <v>42.364532470703097</v>
      </c>
      <c r="BH1029">
        <v>49.753696441650398</v>
      </c>
      <c r="BI1029">
        <v>53.694580078125</v>
      </c>
      <c r="BJ1029">
        <v>54.187191009521499</v>
      </c>
      <c r="BK1029">
        <v>50.970874786377003</v>
      </c>
      <c r="BL1029">
        <v>44.444442749023402</v>
      </c>
      <c r="BM1029">
        <v>46.3768119812012</v>
      </c>
      <c r="BN1029">
        <v>49.758453369140597</v>
      </c>
      <c r="BO1029">
        <v>34.299518585205099</v>
      </c>
      <c r="BP1029">
        <v>30.882352828979499</v>
      </c>
    </row>
    <row r="1030" spans="1:69" x14ac:dyDescent="0.2">
      <c r="A1030" t="s">
        <v>194</v>
      </c>
      <c r="B1030" t="s">
        <v>195</v>
      </c>
      <c r="C1030" t="s">
        <v>3016</v>
      </c>
      <c r="D1030" t="s">
        <v>3017</v>
      </c>
      <c r="AO1030">
        <v>-0.53343975543975797</v>
      </c>
      <c r="AQ1030">
        <v>-0.39619532227516202</v>
      </c>
      <c r="AS1030">
        <v>-0.23015482723712899</v>
      </c>
      <c r="AU1030">
        <v>-0.38781660795211798</v>
      </c>
      <c r="AV1030">
        <v>-0.30972442030906699</v>
      </c>
      <c r="AW1030">
        <v>-0.433708816766739</v>
      </c>
      <c r="AX1030">
        <v>-0.44652009010314903</v>
      </c>
      <c r="AY1030">
        <v>-0.34183385968208302</v>
      </c>
      <c r="AZ1030">
        <v>-0.30700916051864602</v>
      </c>
      <c r="BA1030">
        <v>-0.28348076343536399</v>
      </c>
      <c r="BB1030">
        <v>-0.28974196314811701</v>
      </c>
      <c r="BC1030">
        <v>-0.25294989347457902</v>
      </c>
      <c r="BD1030">
        <v>-0.28018543124198902</v>
      </c>
      <c r="BE1030">
        <v>-0.30497083067893999</v>
      </c>
      <c r="BF1030">
        <v>-0.255501538515091</v>
      </c>
      <c r="BG1030">
        <v>-0.35260674357414201</v>
      </c>
      <c r="BH1030">
        <v>-0.11422193050384501</v>
      </c>
      <c r="BI1030">
        <v>1.3427238911390299E-2</v>
      </c>
      <c r="BJ1030">
        <v>6.4560525119304699E-2</v>
      </c>
      <c r="BK1030">
        <v>-6.1653412878513301E-2</v>
      </c>
      <c r="BL1030">
        <v>-0.20824550092220301</v>
      </c>
      <c r="BM1030">
        <v>-0.18943980336189301</v>
      </c>
      <c r="BN1030">
        <v>-0.116836667060852</v>
      </c>
      <c r="BO1030">
        <v>-0.68404501676559404</v>
      </c>
      <c r="BP1030">
        <v>-0.80988717079162598</v>
      </c>
    </row>
    <row r="1031" spans="1:69" x14ac:dyDescent="0.2">
      <c r="A1031" t="s">
        <v>194</v>
      </c>
      <c r="B1031" t="s">
        <v>195</v>
      </c>
      <c r="C1031" t="s">
        <v>3018</v>
      </c>
      <c r="D1031" t="s">
        <v>3019</v>
      </c>
      <c r="BB1031">
        <v>18492513</v>
      </c>
      <c r="BC1031">
        <v>11301002</v>
      </c>
      <c r="BD1031">
        <v>8259133</v>
      </c>
      <c r="BE1031">
        <v>10978416</v>
      </c>
      <c r="BF1031">
        <v>14208169</v>
      </c>
      <c r="BG1031">
        <v>13835438</v>
      </c>
      <c r="BH1031">
        <v>5765833</v>
      </c>
      <c r="BI1031">
        <v>6875574</v>
      </c>
      <c r="BJ1031">
        <v>5350847</v>
      </c>
      <c r="BK1031">
        <v>6498091</v>
      </c>
      <c r="BL1031">
        <v>34843264</v>
      </c>
      <c r="BM1031">
        <v>4097239</v>
      </c>
      <c r="BN1031">
        <v>3595403</v>
      </c>
      <c r="BO1031">
        <v>2782855</v>
      </c>
      <c r="BP1031">
        <v>8323768</v>
      </c>
      <c r="BQ1031">
        <v>2468004</v>
      </c>
    </row>
    <row r="1032" spans="1:69" x14ac:dyDescent="0.2">
      <c r="A1032" t="s">
        <v>194</v>
      </c>
      <c r="B1032" t="s">
        <v>195</v>
      </c>
      <c r="C1032" t="s">
        <v>3020</v>
      </c>
      <c r="D1032" t="s">
        <v>3021</v>
      </c>
      <c r="F1032">
        <v>80.555555555555557</v>
      </c>
      <c r="G1032">
        <v>75</v>
      </c>
      <c r="H1032">
        <v>67.391304347826093</v>
      </c>
      <c r="J1032">
        <v>80.14705882352942</v>
      </c>
      <c r="K1032">
        <v>73.584905660377359</v>
      </c>
      <c r="L1032">
        <v>73.68421052631578</v>
      </c>
      <c r="M1032">
        <v>73.4375</v>
      </c>
      <c r="N1032">
        <v>62.793740513947768</v>
      </c>
      <c r="O1032">
        <v>49.689019563496551</v>
      </c>
      <c r="P1032">
        <v>54.484247967479668</v>
      </c>
      <c r="Q1032">
        <v>60.461569743798293</v>
      </c>
      <c r="R1032">
        <v>53.257455227838292</v>
      </c>
      <c r="S1032">
        <v>47.510448091666433</v>
      </c>
      <c r="T1032">
        <v>56.018378269211354</v>
      </c>
      <c r="U1032">
        <v>22.424254520777616</v>
      </c>
      <c r="V1032">
        <v>38.175593054536563</v>
      </c>
      <c r="W1032">
        <v>48.673664122137403</v>
      </c>
      <c r="X1032">
        <v>49.764366887488556</v>
      </c>
      <c r="Y1032">
        <v>43.203160650383069</v>
      </c>
      <c r="Z1032">
        <v>39.379981517846829</v>
      </c>
      <c r="AA1032">
        <v>31.477775639792192</v>
      </c>
      <c r="AB1032">
        <v>24.343141925317894</v>
      </c>
      <c r="AC1032">
        <v>19.491420847953485</v>
      </c>
      <c r="AD1032">
        <v>20.539894411793995</v>
      </c>
      <c r="AE1032">
        <v>21.196526214216814</v>
      </c>
      <c r="AF1032">
        <v>24.944411671280065</v>
      </c>
      <c r="AG1032">
        <v>18.656172203082946</v>
      </c>
      <c r="AH1032">
        <v>24.191486161251579</v>
      </c>
      <c r="AI1032">
        <v>20.242017952505378</v>
      </c>
      <c r="AJ1032">
        <v>23.228780246058147</v>
      </c>
      <c r="AK1032">
        <v>29.661147877812066</v>
      </c>
      <c r="AL1032">
        <v>47.686702065324212</v>
      </c>
      <c r="AM1032">
        <v>32.574888341517962</v>
      </c>
      <c r="AN1032">
        <v>33.148838327681815</v>
      </c>
      <c r="AO1032">
        <v>27.053319767095086</v>
      </c>
      <c r="AP1032">
        <v>19.924790177523334</v>
      </c>
      <c r="AQ1032">
        <v>8.8006914677633326</v>
      </c>
      <c r="AR1032">
        <v>10.419785558800218</v>
      </c>
      <c r="AS1032">
        <v>22.334706432414293</v>
      </c>
      <c r="AT1032">
        <v>23.615945484290439</v>
      </c>
      <c r="AU1032">
        <v>23.077615742301933</v>
      </c>
      <c r="AV1032">
        <v>90.139920666213627</v>
      </c>
      <c r="AW1032">
        <v>80.091901792147837</v>
      </c>
      <c r="AX1032">
        <v>24.038802638964945</v>
      </c>
      <c r="AY1032">
        <v>24.884094444502079</v>
      </c>
      <c r="AZ1032">
        <v>31.179306074591352</v>
      </c>
      <c r="BA1032">
        <v>26.354406062715562</v>
      </c>
      <c r="BB1032">
        <v>22.131148167010938</v>
      </c>
      <c r="BC1032">
        <v>23.208228832603091</v>
      </c>
      <c r="BD1032">
        <v>17.765033308006075</v>
      </c>
      <c r="BE1032">
        <v>17.940886336784427</v>
      </c>
      <c r="BF1032">
        <v>17.569116991988366</v>
      </c>
      <c r="BG1032">
        <v>22.310164581591323</v>
      </c>
      <c r="BH1032">
        <v>17.024304982999649</v>
      </c>
      <c r="BI1032">
        <v>13.431622464104995</v>
      </c>
      <c r="BJ1032">
        <v>12.893918545123004</v>
      </c>
      <c r="BK1032">
        <v>13.123738329078826</v>
      </c>
      <c r="BL1032">
        <v>11.346147234754413</v>
      </c>
      <c r="BM1032">
        <v>8.2535228561826699</v>
      </c>
      <c r="BN1032">
        <v>8.7471961251199435</v>
      </c>
      <c r="BO1032">
        <v>13.86151263380626</v>
      </c>
      <c r="BP1032">
        <v>14.857037353046874</v>
      </c>
    </row>
    <row r="1033" spans="1:69" x14ac:dyDescent="0.2">
      <c r="A1033" t="s">
        <v>194</v>
      </c>
      <c r="B1033" t="s">
        <v>195</v>
      </c>
      <c r="C1033" t="s">
        <v>3022</v>
      </c>
      <c r="D1033" t="s">
        <v>3023</v>
      </c>
      <c r="AK1033">
        <v>2.0994555278061144E-3</v>
      </c>
      <c r="AL1033">
        <v>1.5472523391364269E-2</v>
      </c>
      <c r="AM1033">
        <v>1.0056126165275932</v>
      </c>
      <c r="AN1033">
        <v>0.19988969671855286</v>
      </c>
      <c r="AO1033">
        <v>3.3167626423895986E-2</v>
      </c>
      <c r="AP1033">
        <v>0.76237733466941382</v>
      </c>
      <c r="AQ1033">
        <v>0.60123488632904154</v>
      </c>
      <c r="AR1033">
        <v>5.2211806298979857</v>
      </c>
      <c r="BB1033">
        <v>0.4471704646586569</v>
      </c>
      <c r="BC1033">
        <v>0.10999113187901498</v>
      </c>
      <c r="BD1033">
        <v>0.38574175141596279</v>
      </c>
      <c r="BE1033">
        <v>0.33271814434575342</v>
      </c>
      <c r="BF1033">
        <v>0.58044830376035539</v>
      </c>
      <c r="BG1033">
        <v>1.2246010720770528</v>
      </c>
      <c r="BH1033">
        <v>10.103853419185615</v>
      </c>
      <c r="BI1033">
        <v>5.1581471268165071</v>
      </c>
      <c r="BJ1033">
        <v>9.9461776880562134</v>
      </c>
      <c r="BK1033">
        <v>15.318955862048197</v>
      </c>
      <c r="BL1033">
        <v>17.811794042589916</v>
      </c>
      <c r="BM1033">
        <v>6.8464360726438978</v>
      </c>
      <c r="BN1033">
        <v>9.5824485165973314</v>
      </c>
      <c r="BO1033">
        <v>1.8171888996993137</v>
      </c>
      <c r="BP1033">
        <v>1.8587766078953454</v>
      </c>
    </row>
    <row r="1034" spans="1:69" x14ac:dyDescent="0.2">
      <c r="A1034" t="s">
        <v>194</v>
      </c>
      <c r="B1034" t="s">
        <v>195</v>
      </c>
      <c r="C1034" t="s">
        <v>3024</v>
      </c>
      <c r="D1034" t="s">
        <v>3025</v>
      </c>
      <c r="O1034">
        <v>2.3860680764446456</v>
      </c>
      <c r="P1034">
        <v>0.13338414634146342</v>
      </c>
      <c r="U1034">
        <v>0.425132729232366</v>
      </c>
      <c r="V1034">
        <v>2.2047895855672817</v>
      </c>
      <c r="W1034">
        <v>5.1073473282442752</v>
      </c>
      <c r="X1034">
        <v>7.8432164593095282</v>
      </c>
      <c r="Y1034">
        <v>2.2960347767610538</v>
      </c>
      <c r="Z1034">
        <v>5.8608640406607373</v>
      </c>
      <c r="AB1034">
        <v>12.134926160724101</v>
      </c>
      <c r="AC1034">
        <v>4.9601392151679047</v>
      </c>
      <c r="AD1034">
        <v>4.5622073911744234</v>
      </c>
      <c r="AE1034">
        <v>0.5896858582609622</v>
      </c>
      <c r="AF1034">
        <v>0.43563098425375424</v>
      </c>
      <c r="AG1034">
        <v>1.0310056076646452</v>
      </c>
      <c r="AH1034">
        <v>1.2861010830324844</v>
      </c>
      <c r="AI1034">
        <v>9.1410067037836544</v>
      </c>
      <c r="AJ1034">
        <v>15.893224016897806</v>
      </c>
      <c r="AK1034">
        <v>18.957947805325695</v>
      </c>
      <c r="AL1034">
        <v>4.3146430761165488</v>
      </c>
      <c r="AM1034">
        <v>6.2907228475489312</v>
      </c>
      <c r="AN1034">
        <v>14.057551021381313</v>
      </c>
      <c r="AO1034">
        <v>29.009412548311204</v>
      </c>
      <c r="AP1034">
        <v>8.9114715942956071</v>
      </c>
      <c r="AQ1034">
        <v>13.822166764443111</v>
      </c>
      <c r="AR1034">
        <v>18.158233293031444</v>
      </c>
      <c r="AS1034">
        <v>1.4420780246011001E-3</v>
      </c>
      <c r="AT1034">
        <v>4.2141453195290479E-4</v>
      </c>
      <c r="AU1034">
        <v>1.9280589731019641E-3</v>
      </c>
      <c r="AV1034">
        <v>1.1667977919753753E-3</v>
      </c>
      <c r="AW1034">
        <v>7.3444358653171171E-2</v>
      </c>
      <c r="AX1034">
        <v>0.13341388922207176</v>
      </c>
      <c r="AY1034">
        <v>0.27250306060297852</v>
      </c>
      <c r="AZ1034">
        <v>2.5543480132718724E-4</v>
      </c>
      <c r="BA1034">
        <v>0.27052055620386767</v>
      </c>
      <c r="BB1034">
        <v>4.6639444144830868</v>
      </c>
      <c r="BC1034">
        <v>0.36580791944530011</v>
      </c>
      <c r="BD1034">
        <v>0.56341949258357937</v>
      </c>
      <c r="BE1034">
        <v>3.6509136365269903</v>
      </c>
      <c r="BF1034">
        <v>10.949012180350346</v>
      </c>
      <c r="BG1034">
        <v>4.9452934184480428</v>
      </c>
      <c r="BH1034">
        <v>3.9059151390903315</v>
      </c>
      <c r="BI1034">
        <v>2.9251702319401236</v>
      </c>
      <c r="BJ1034">
        <v>1.7169767074950371</v>
      </c>
      <c r="BK1034">
        <v>1.7973421602643973</v>
      </c>
      <c r="BL1034">
        <v>1.4306782835344118</v>
      </c>
      <c r="BM1034">
        <v>0.70996707629591327</v>
      </c>
      <c r="BN1034">
        <v>0.51836146057396704</v>
      </c>
      <c r="BO1034">
        <v>0.12470786162503184</v>
      </c>
      <c r="BP1034">
        <v>0.51845422830613885</v>
      </c>
    </row>
    <row r="1035" spans="1:69" x14ac:dyDescent="0.2">
      <c r="A1035" t="s">
        <v>194</v>
      </c>
      <c r="B1035" t="s">
        <v>195</v>
      </c>
      <c r="C1035" t="s">
        <v>3026</v>
      </c>
      <c r="D1035" t="s">
        <v>3027</v>
      </c>
      <c r="H1035">
        <v>1.0869565217391304</v>
      </c>
      <c r="L1035">
        <v>5.8479532163742682</v>
      </c>
      <c r="N1035">
        <v>1.3136546815303292</v>
      </c>
      <c r="O1035">
        <v>0.80854913490896763</v>
      </c>
      <c r="R1035">
        <v>1.4482111532656141</v>
      </c>
      <c r="S1035">
        <v>0.1549915584954748</v>
      </c>
      <c r="T1035">
        <v>0.77249318388367161</v>
      </c>
      <c r="U1035">
        <v>0.95205780208374913</v>
      </c>
      <c r="V1035">
        <v>1.3319036062983238</v>
      </c>
      <c r="W1035">
        <v>0.2123091603053435</v>
      </c>
      <c r="X1035">
        <v>2.5583023644099746E-2</v>
      </c>
      <c r="Y1035">
        <v>0.36385906765617115</v>
      </c>
      <c r="Z1035">
        <v>5.7756728658888761E-3</v>
      </c>
      <c r="AA1035">
        <v>0.88320184721954964</v>
      </c>
      <c r="AB1035">
        <v>1.1689691817215728</v>
      </c>
      <c r="AC1035">
        <v>0.41798175179289826</v>
      </c>
      <c r="AD1035">
        <v>3.0846365839891163</v>
      </c>
      <c r="AE1035">
        <v>3.5738536864300713E-3</v>
      </c>
      <c r="AF1035">
        <v>2.529836184598623</v>
      </c>
      <c r="AG1035">
        <v>0.13830563029647638</v>
      </c>
      <c r="AH1035">
        <v>0.16546329723225062</v>
      </c>
      <c r="AK1035">
        <v>0.29671132848121246</v>
      </c>
      <c r="AL1035">
        <v>0.70785237638823928</v>
      </c>
      <c r="AM1035">
        <v>1.0340575830924108</v>
      </c>
      <c r="AN1035">
        <v>0.2452264118217817</v>
      </c>
      <c r="AO1035">
        <v>0.4868350570799535</v>
      </c>
      <c r="AP1035">
        <v>9.4719589218816985E-2</v>
      </c>
      <c r="AQ1035">
        <v>0.72955181782317791</v>
      </c>
      <c r="AR1035">
        <v>0.85225569813080626</v>
      </c>
      <c r="BB1035">
        <v>3.7336758566062516</v>
      </c>
      <c r="BC1035">
        <v>1.4108861270270496</v>
      </c>
      <c r="BD1035">
        <v>0.38425653377282609</v>
      </c>
      <c r="BE1035">
        <v>1.2068275834580071</v>
      </c>
      <c r="BF1035">
        <v>0.79576492563586465</v>
      </c>
      <c r="BG1035">
        <v>0.28634128438959972</v>
      </c>
      <c r="BH1035">
        <v>0.74486606472305061</v>
      </c>
      <c r="BI1035">
        <v>0.29839942614444304</v>
      </c>
      <c r="BJ1035">
        <v>0.20378169978287436</v>
      </c>
      <c r="BK1035">
        <v>0.42694061479692591</v>
      </c>
      <c r="BL1035">
        <v>0.35959447052945109</v>
      </c>
      <c r="BM1035">
        <v>0.34432257479345307</v>
      </c>
      <c r="BN1035">
        <v>0.30575080140522132</v>
      </c>
      <c r="BO1035">
        <v>4.4175618146940927</v>
      </c>
      <c r="BP1035">
        <v>8.6847409387560592</v>
      </c>
    </row>
    <row r="1036" spans="1:69" x14ac:dyDescent="0.2">
      <c r="A1036" t="s">
        <v>194</v>
      </c>
      <c r="B1036" t="s">
        <v>195</v>
      </c>
      <c r="C1036" t="s">
        <v>3028</v>
      </c>
      <c r="D1036" t="s">
        <v>3029</v>
      </c>
      <c r="AS1036">
        <v>0.3</v>
      </c>
      <c r="AT1036">
        <v>0.96</v>
      </c>
      <c r="AU1036">
        <v>0.13</v>
      </c>
      <c r="AV1036">
        <v>0.16</v>
      </c>
      <c r="AW1036">
        <v>0.38</v>
      </c>
      <c r="AX1036">
        <v>0.22</v>
      </c>
      <c r="AY1036">
        <v>0.08</v>
      </c>
      <c r="AZ1036">
        <v>0.14000000000000001</v>
      </c>
      <c r="BA1036">
        <v>0.05</v>
      </c>
      <c r="BB1036">
        <v>0.15</v>
      </c>
      <c r="BC1036">
        <v>0.03</v>
      </c>
      <c r="BD1036">
        <v>0.05</v>
      </c>
      <c r="BE1036">
        <v>0.05</v>
      </c>
      <c r="BF1036">
        <v>0.04</v>
      </c>
      <c r="BG1036">
        <v>0.04</v>
      </c>
      <c r="BH1036">
        <v>0.02</v>
      </c>
      <c r="BI1036">
        <v>0.04</v>
      </c>
      <c r="BJ1036">
        <v>0.03</v>
      </c>
      <c r="BK1036">
        <v>0.04</v>
      </c>
      <c r="BL1036">
        <v>0.05</v>
      </c>
      <c r="BM1036">
        <v>0.02</v>
      </c>
      <c r="BN1036">
        <v>0.01</v>
      </c>
    </row>
    <row r="1037" spans="1:69" x14ac:dyDescent="0.2">
      <c r="A1037" t="s">
        <v>194</v>
      </c>
      <c r="B1037" t="s">
        <v>195</v>
      </c>
      <c r="C1037" t="s">
        <v>3030</v>
      </c>
      <c r="D1037" t="s">
        <v>3031</v>
      </c>
      <c r="Y1037">
        <v>48.6</v>
      </c>
      <c r="Z1037">
        <v>40.9</v>
      </c>
      <c r="AA1037">
        <v>41.6</v>
      </c>
      <c r="AB1037">
        <v>46.7</v>
      </c>
      <c r="AC1037">
        <v>51.8</v>
      </c>
      <c r="AD1037">
        <v>51.2</v>
      </c>
      <c r="AE1037">
        <v>53.7</v>
      </c>
      <c r="AF1037">
        <v>70.3</v>
      </c>
      <c r="AG1037">
        <v>79.3</v>
      </c>
      <c r="AH1037">
        <v>85.1</v>
      </c>
      <c r="AI1037">
        <v>88.9</v>
      </c>
      <c r="AJ1037">
        <v>82.5</v>
      </c>
      <c r="AK1037">
        <v>56.9</v>
      </c>
      <c r="AL1037">
        <v>56.3</v>
      </c>
      <c r="AM1037">
        <v>78.7</v>
      </c>
      <c r="AN1037">
        <v>94.6</v>
      </c>
      <c r="AO1037">
        <v>90.2</v>
      </c>
      <c r="AP1037">
        <v>82.5</v>
      </c>
      <c r="AQ1037">
        <v>78</v>
      </c>
      <c r="AR1037">
        <v>69.7</v>
      </c>
      <c r="AS1037">
        <v>64</v>
      </c>
      <c r="AT1037">
        <v>56.9</v>
      </c>
      <c r="AU1037">
        <v>55.5</v>
      </c>
      <c r="AV1037">
        <v>71.7</v>
      </c>
      <c r="AW1037">
        <v>72.400000000000006</v>
      </c>
      <c r="AX1037">
        <v>67.2</v>
      </c>
      <c r="AY1037">
        <v>71.2</v>
      </c>
      <c r="AZ1037">
        <v>79.3</v>
      </c>
      <c r="BA1037">
        <v>91.9</v>
      </c>
      <c r="BB1037">
        <v>83.5</v>
      </c>
      <c r="BC1037">
        <v>111.5</v>
      </c>
      <c r="BD1037">
        <v>146.4</v>
      </c>
      <c r="BE1037">
        <v>139.6</v>
      </c>
      <c r="BF1037">
        <v>123.8</v>
      </c>
      <c r="BG1037">
        <v>112.8</v>
      </c>
      <c r="BH1037">
        <v>100</v>
      </c>
      <c r="BI1037">
        <v>106.4</v>
      </c>
      <c r="BJ1037">
        <v>109.8</v>
      </c>
      <c r="BK1037">
        <v>112.9</v>
      </c>
      <c r="BL1037">
        <v>117</v>
      </c>
      <c r="BM1037">
        <v>139.19999999999999</v>
      </c>
      <c r="BN1037">
        <v>147.1</v>
      </c>
      <c r="BO1037">
        <v>153.1</v>
      </c>
      <c r="BP1037">
        <v>158.5</v>
      </c>
      <c r="BQ1037">
        <v>186.3</v>
      </c>
    </row>
    <row r="1038" spans="1:69" x14ac:dyDescent="0.2">
      <c r="A1038" t="s">
        <v>194</v>
      </c>
      <c r="B1038" t="s">
        <v>195</v>
      </c>
      <c r="C1038" t="s">
        <v>3032</v>
      </c>
      <c r="D1038" t="s">
        <v>3033</v>
      </c>
      <c r="AX1038">
        <v>13.202474813841455</v>
      </c>
      <c r="AY1038">
        <v>15.810453438747404</v>
      </c>
      <c r="AZ1038">
        <v>13.325490384384542</v>
      </c>
      <c r="BA1038">
        <v>10.620483523135714</v>
      </c>
      <c r="BB1038">
        <v>11.734519859849321</v>
      </c>
      <c r="BC1038">
        <v>8.422101064224174</v>
      </c>
      <c r="BD1038">
        <v>6.3276592553710103</v>
      </c>
      <c r="BE1038">
        <v>6.577694157977847</v>
      </c>
      <c r="BF1038">
        <v>10.249568273760442</v>
      </c>
      <c r="BG1038">
        <v>10.193496845787701</v>
      </c>
      <c r="BH1038">
        <v>8.9127323912337051</v>
      </c>
      <c r="BI1038">
        <v>9.3553209803832722</v>
      </c>
      <c r="BJ1038">
        <v>8.5603079266990498</v>
      </c>
      <c r="BK1038">
        <v>7.9539323097038901</v>
      </c>
      <c r="BL1038">
        <v>7.8712650687180679</v>
      </c>
      <c r="BM1038">
        <v>5.8796256171264725</v>
      </c>
      <c r="BN1038">
        <v>5.7088083059233785</v>
      </c>
      <c r="BO1038">
        <v>5.1946176581717483</v>
      </c>
      <c r="BP1038">
        <v>8.4642013665875417</v>
      </c>
    </row>
    <row r="1039" spans="1:69" x14ac:dyDescent="0.2">
      <c r="A1039" t="s">
        <v>194</v>
      </c>
      <c r="B1039" t="s">
        <v>195</v>
      </c>
      <c r="C1039" t="s">
        <v>3034</v>
      </c>
      <c r="D1039" t="s">
        <v>3035</v>
      </c>
      <c r="Y1039">
        <v>11.641763235999999</v>
      </c>
      <c r="Z1039">
        <v>10.959438306999999</v>
      </c>
      <c r="AA1039">
        <v>11.2674520405</v>
      </c>
      <c r="AB1039">
        <v>9.4413497579999994</v>
      </c>
      <c r="AC1039">
        <v>8.2094246988999995</v>
      </c>
      <c r="AD1039">
        <v>10.7787923295</v>
      </c>
      <c r="AE1039">
        <v>13.143293652800001</v>
      </c>
      <c r="AF1039">
        <v>14.0930486535</v>
      </c>
      <c r="AG1039">
        <v>14.734302917200001</v>
      </c>
      <c r="AH1039">
        <v>12.7021005886</v>
      </c>
      <c r="AI1039">
        <v>17.3902273741</v>
      </c>
      <c r="AJ1039">
        <v>17.292436990799999</v>
      </c>
      <c r="AK1039">
        <v>15.1308864244</v>
      </c>
      <c r="AL1039">
        <v>16.5127437507</v>
      </c>
      <c r="AM1039">
        <v>11.326898981299999</v>
      </c>
      <c r="AN1039">
        <v>14.7651464983</v>
      </c>
      <c r="AO1039">
        <v>21.005387170799999</v>
      </c>
      <c r="AP1039">
        <v>19.073962182100001</v>
      </c>
      <c r="AQ1039">
        <v>23.751407355400001</v>
      </c>
      <c r="AR1039">
        <v>22.012576162799999</v>
      </c>
      <c r="AS1039">
        <v>19.8372920903</v>
      </c>
      <c r="AT1039">
        <v>21.298303792599999</v>
      </c>
      <c r="AU1039">
        <v>23.993058681499999</v>
      </c>
      <c r="AV1039">
        <v>30.031907004800001</v>
      </c>
      <c r="AW1039">
        <v>41.2329966498</v>
      </c>
      <c r="AX1039">
        <v>40.799999999999997</v>
      </c>
      <c r="AY1039">
        <v>49</v>
      </c>
      <c r="AZ1039">
        <v>54.6</v>
      </c>
      <c r="BA1039">
        <v>65.599999999999994</v>
      </c>
      <c r="BB1039">
        <v>60.7</v>
      </c>
      <c r="BC1039">
        <v>65.8</v>
      </c>
      <c r="BD1039">
        <v>78.2</v>
      </c>
      <c r="BE1039">
        <v>115.9</v>
      </c>
      <c r="BF1039">
        <v>141.80000000000001</v>
      </c>
      <c r="BG1039">
        <v>116.3</v>
      </c>
      <c r="BH1039">
        <v>100</v>
      </c>
      <c r="BI1039">
        <v>108.5</v>
      </c>
      <c r="BJ1039">
        <v>125.5</v>
      </c>
      <c r="BK1039">
        <v>139.1</v>
      </c>
      <c r="BL1039">
        <v>139.1</v>
      </c>
      <c r="BM1039">
        <v>133.5</v>
      </c>
      <c r="BN1039">
        <v>148.9</v>
      </c>
      <c r="BO1039">
        <v>178.9</v>
      </c>
      <c r="BP1039">
        <v>192.5</v>
      </c>
    </row>
    <row r="1040" spans="1:69" x14ac:dyDescent="0.2">
      <c r="A1040" t="s">
        <v>194</v>
      </c>
      <c r="B1040" t="s">
        <v>195</v>
      </c>
      <c r="C1040" t="s">
        <v>3036</v>
      </c>
      <c r="D1040" t="s">
        <v>3037</v>
      </c>
      <c r="G1040">
        <v>25.308641975308639</v>
      </c>
      <c r="H1040">
        <v>34.626038781163437</v>
      </c>
      <c r="K1040">
        <v>37.960339943342774</v>
      </c>
      <c r="L1040">
        <v>37.175792507204612</v>
      </c>
      <c r="M1040">
        <v>40.548780487804883</v>
      </c>
      <c r="N1040">
        <v>29.454338284942605</v>
      </c>
      <c r="O1040">
        <v>26.89225495645729</v>
      </c>
      <c r="P1040">
        <v>26.022613900897905</v>
      </c>
      <c r="Q1040">
        <v>29.429937862179713</v>
      </c>
      <c r="R1040">
        <v>26.385460174275078</v>
      </c>
      <c r="S1040">
        <v>20.071531153336281</v>
      </c>
      <c r="T1040">
        <v>23.937765693446412</v>
      </c>
      <c r="U1040">
        <v>20.535413708815735</v>
      </c>
      <c r="V1040">
        <v>17.5134947247894</v>
      </c>
      <c r="W1040">
        <v>16.725454170310179</v>
      </c>
      <c r="X1040">
        <v>23.533568140278526</v>
      </c>
      <c r="Y1040">
        <v>24.223869690255057</v>
      </c>
      <c r="Z1040">
        <v>28.139796344479777</v>
      </c>
      <c r="AA1040">
        <v>29.255397948224136</v>
      </c>
      <c r="AB1040">
        <v>30.294537472187955</v>
      </c>
      <c r="AC1040">
        <v>31.858671498889528</v>
      </c>
      <c r="AD1040">
        <v>30.526137485086373</v>
      </c>
      <c r="AE1040">
        <v>29.395366502088905</v>
      </c>
      <c r="AF1040">
        <v>25.964883151384342</v>
      </c>
      <c r="AG1040">
        <v>25.045110948549116</v>
      </c>
      <c r="AH1040">
        <v>23.893883462564276</v>
      </c>
      <c r="AI1040">
        <v>30.547747832864907</v>
      </c>
      <c r="AJ1040">
        <v>36.981500380966949</v>
      </c>
      <c r="AK1040">
        <v>29.229458206239279</v>
      </c>
      <c r="AL1040">
        <v>31.719070870491056</v>
      </c>
      <c r="AM1040">
        <v>28.365149299248841</v>
      </c>
      <c r="AN1040">
        <v>29.665583450535248</v>
      </c>
      <c r="AO1040">
        <v>28.127769700975257</v>
      </c>
      <c r="AP1040">
        <v>26.218262787380809</v>
      </c>
      <c r="AQ1040">
        <v>27.458287594231813</v>
      </c>
      <c r="AR1040">
        <v>41.322411964957709</v>
      </c>
      <c r="AS1040">
        <v>32.523041755202037</v>
      </c>
      <c r="AT1040">
        <v>32.606092472254709</v>
      </c>
      <c r="AU1040">
        <v>33.143781860995539</v>
      </c>
      <c r="AV1040">
        <v>49.16465800679125</v>
      </c>
      <c r="AW1040">
        <v>49.815449564221659</v>
      </c>
      <c r="AX1040">
        <v>32.57180072005675</v>
      </c>
      <c r="AY1040">
        <v>35.286486448022792</v>
      </c>
      <c r="AZ1040">
        <v>32.225173201502884</v>
      </c>
      <c r="BA1040">
        <v>31.102869783146524</v>
      </c>
      <c r="BB1040">
        <v>30.813320528580014</v>
      </c>
      <c r="BC1040">
        <v>31.779452049590191</v>
      </c>
      <c r="BD1040">
        <v>28.866807653391284</v>
      </c>
      <c r="BE1040">
        <v>26.406416235189756</v>
      </c>
      <c r="BF1040">
        <v>26.351630526103754</v>
      </c>
      <c r="BG1040">
        <v>28.431063381859335</v>
      </c>
      <c r="BH1040">
        <v>21.54831204468103</v>
      </c>
      <c r="BI1040">
        <v>24.266660590853594</v>
      </c>
      <c r="BJ1040">
        <v>23.713963894255656</v>
      </c>
      <c r="BK1040">
        <v>23.636222289718763</v>
      </c>
      <c r="BL1040">
        <v>23.137847889869555</v>
      </c>
      <c r="BM1040">
        <v>25.254208375085835</v>
      </c>
      <c r="BN1040">
        <v>23.340373102080967</v>
      </c>
      <c r="BO1040">
        <v>23.960127898402231</v>
      </c>
      <c r="BP1040">
        <v>27.658413913261999</v>
      </c>
    </row>
    <row r="1041" spans="1:69" x14ac:dyDescent="0.2">
      <c r="A1041" t="s">
        <v>194</v>
      </c>
      <c r="B1041" t="s">
        <v>195</v>
      </c>
      <c r="C1041" t="s">
        <v>3038</v>
      </c>
      <c r="D1041" t="s">
        <v>3039</v>
      </c>
      <c r="R1041">
        <v>1.3344186605105486E-2</v>
      </c>
      <c r="S1041">
        <v>2.0713654441007513E-2</v>
      </c>
      <c r="AK1041">
        <v>1.2879287675363773E-2</v>
      </c>
      <c r="AL1041">
        <v>4.7028856312861696E-2</v>
      </c>
      <c r="AM1041">
        <v>6.4374899767993224E-2</v>
      </c>
      <c r="AN1041">
        <v>0.1062535663943259</v>
      </c>
      <c r="AO1041">
        <v>0.25956618715418434</v>
      </c>
      <c r="AP1041">
        <v>0.53553922026567746</v>
      </c>
      <c r="AQ1041">
        <v>0.25134606789077024</v>
      </c>
      <c r="AR1041">
        <v>0.33492598596152801</v>
      </c>
      <c r="AS1041">
        <v>0.22757246495027031</v>
      </c>
      <c r="AT1041">
        <v>9.4384355905264491E-2</v>
      </c>
      <c r="AU1041">
        <v>1.1834017324556549</v>
      </c>
      <c r="AV1041">
        <v>0.22871151498773862</v>
      </c>
      <c r="AW1041">
        <v>0.33423877529290597</v>
      </c>
      <c r="AX1041">
        <v>2.6341140836469745</v>
      </c>
      <c r="AY1041">
        <v>1.6070415926206956</v>
      </c>
      <c r="AZ1041">
        <v>3.0937198724255754</v>
      </c>
      <c r="BA1041">
        <v>2.0105599512025485</v>
      </c>
      <c r="BB1041">
        <v>1.2912194559195425</v>
      </c>
      <c r="BC1041">
        <v>3.0106392092216527</v>
      </c>
      <c r="BD1041">
        <v>2.4983625265365244</v>
      </c>
      <c r="BE1041">
        <v>3.4580098862035031</v>
      </c>
      <c r="BF1041">
        <v>1.4113377519178329</v>
      </c>
      <c r="BG1041">
        <v>1.5793717607019395</v>
      </c>
      <c r="BH1041">
        <v>1.1865571817328766</v>
      </c>
      <c r="BI1041">
        <v>2.0155497994353442</v>
      </c>
      <c r="BJ1041">
        <v>2.1492727993312415</v>
      </c>
      <c r="BK1041">
        <v>1.9435623140668463</v>
      </c>
      <c r="BL1041">
        <v>1.8320504092467433</v>
      </c>
      <c r="BM1041">
        <v>2.3477142875850032</v>
      </c>
      <c r="BN1041">
        <v>3.1972259666638929</v>
      </c>
      <c r="BO1041">
        <v>2.1926864243400872</v>
      </c>
      <c r="BP1041">
        <v>2.3759881564672831</v>
      </c>
    </row>
    <row r="1042" spans="1:69" x14ac:dyDescent="0.2">
      <c r="A1042" t="s">
        <v>194</v>
      </c>
      <c r="B1042" t="s">
        <v>195</v>
      </c>
      <c r="C1042" t="s">
        <v>3040</v>
      </c>
      <c r="D1042" t="s">
        <v>3041</v>
      </c>
      <c r="E1042">
        <v>11000000</v>
      </c>
      <c r="F1042">
        <v>28000000</v>
      </c>
      <c r="G1042">
        <v>35000000</v>
      </c>
      <c r="H1042">
        <v>37000000</v>
      </c>
      <c r="I1042">
        <v>40000000</v>
      </c>
      <c r="J1042">
        <v>37000000</v>
      </c>
      <c r="K1042">
        <v>38000000</v>
      </c>
      <c r="L1042">
        <v>36000000</v>
      </c>
      <c r="M1042">
        <v>44000000</v>
      </c>
      <c r="N1042">
        <v>54000000</v>
      </c>
      <c r="O1042">
        <v>49000000</v>
      </c>
      <c r="P1042">
        <v>56000000</v>
      </c>
      <c r="Q1042">
        <v>69000000</v>
      </c>
      <c r="R1042">
        <v>98000000</v>
      </c>
      <c r="S1042">
        <v>144000000</v>
      </c>
      <c r="T1042">
        <v>151000000</v>
      </c>
      <c r="U1042">
        <v>144000000</v>
      </c>
      <c r="V1042">
        <v>209000000</v>
      </c>
      <c r="W1042">
        <v>227000000</v>
      </c>
      <c r="X1042">
        <v>301000000</v>
      </c>
      <c r="Y1042">
        <v>359000000</v>
      </c>
      <c r="Z1042">
        <v>338000000</v>
      </c>
      <c r="AA1042">
        <v>347000000</v>
      </c>
      <c r="AB1042">
        <v>291000000</v>
      </c>
      <c r="AC1042">
        <v>253000000</v>
      </c>
      <c r="AD1042">
        <v>332000000</v>
      </c>
      <c r="AE1042">
        <v>405000000</v>
      </c>
      <c r="AF1042">
        <v>434000000</v>
      </c>
      <c r="AG1042">
        <v>454000000</v>
      </c>
      <c r="AH1042">
        <v>391000000</v>
      </c>
      <c r="AI1042">
        <v>536000000</v>
      </c>
      <c r="AJ1042">
        <v>533000000</v>
      </c>
      <c r="AK1042">
        <v>466000000</v>
      </c>
      <c r="AL1042">
        <v>509000000</v>
      </c>
      <c r="AM1042">
        <v>349000000</v>
      </c>
      <c r="AN1042">
        <v>455000000</v>
      </c>
      <c r="AO1042">
        <v>647000000</v>
      </c>
      <c r="AP1042">
        <v>587000000</v>
      </c>
      <c r="AQ1042">
        <v>732000000</v>
      </c>
      <c r="AR1042">
        <v>678000000</v>
      </c>
      <c r="AS1042">
        <v>611000000</v>
      </c>
      <c r="AT1042">
        <v>656000000</v>
      </c>
      <c r="AU1042">
        <v>739000000</v>
      </c>
      <c r="AV1042">
        <v>925000000</v>
      </c>
      <c r="AW1042">
        <v>1270000000</v>
      </c>
      <c r="AX1042">
        <v>1260000000</v>
      </c>
      <c r="AY1042">
        <v>1319000000</v>
      </c>
      <c r="AZ1042">
        <v>1678000000</v>
      </c>
      <c r="BA1042">
        <v>2018000000</v>
      </c>
      <c r="BB1042">
        <v>1870000000</v>
      </c>
      <c r="BC1042">
        <v>2048000000</v>
      </c>
      <c r="BD1042">
        <v>2406000000</v>
      </c>
      <c r="BE1042">
        <v>3575000000</v>
      </c>
      <c r="BF1042">
        <v>4365000000</v>
      </c>
      <c r="BG1042">
        <v>3576000000</v>
      </c>
      <c r="BH1042">
        <v>3080000000</v>
      </c>
      <c r="BI1042">
        <v>3345000000</v>
      </c>
      <c r="BJ1042">
        <v>3861000000</v>
      </c>
      <c r="BK1042">
        <v>4301000000</v>
      </c>
      <c r="BL1042">
        <v>4284000000</v>
      </c>
      <c r="BM1042">
        <v>4126000000</v>
      </c>
      <c r="BN1042">
        <v>4614000000</v>
      </c>
      <c r="BO1042">
        <v>5504000000</v>
      </c>
      <c r="BP1042">
        <v>5894000000</v>
      </c>
      <c r="BQ1042">
        <v>6429000000</v>
      </c>
    </row>
    <row r="1043" spans="1:69" x14ac:dyDescent="0.2">
      <c r="A1043" t="s">
        <v>194</v>
      </c>
      <c r="B1043" t="s">
        <v>195</v>
      </c>
      <c r="C1043" t="s">
        <v>3042</v>
      </c>
      <c r="D1043" t="s">
        <v>3043</v>
      </c>
      <c r="AX1043">
        <v>13.818988173455985</v>
      </c>
      <c r="AY1043">
        <v>16.847847090715355</v>
      </c>
      <c r="AZ1043">
        <v>15.984250078029339</v>
      </c>
      <c r="BA1043">
        <v>16.244561310582288</v>
      </c>
      <c r="BB1043">
        <v>14.348392297913243</v>
      </c>
      <c r="BC1043">
        <v>12.283559145259444</v>
      </c>
      <c r="BD1043">
        <v>13.206666416707305</v>
      </c>
      <c r="BE1043">
        <v>21.365621437765846</v>
      </c>
      <c r="BF1043">
        <v>17.636125122262879</v>
      </c>
      <c r="BG1043">
        <v>18.478550887907296</v>
      </c>
      <c r="BH1043">
        <v>18.725180630869218</v>
      </c>
      <c r="BI1043">
        <v>17.982891479924117</v>
      </c>
      <c r="BJ1043">
        <v>16.874852849583789</v>
      </c>
      <c r="BK1043">
        <v>16.737644586513131</v>
      </c>
      <c r="BL1043">
        <v>16.694263333177005</v>
      </c>
      <c r="BM1043">
        <v>19.699127065162305</v>
      </c>
      <c r="BN1043">
        <v>19.15836854314087</v>
      </c>
      <c r="BO1043">
        <v>16.726154372956977</v>
      </c>
      <c r="BP1043">
        <v>17.030535704295911</v>
      </c>
    </row>
    <row r="1044" spans="1:69" x14ac:dyDescent="0.2">
      <c r="A1044" t="s">
        <v>194</v>
      </c>
      <c r="B1044" t="s">
        <v>195</v>
      </c>
      <c r="C1044" t="s">
        <v>3044</v>
      </c>
      <c r="D1044" t="s">
        <v>3045</v>
      </c>
      <c r="G1044">
        <v>6.9732688602752644</v>
      </c>
      <c r="H1044">
        <v>12.087970429549291</v>
      </c>
      <c r="I1044">
        <v>9.4574749591703302</v>
      </c>
      <c r="J1044">
        <v>9.9683062837993504</v>
      </c>
      <c r="K1044">
        <v>9.0265329744325786</v>
      </c>
      <c r="L1044">
        <v>7.1241524494551856</v>
      </c>
      <c r="M1044">
        <v>7.8895419495983985</v>
      </c>
      <c r="N1044">
        <v>5.8874432206001028</v>
      </c>
      <c r="O1044">
        <v>4.7735370112869298</v>
      </c>
      <c r="P1044">
        <v>4.3790674493299369</v>
      </c>
      <c r="Q1044">
        <v>1.2120396604670409</v>
      </c>
      <c r="R1044">
        <v>1.6017258391955533</v>
      </c>
      <c r="S1044">
        <v>1.2651602626677012</v>
      </c>
      <c r="T1044">
        <v>1.6662954865377992</v>
      </c>
      <c r="U1044">
        <v>1.930187883862744</v>
      </c>
      <c r="V1044">
        <v>1.8495942646308858</v>
      </c>
      <c r="W1044">
        <v>1.3089049558645991</v>
      </c>
      <c r="X1044">
        <v>1.8314103771291703</v>
      </c>
      <c r="Y1044">
        <v>1.5809095895843384</v>
      </c>
      <c r="Z1044">
        <v>1.7197808285734602</v>
      </c>
      <c r="AA1044">
        <v>1.8302271512967725</v>
      </c>
      <c r="AB1044">
        <v>2.0809286942629681</v>
      </c>
      <c r="AN1044">
        <v>1.517696583657395</v>
      </c>
      <c r="AO1044">
        <v>1.2309987288138864</v>
      </c>
      <c r="AP1044">
        <v>0.94406772906559033</v>
      </c>
      <c r="AQ1044">
        <v>0.68489811478520446</v>
      </c>
      <c r="AR1044">
        <v>0.64746445240619688</v>
      </c>
      <c r="AS1044">
        <v>0.61468303336609875</v>
      </c>
      <c r="AT1044">
        <v>0.62791727291793409</v>
      </c>
      <c r="AU1044">
        <v>0.69933911666466519</v>
      </c>
      <c r="AV1044">
        <v>0.69105945540752578</v>
      </c>
      <c r="AW1044">
        <v>0.67947391802559631</v>
      </c>
      <c r="AX1044">
        <v>0.6443972590440401</v>
      </c>
      <c r="AZ1044">
        <v>0.73890357050650879</v>
      </c>
      <c r="BA1044">
        <v>0.64019942994693801</v>
      </c>
      <c r="BB1044">
        <v>0.57154972544270499</v>
      </c>
      <c r="BC1044">
        <v>0.6757415515785139</v>
      </c>
      <c r="BD1044">
        <v>0.58032293574849136</v>
      </c>
      <c r="BE1044">
        <v>0.49322112622100928</v>
      </c>
      <c r="BF1044">
        <v>0.44272641607063312</v>
      </c>
      <c r="BG1044">
        <v>0.48514484987821227</v>
      </c>
      <c r="BH1044">
        <v>0.44274046566793485</v>
      </c>
      <c r="BI1044">
        <v>0.518677726404837</v>
      </c>
      <c r="BJ1044">
        <v>0.49737705376396402</v>
      </c>
      <c r="BK1044">
        <v>0.45592522154151249</v>
      </c>
      <c r="BL1044">
        <v>0.47974136218501523</v>
      </c>
      <c r="BM1044">
        <v>0.47614036395674275</v>
      </c>
      <c r="BN1044">
        <v>0.50318611424709214</v>
      </c>
      <c r="BO1044">
        <v>0.34957879677624853</v>
      </c>
      <c r="BP1044">
        <v>0.42543762818889574</v>
      </c>
      <c r="BQ1044">
        <v>0.42116399678808947</v>
      </c>
    </row>
    <row r="1045" spans="1:69" x14ac:dyDescent="0.2">
      <c r="A1045" t="s">
        <v>194</v>
      </c>
      <c r="B1045" t="s">
        <v>195</v>
      </c>
      <c r="C1045" t="s">
        <v>3046</v>
      </c>
      <c r="D1045" t="s">
        <v>3047</v>
      </c>
      <c r="AL1045">
        <v>5</v>
      </c>
      <c r="AT1045">
        <v>11.78</v>
      </c>
      <c r="AU1045">
        <v>11.78</v>
      </c>
      <c r="AV1045">
        <v>11.79</v>
      </c>
      <c r="AW1045">
        <v>11.83</v>
      </c>
      <c r="AX1045">
        <v>11.82</v>
      </c>
      <c r="AY1045">
        <v>11.82</v>
      </c>
      <c r="AZ1045">
        <v>11.98</v>
      </c>
      <c r="BA1045">
        <v>11.97</v>
      </c>
      <c r="BB1045">
        <v>11.98</v>
      </c>
      <c r="BC1045">
        <v>11.98</v>
      </c>
      <c r="BD1045">
        <v>11.97</v>
      </c>
      <c r="BE1045">
        <v>11.97</v>
      </c>
      <c r="BF1045">
        <v>11.98</v>
      </c>
      <c r="BG1045">
        <v>11.98</v>
      </c>
      <c r="BH1045">
        <v>13.28</v>
      </c>
      <c r="BI1045">
        <v>13.28</v>
      </c>
      <c r="BJ1045">
        <v>13.26</v>
      </c>
      <c r="BK1045">
        <v>13.26</v>
      </c>
      <c r="BL1045">
        <v>13.26</v>
      </c>
      <c r="BM1045">
        <v>13.26</v>
      </c>
      <c r="BN1045">
        <v>13.26</v>
      </c>
      <c r="BO1045">
        <v>13.29</v>
      </c>
    </row>
    <row r="1046" spans="1:69" x14ac:dyDescent="0.2">
      <c r="A1046" t="s">
        <v>194</v>
      </c>
      <c r="B1046" t="s">
        <v>195</v>
      </c>
      <c r="C1046" t="s">
        <v>3048</v>
      </c>
      <c r="D1046" t="s">
        <v>3049</v>
      </c>
      <c r="AL1046">
        <v>5</v>
      </c>
      <c r="AT1046">
        <v>11.16</v>
      </c>
      <c r="AU1046">
        <v>11.45</v>
      </c>
      <c r="AV1046">
        <v>11.3</v>
      </c>
      <c r="AW1046">
        <v>11.38</v>
      </c>
      <c r="AX1046">
        <v>11.03</v>
      </c>
      <c r="AY1046">
        <v>10.56</v>
      </c>
      <c r="AZ1046">
        <v>10.42</v>
      </c>
      <c r="BA1046">
        <v>10.42</v>
      </c>
      <c r="BB1046">
        <v>10.42</v>
      </c>
      <c r="BC1046">
        <v>10.63</v>
      </c>
      <c r="BD1046">
        <v>10.18</v>
      </c>
      <c r="BE1046">
        <v>9.65</v>
      </c>
      <c r="BF1046">
        <v>9.65</v>
      </c>
      <c r="BG1046">
        <v>9.65</v>
      </c>
      <c r="BH1046">
        <v>9.32</v>
      </c>
      <c r="BI1046">
        <v>9.6</v>
      </c>
      <c r="BJ1046">
        <v>9.08</v>
      </c>
      <c r="BK1046">
        <v>10.81</v>
      </c>
      <c r="BL1046">
        <v>11.97</v>
      </c>
      <c r="BM1046">
        <v>9.44</v>
      </c>
      <c r="BN1046">
        <v>9.67</v>
      </c>
      <c r="BO1046">
        <v>9.5500000000000007</v>
      </c>
    </row>
    <row r="1047" spans="1:69" x14ac:dyDescent="0.2">
      <c r="A1047" t="s">
        <v>194</v>
      </c>
      <c r="B1047" t="s">
        <v>195</v>
      </c>
      <c r="C1047" t="s">
        <v>3050</v>
      </c>
      <c r="D1047" t="s">
        <v>3051</v>
      </c>
      <c r="AT1047">
        <v>42.03</v>
      </c>
      <c r="AU1047">
        <v>42.03</v>
      </c>
      <c r="AV1047">
        <v>42.28</v>
      </c>
      <c r="AW1047">
        <v>42.28</v>
      </c>
      <c r="AX1047">
        <v>42.28</v>
      </c>
      <c r="AY1047">
        <v>42.28</v>
      </c>
      <c r="AZ1047">
        <v>42.22</v>
      </c>
      <c r="BA1047">
        <v>42.22</v>
      </c>
      <c r="BB1047">
        <v>42.22</v>
      </c>
      <c r="BC1047">
        <v>42.22</v>
      </c>
      <c r="BD1047">
        <v>42.22</v>
      </c>
      <c r="BE1047">
        <v>42.22</v>
      </c>
      <c r="BF1047">
        <v>42.22</v>
      </c>
      <c r="BG1047">
        <v>42.22</v>
      </c>
      <c r="BH1047">
        <v>44.03</v>
      </c>
      <c r="BI1047">
        <v>44.03</v>
      </c>
      <c r="BJ1047">
        <v>44.31</v>
      </c>
      <c r="BK1047">
        <v>44.31</v>
      </c>
      <c r="BL1047">
        <v>44.31</v>
      </c>
      <c r="BM1047">
        <v>44.31</v>
      </c>
      <c r="BN1047">
        <v>44.31</v>
      </c>
    </row>
    <row r="1048" spans="1:69" x14ac:dyDescent="0.2">
      <c r="A1048" t="s">
        <v>194</v>
      </c>
      <c r="B1048" t="s">
        <v>195</v>
      </c>
      <c r="C1048" t="s">
        <v>3052</v>
      </c>
      <c r="D1048" t="s">
        <v>3053</v>
      </c>
      <c r="AL1048">
        <v>5</v>
      </c>
      <c r="AT1048">
        <v>12.04</v>
      </c>
      <c r="AU1048">
        <v>12</v>
      </c>
      <c r="AV1048">
        <v>12.01</v>
      </c>
      <c r="AW1048">
        <v>12.01</v>
      </c>
      <c r="AX1048">
        <v>12.02</v>
      </c>
      <c r="AY1048">
        <v>12.02</v>
      </c>
      <c r="AZ1048">
        <v>11.9</v>
      </c>
      <c r="BA1048">
        <v>11.9</v>
      </c>
      <c r="BB1048">
        <v>11.9</v>
      </c>
      <c r="BC1048">
        <v>11.9</v>
      </c>
      <c r="BD1048">
        <v>11.87</v>
      </c>
      <c r="BE1048">
        <v>11.87</v>
      </c>
      <c r="BF1048">
        <v>11.87</v>
      </c>
      <c r="BG1048">
        <v>11.87</v>
      </c>
      <c r="BH1048">
        <v>11.77</v>
      </c>
      <c r="BI1048">
        <v>11.77</v>
      </c>
      <c r="BJ1048">
        <v>11.79</v>
      </c>
      <c r="BK1048">
        <v>11.79</v>
      </c>
      <c r="BL1048">
        <v>11.79</v>
      </c>
      <c r="BM1048">
        <v>11.79</v>
      </c>
      <c r="BN1048">
        <v>11.79</v>
      </c>
      <c r="BO1048">
        <v>11.72</v>
      </c>
    </row>
    <row r="1049" spans="1:69" x14ac:dyDescent="0.2">
      <c r="A1049" t="s">
        <v>194</v>
      </c>
      <c r="B1049" t="s">
        <v>195</v>
      </c>
      <c r="C1049" t="s">
        <v>3054</v>
      </c>
      <c r="D1049" t="s">
        <v>3055</v>
      </c>
      <c r="Y1049">
        <v>15.2179859857</v>
      </c>
      <c r="Z1049">
        <v>16.595532858799999</v>
      </c>
      <c r="AA1049">
        <v>16.894674364699998</v>
      </c>
      <c r="AB1049">
        <v>14.439706488500001</v>
      </c>
      <c r="AC1049">
        <v>13.216406792000001</v>
      </c>
      <c r="AD1049">
        <v>17.5374533988</v>
      </c>
      <c r="AE1049">
        <v>23.105173686600001</v>
      </c>
      <c r="AF1049">
        <v>20.926278725</v>
      </c>
      <c r="AG1049">
        <v>20.486189609099998</v>
      </c>
      <c r="AH1049">
        <v>17.3452995303</v>
      </c>
      <c r="AI1049">
        <v>22.732315639300001</v>
      </c>
      <c r="AJ1049">
        <v>23.404643883199999</v>
      </c>
      <c r="AK1049">
        <v>30.0536985018</v>
      </c>
      <c r="AL1049">
        <v>31.568469985299998</v>
      </c>
      <c r="AM1049">
        <v>17.151967004300001</v>
      </c>
      <c r="AN1049">
        <v>19.984054059999998</v>
      </c>
      <c r="AO1049">
        <v>27.935543781100002</v>
      </c>
      <c r="AP1049">
        <v>27.520690798699999</v>
      </c>
      <c r="AQ1049">
        <v>37.067009668899999</v>
      </c>
      <c r="AR1049">
        <v>34.707506716399998</v>
      </c>
      <c r="AS1049">
        <v>30.3393775945</v>
      </c>
      <c r="AT1049">
        <v>33.754215196099999</v>
      </c>
      <c r="AU1049">
        <v>38.547280371200003</v>
      </c>
      <c r="AV1049">
        <v>45.209544041699999</v>
      </c>
      <c r="AW1049">
        <v>56.608225052199998</v>
      </c>
      <c r="AX1049">
        <v>48.9</v>
      </c>
      <c r="AY1049">
        <v>55.7</v>
      </c>
      <c r="AZ1049">
        <v>57.2</v>
      </c>
      <c r="BA1049">
        <v>57.1</v>
      </c>
      <c r="BB1049">
        <v>61</v>
      </c>
      <c r="BC1049">
        <v>62.1</v>
      </c>
      <c r="BD1049">
        <v>64.7</v>
      </c>
      <c r="BE1049">
        <v>96.8</v>
      </c>
      <c r="BF1049">
        <v>121.1</v>
      </c>
      <c r="BG1049">
        <v>100.7</v>
      </c>
      <c r="BH1049">
        <v>100</v>
      </c>
      <c r="BI1049">
        <v>113.2</v>
      </c>
      <c r="BJ1049">
        <v>125</v>
      </c>
      <c r="BK1049">
        <v>130.4</v>
      </c>
      <c r="BL1049">
        <v>134.1</v>
      </c>
      <c r="BM1049">
        <v>132.69999999999999</v>
      </c>
      <c r="BN1049">
        <v>114.9</v>
      </c>
      <c r="BO1049">
        <v>113.7</v>
      </c>
      <c r="BP1049">
        <v>130.30000000000001</v>
      </c>
    </row>
    <row r="1050" spans="1:69" x14ac:dyDescent="0.2">
      <c r="A1050" t="s">
        <v>194</v>
      </c>
      <c r="B1050" t="s">
        <v>195</v>
      </c>
      <c r="C1050" t="s">
        <v>3056</v>
      </c>
      <c r="D1050" t="s">
        <v>3057</v>
      </c>
      <c r="AS1050">
        <v>20000000</v>
      </c>
      <c r="AT1050">
        <v>22000000</v>
      </c>
      <c r="AU1050">
        <v>22000000</v>
      </c>
      <c r="AV1050">
        <v>31000000</v>
      </c>
      <c r="AW1050">
        <v>39000000</v>
      </c>
      <c r="AX1050">
        <v>46000000</v>
      </c>
      <c r="AY1050">
        <v>55000000</v>
      </c>
      <c r="AZ1050">
        <v>58000000</v>
      </c>
      <c r="BA1050">
        <v>63000000</v>
      </c>
      <c r="BB1050">
        <v>64000000</v>
      </c>
      <c r="BC1050">
        <v>69000000</v>
      </c>
      <c r="BD1050">
        <v>72000000</v>
      </c>
      <c r="BE1050">
        <v>77000000</v>
      </c>
      <c r="BF1050">
        <v>144000000</v>
      </c>
      <c r="BG1050">
        <v>132000000</v>
      </c>
      <c r="BH1050">
        <v>103000000</v>
      </c>
      <c r="BI1050">
        <v>115000000</v>
      </c>
      <c r="BJ1050">
        <v>116000000</v>
      </c>
      <c r="BK1050">
        <v>119000000</v>
      </c>
      <c r="BL1050">
        <v>114599998.47412099</v>
      </c>
    </row>
    <row r="1051" spans="1:69" x14ac:dyDescent="0.2">
      <c r="A1051" t="s">
        <v>194</v>
      </c>
      <c r="B1051" t="s">
        <v>195</v>
      </c>
      <c r="C1051" t="s">
        <v>3058</v>
      </c>
      <c r="D1051" t="s">
        <v>3059</v>
      </c>
      <c r="AX1051">
        <v>8.4340509585051411</v>
      </c>
      <c r="AY1051">
        <v>8.2300972626601041</v>
      </c>
      <c r="AZ1051">
        <v>8.2260092319516023</v>
      </c>
      <c r="BA1051">
        <v>8.3009334117506466</v>
      </c>
      <c r="BB1051">
        <v>9.3638540831539228</v>
      </c>
      <c r="BC1051">
        <v>5.5528013395761766</v>
      </c>
      <c r="BD1051">
        <v>4.1160184160376998</v>
      </c>
      <c r="BE1051">
        <v>3.8919152288173957</v>
      </c>
      <c r="BF1051">
        <v>6.3294190609893848</v>
      </c>
      <c r="BG1051">
        <v>5.6969664778670559</v>
      </c>
      <c r="BH1051">
        <v>5.517391197963387</v>
      </c>
      <c r="BI1051">
        <v>5.2560855402108313</v>
      </c>
      <c r="BJ1051">
        <v>4.6098196850095894</v>
      </c>
      <c r="BK1051">
        <v>3.9677777961020588</v>
      </c>
      <c r="BL1051">
        <v>3.8722645969355032</v>
      </c>
    </row>
    <row r="1052" spans="1:69" x14ac:dyDescent="0.2">
      <c r="A1052" t="s">
        <v>194</v>
      </c>
      <c r="B1052" t="s">
        <v>195</v>
      </c>
      <c r="C1052" t="s">
        <v>3060</v>
      </c>
      <c r="D1052" t="s">
        <v>3061</v>
      </c>
      <c r="AL1052">
        <v>24.6</v>
      </c>
      <c r="AR1052">
        <v>30.3</v>
      </c>
      <c r="AV1052">
        <v>29.8</v>
      </c>
      <c r="BC1052">
        <v>24.5</v>
      </c>
      <c r="BG1052">
        <v>37.782734425937498</v>
      </c>
      <c r="BH1052">
        <v>31.1630021532496</v>
      </c>
      <c r="BI1052">
        <v>28.360743452076399</v>
      </c>
      <c r="BJ1052">
        <v>27.761771365784401</v>
      </c>
      <c r="BL1052">
        <v>22.688489424122</v>
      </c>
      <c r="BM1052">
        <v>26.166805776488701</v>
      </c>
      <c r="BN1052">
        <v>15.5</v>
      </c>
      <c r="BO1052">
        <v>21.0264752459695</v>
      </c>
    </row>
    <row r="1053" spans="1:69" x14ac:dyDescent="0.2">
      <c r="A1053" t="s">
        <v>194</v>
      </c>
      <c r="B1053" t="s">
        <v>195</v>
      </c>
      <c r="C1053" t="s">
        <v>3062</v>
      </c>
      <c r="D1053" t="s">
        <v>3063</v>
      </c>
      <c r="E1053">
        <v>94.964288711547852</v>
      </c>
      <c r="F1053">
        <v>94.883362770080566</v>
      </c>
      <c r="G1053">
        <v>94.80114221572876</v>
      </c>
      <c r="H1053">
        <v>94.717596530914307</v>
      </c>
      <c r="I1053">
        <v>94.632722854614258</v>
      </c>
      <c r="J1053">
        <v>94.546462059020996</v>
      </c>
      <c r="K1053">
        <v>94.458832740783691</v>
      </c>
      <c r="L1053">
        <v>94.36979341506958</v>
      </c>
      <c r="M1053">
        <v>94.279332637786865</v>
      </c>
      <c r="N1053">
        <v>94.18738842010498</v>
      </c>
      <c r="O1053">
        <v>94.093990802764893</v>
      </c>
      <c r="P1053">
        <v>93.999095439910889</v>
      </c>
      <c r="Q1053">
        <v>93.902672290802002</v>
      </c>
      <c r="R1053">
        <v>93.804678916931152</v>
      </c>
      <c r="S1053">
        <v>93.705140590667725</v>
      </c>
      <c r="T1053">
        <v>93.616652346066545</v>
      </c>
      <c r="U1053">
        <v>93.460596763349713</v>
      </c>
      <c r="V1053">
        <v>93.153539201521042</v>
      </c>
      <c r="W1053">
        <v>92.718972865264604</v>
      </c>
      <c r="X1053">
        <v>92.185816101979086</v>
      </c>
      <c r="Y1053">
        <v>91.582987259063131</v>
      </c>
      <c r="Z1053">
        <v>90.939404683915399</v>
      </c>
      <c r="AA1053">
        <v>90.283986723934575</v>
      </c>
      <c r="AB1053">
        <v>89.645651726519304</v>
      </c>
      <c r="AC1053">
        <v>89.053318039068202</v>
      </c>
      <c r="AD1053">
        <v>88.541852684014103</v>
      </c>
      <c r="AE1053">
        <v>88.110686682220503</v>
      </c>
      <c r="AF1053">
        <v>87.734411657389998</v>
      </c>
      <c r="AG1053">
        <v>87.391189271497694</v>
      </c>
      <c r="AH1053">
        <v>87.071392583680904</v>
      </c>
      <c r="AI1053">
        <v>86.765394653076797</v>
      </c>
      <c r="AJ1053">
        <v>86.463568538822798</v>
      </c>
      <c r="AK1053">
        <v>86.156287300056192</v>
      </c>
      <c r="AL1053">
        <v>85.833923995914205</v>
      </c>
      <c r="AM1053">
        <v>85.486851685534205</v>
      </c>
      <c r="AN1053">
        <v>85.105443428053505</v>
      </c>
      <c r="AO1053">
        <v>84.680855197115605</v>
      </c>
      <c r="AP1053">
        <v>84.185871613418897</v>
      </c>
      <c r="AQ1053">
        <v>83.556906258188405</v>
      </c>
      <c r="AR1053">
        <v>82.816582883657702</v>
      </c>
      <c r="AS1053">
        <v>81.999649667055593</v>
      </c>
      <c r="AT1053">
        <v>81.140854785610699</v>
      </c>
      <c r="AU1053">
        <v>80.274946416551998</v>
      </c>
      <c r="AV1053">
        <v>79.436672737107997</v>
      </c>
      <c r="AW1053">
        <v>78.660781924507603</v>
      </c>
      <c r="AX1053">
        <v>77.982022155979593</v>
      </c>
      <c r="AY1053">
        <v>77.447169309125698</v>
      </c>
      <c r="AZ1053">
        <v>77.025823917180702</v>
      </c>
      <c r="BA1053">
        <v>76.636625216144296</v>
      </c>
      <c r="BB1053">
        <v>76.254767439888397</v>
      </c>
      <c r="BC1053">
        <v>75.884907501842008</v>
      </c>
      <c r="BD1053">
        <v>75.531702315434302</v>
      </c>
      <c r="BE1053">
        <v>75.199808794094594</v>
      </c>
      <c r="BF1053">
        <v>74.893883851251999</v>
      </c>
      <c r="BG1053">
        <v>74.618584400335692</v>
      </c>
      <c r="BH1053">
        <v>74.378567354775001</v>
      </c>
      <c r="BI1053">
        <v>74.178489627998999</v>
      </c>
      <c r="BJ1053">
        <v>74.023008133436804</v>
      </c>
      <c r="BK1053">
        <v>73.9167797845178</v>
      </c>
      <c r="BL1053">
        <v>73.881274559884304</v>
      </c>
      <c r="BM1053">
        <v>73.642162637137304</v>
      </c>
      <c r="BN1053">
        <v>73.188569225698302</v>
      </c>
      <c r="BO1053">
        <v>72.720863025728804</v>
      </c>
      <c r="BP1053">
        <v>72.212752163484197</v>
      </c>
      <c r="BQ1053">
        <v>71.664748510333794</v>
      </c>
    </row>
    <row r="1054" spans="1:69" x14ac:dyDescent="0.2">
      <c r="A1054" t="s">
        <v>194</v>
      </c>
      <c r="B1054" t="s">
        <v>195</v>
      </c>
      <c r="C1054" t="s">
        <v>3064</v>
      </c>
      <c r="D1054" t="s">
        <v>3065</v>
      </c>
      <c r="AY1054">
        <v>64</v>
      </c>
      <c r="BC1054">
        <v>76.900000000000006</v>
      </c>
    </row>
    <row r="1055" spans="1:69" x14ac:dyDescent="0.2">
      <c r="A1055" t="s">
        <v>194</v>
      </c>
      <c r="B1055" t="s">
        <v>195</v>
      </c>
      <c r="C1055" t="s">
        <v>3066</v>
      </c>
      <c r="D1055" t="s">
        <v>3067</v>
      </c>
      <c r="BC1055">
        <v>76.7</v>
      </c>
    </row>
    <row r="1056" spans="1:69" x14ac:dyDescent="0.2">
      <c r="A1056" t="s">
        <v>194</v>
      </c>
      <c r="B1056" t="s">
        <v>195</v>
      </c>
      <c r="C1056" t="s">
        <v>967</v>
      </c>
      <c r="D1056" t="s">
        <v>968</v>
      </c>
      <c r="E1056">
        <v>2347781</v>
      </c>
      <c r="F1056">
        <v>2388535</v>
      </c>
      <c r="G1056">
        <v>2430345</v>
      </c>
      <c r="H1056">
        <v>2473411</v>
      </c>
      <c r="I1056">
        <v>2518147</v>
      </c>
      <c r="J1056">
        <v>2564900</v>
      </c>
      <c r="K1056">
        <v>2613276</v>
      </c>
      <c r="L1056">
        <v>2663294</v>
      </c>
      <c r="M1056">
        <v>2715156</v>
      </c>
      <c r="N1056">
        <v>2768216</v>
      </c>
      <c r="O1056">
        <v>2822638</v>
      </c>
      <c r="P1056">
        <v>2877767</v>
      </c>
      <c r="Q1056">
        <v>2933820</v>
      </c>
      <c r="R1056">
        <v>2992322</v>
      </c>
      <c r="S1056">
        <v>3054492</v>
      </c>
      <c r="T1056">
        <v>3120962</v>
      </c>
      <c r="U1056">
        <v>3192020</v>
      </c>
      <c r="V1056">
        <v>3269469</v>
      </c>
      <c r="W1056">
        <v>3353313</v>
      </c>
      <c r="X1056">
        <v>3442283</v>
      </c>
      <c r="Y1056">
        <v>3536319</v>
      </c>
      <c r="Z1056">
        <v>3634279</v>
      </c>
      <c r="AA1056">
        <v>3735808</v>
      </c>
      <c r="AB1056">
        <v>3842110</v>
      </c>
      <c r="AC1056">
        <v>3952965</v>
      </c>
      <c r="AD1056">
        <v>4067195</v>
      </c>
      <c r="AE1056">
        <v>4182759</v>
      </c>
      <c r="AF1056">
        <v>4298739</v>
      </c>
      <c r="AG1056">
        <v>4415853</v>
      </c>
      <c r="AH1056">
        <v>4534582</v>
      </c>
      <c r="AI1056">
        <v>4655542</v>
      </c>
      <c r="AJ1056">
        <v>4776437</v>
      </c>
      <c r="AK1056">
        <v>4897987</v>
      </c>
      <c r="AL1056">
        <v>5022958</v>
      </c>
      <c r="AM1056">
        <v>5152206</v>
      </c>
      <c r="AN1056">
        <v>5286499</v>
      </c>
      <c r="AO1056">
        <v>5424397</v>
      </c>
      <c r="AP1056">
        <v>5566597</v>
      </c>
      <c r="AQ1056">
        <v>5719759</v>
      </c>
      <c r="AR1056">
        <v>5883966</v>
      </c>
      <c r="AS1056">
        <v>6055489</v>
      </c>
      <c r="AT1056">
        <v>6235370</v>
      </c>
      <c r="AU1056">
        <v>6422474</v>
      </c>
      <c r="AV1056">
        <v>6617010</v>
      </c>
      <c r="AW1056">
        <v>6819499</v>
      </c>
      <c r="AX1056">
        <v>7029076</v>
      </c>
      <c r="AY1056">
        <v>7245333</v>
      </c>
      <c r="AZ1056">
        <v>7464998</v>
      </c>
      <c r="BA1056">
        <v>7686863</v>
      </c>
      <c r="BB1056">
        <v>7914483</v>
      </c>
      <c r="BC1056">
        <v>8149230</v>
      </c>
      <c r="BD1056">
        <v>8392832</v>
      </c>
      <c r="BE1056">
        <v>8647137</v>
      </c>
      <c r="BF1056">
        <v>8907654</v>
      </c>
      <c r="BG1056">
        <v>9173374</v>
      </c>
      <c r="BH1056">
        <v>9445123</v>
      </c>
      <c r="BI1056">
        <v>9720816</v>
      </c>
      <c r="BJ1056">
        <v>9997287</v>
      </c>
      <c r="BK1056">
        <v>10267366</v>
      </c>
      <c r="BL1056">
        <v>10528619</v>
      </c>
      <c r="BM1056">
        <v>10785623</v>
      </c>
      <c r="BN1056">
        <v>11041607</v>
      </c>
      <c r="BO1056">
        <v>11297679</v>
      </c>
      <c r="BP1056">
        <v>11557013</v>
      </c>
      <c r="BQ1056">
        <v>11818695</v>
      </c>
    </row>
    <row r="1057" spans="1:69" x14ac:dyDescent="0.2">
      <c r="A1057" t="s">
        <v>194</v>
      </c>
      <c r="B1057" t="s">
        <v>195</v>
      </c>
      <c r="C1057" t="s">
        <v>3068</v>
      </c>
      <c r="D1057" t="s">
        <v>3069</v>
      </c>
      <c r="F1057">
        <v>1.4460441162879201</v>
      </c>
      <c r="G1057">
        <v>1.4629409295154401</v>
      </c>
      <c r="H1057">
        <v>1.4919836804088</v>
      </c>
      <c r="I1057">
        <v>1.5383043163042101</v>
      </c>
      <c r="J1057">
        <v>1.60019189327262</v>
      </c>
      <c r="K1057">
        <v>1.6380294346970301</v>
      </c>
      <c r="L1057">
        <v>1.6738870237413499</v>
      </c>
      <c r="M1057">
        <v>1.71797745488774</v>
      </c>
      <c r="N1057">
        <v>1.72954453752505</v>
      </c>
      <c r="O1057">
        <v>1.7463861991146601</v>
      </c>
      <c r="P1057">
        <v>1.7263617407119101</v>
      </c>
      <c r="Q1057">
        <v>1.7235857350428601</v>
      </c>
      <c r="R1057">
        <v>1.7867454030122101</v>
      </c>
      <c r="S1057">
        <v>1.89297098374055</v>
      </c>
      <c r="T1057">
        <v>2.01551734802293</v>
      </c>
      <c r="U1057">
        <v>2.1414370897999002</v>
      </c>
      <c r="V1057">
        <v>2.3306539266089499</v>
      </c>
      <c r="W1057">
        <v>2.4925025230776199</v>
      </c>
      <c r="X1057">
        <v>2.5897435791744998</v>
      </c>
      <c r="Y1057">
        <v>2.6839365337652601</v>
      </c>
      <c r="Z1057">
        <v>2.73112751689755</v>
      </c>
      <c r="AA1057">
        <v>2.7614950690029301</v>
      </c>
      <c r="AB1057">
        <v>2.8331407002002198</v>
      </c>
      <c r="AC1057">
        <v>2.8863381221910198</v>
      </c>
      <c r="AD1057">
        <v>2.8872946919599798</v>
      </c>
      <c r="AE1057">
        <v>2.8212491022274002</v>
      </c>
      <c r="AF1057">
        <v>2.7361481779152799</v>
      </c>
      <c r="AG1057">
        <v>2.6870339400276899</v>
      </c>
      <c r="AH1057">
        <v>2.6549935525617601</v>
      </c>
      <c r="AI1057">
        <v>2.6348206163474002</v>
      </c>
      <c r="AJ1057">
        <v>2.5362591789495101</v>
      </c>
      <c r="AK1057">
        <v>2.4669475082875598</v>
      </c>
      <c r="AL1057">
        <v>2.4865457207258901</v>
      </c>
      <c r="AM1057">
        <v>2.5215495278659201</v>
      </c>
      <c r="AN1057">
        <v>2.56393697670826</v>
      </c>
      <c r="AO1057">
        <v>2.5589411177282799</v>
      </c>
      <c r="AP1057">
        <v>2.57799245224128</v>
      </c>
      <c r="AQ1057">
        <v>2.7640322091107601</v>
      </c>
      <c r="AR1057">
        <v>2.9303462196778001</v>
      </c>
      <c r="AS1057">
        <v>2.9841442239196798</v>
      </c>
      <c r="AT1057">
        <v>3.0509935112255602</v>
      </c>
      <c r="AU1057">
        <v>3.0903930829923398</v>
      </c>
      <c r="AV1057">
        <v>3.1181217444952698</v>
      </c>
      <c r="AW1057">
        <v>3.1451260869587898</v>
      </c>
      <c r="AX1057">
        <v>3.1468014914328699</v>
      </c>
      <c r="AY1057">
        <v>3.1203453750958099</v>
      </c>
      <c r="AZ1057">
        <v>3.03277637197036</v>
      </c>
      <c r="BA1057">
        <v>2.9381652281172799</v>
      </c>
      <c r="BB1057">
        <v>2.9191602591816799</v>
      </c>
      <c r="BC1057">
        <v>2.9257794749902102</v>
      </c>
      <c r="BD1057">
        <v>2.9565707837066801</v>
      </c>
      <c r="BE1057">
        <v>3.0171707485343</v>
      </c>
      <c r="BF1057">
        <v>3.0008363927497101</v>
      </c>
      <c r="BG1057">
        <v>2.9733794200807</v>
      </c>
      <c r="BH1057">
        <v>2.9619630654768598</v>
      </c>
      <c r="BI1057">
        <v>2.92508251378454</v>
      </c>
      <c r="BJ1057">
        <v>2.85291595529266</v>
      </c>
      <c r="BK1057">
        <v>2.6971367538481501</v>
      </c>
      <c r="BL1057">
        <v>2.52989803984158</v>
      </c>
      <c r="BM1057">
        <v>2.43522959287393</v>
      </c>
      <c r="BN1057">
        <v>2.3764921888836299</v>
      </c>
      <c r="BO1057">
        <v>2.3090714738778302</v>
      </c>
      <c r="BP1057">
        <v>2.2697366626859901</v>
      </c>
      <c r="BQ1057">
        <v>2.2459772843909702</v>
      </c>
    </row>
    <row r="1058" spans="1:69" x14ac:dyDescent="0.2">
      <c r="A1058" t="s">
        <v>194</v>
      </c>
      <c r="B1058" t="s">
        <v>195</v>
      </c>
      <c r="C1058" t="s">
        <v>3070</v>
      </c>
      <c r="D1058" t="s">
        <v>3071</v>
      </c>
      <c r="E1058">
        <v>1.0409999999999999</v>
      </c>
      <c r="F1058">
        <v>1.0409999999999999</v>
      </c>
      <c r="G1058">
        <v>1.0409999999999999</v>
      </c>
      <c r="H1058">
        <v>1.0409999999999999</v>
      </c>
      <c r="I1058">
        <v>1.0409999999999999</v>
      </c>
      <c r="J1058">
        <v>1.0409999999999999</v>
      </c>
      <c r="K1058">
        <v>1.042</v>
      </c>
      <c r="L1058">
        <v>1.042</v>
      </c>
      <c r="M1058">
        <v>1.042</v>
      </c>
      <c r="N1058">
        <v>1.0409999999999999</v>
      </c>
      <c r="O1058">
        <v>1.042</v>
      </c>
      <c r="P1058">
        <v>1.042</v>
      </c>
      <c r="Q1058">
        <v>1.042</v>
      </c>
      <c r="R1058">
        <v>1.042</v>
      </c>
      <c r="S1058">
        <v>1.042</v>
      </c>
      <c r="T1058">
        <v>1.042</v>
      </c>
      <c r="U1058">
        <v>1.042</v>
      </c>
      <c r="V1058">
        <v>1.042</v>
      </c>
      <c r="W1058">
        <v>1.042</v>
      </c>
      <c r="X1058">
        <v>1.042</v>
      </c>
      <c r="Y1058">
        <v>1.042</v>
      </c>
      <c r="Z1058">
        <v>1.042</v>
      </c>
      <c r="AA1058">
        <v>1.042</v>
      </c>
      <c r="AB1058">
        <v>1.042</v>
      </c>
      <c r="AC1058">
        <v>1.042</v>
      </c>
      <c r="AD1058">
        <v>1.0429999999999999</v>
      </c>
      <c r="AE1058">
        <v>1.0429999999999999</v>
      </c>
      <c r="AF1058">
        <v>1.044</v>
      </c>
      <c r="AG1058">
        <v>1.0429999999999999</v>
      </c>
      <c r="AH1058">
        <v>1.044</v>
      </c>
      <c r="AI1058">
        <v>1.044</v>
      </c>
      <c r="AJ1058">
        <v>1.0429999999999999</v>
      </c>
      <c r="AK1058">
        <v>1.042</v>
      </c>
      <c r="AL1058">
        <v>1.042</v>
      </c>
      <c r="AM1058">
        <v>1.0409999999999999</v>
      </c>
      <c r="AN1058">
        <v>1.0409999999999999</v>
      </c>
      <c r="AO1058">
        <v>1.042</v>
      </c>
      <c r="AP1058">
        <v>1.042</v>
      </c>
      <c r="AQ1058">
        <v>1.0429999999999999</v>
      </c>
      <c r="AR1058">
        <v>1.044</v>
      </c>
      <c r="AS1058">
        <v>1.0449999999999999</v>
      </c>
      <c r="AT1058">
        <v>1.0449999999999999</v>
      </c>
      <c r="AU1058">
        <v>1.0449999999999999</v>
      </c>
      <c r="AV1058">
        <v>1.044</v>
      </c>
      <c r="AW1058">
        <v>1.0429999999999999</v>
      </c>
      <c r="AX1058">
        <v>1.0429999999999999</v>
      </c>
      <c r="AY1058">
        <v>1.042</v>
      </c>
      <c r="AZ1058">
        <v>1.042</v>
      </c>
      <c r="BA1058">
        <v>1.0429999999999999</v>
      </c>
      <c r="BB1058">
        <v>1.0429999999999999</v>
      </c>
      <c r="BC1058">
        <v>1.0429999999999999</v>
      </c>
      <c r="BD1058">
        <v>1.0429999999999999</v>
      </c>
      <c r="BE1058">
        <v>1.0429999999999999</v>
      </c>
      <c r="BF1058">
        <v>1.0429999999999999</v>
      </c>
      <c r="BG1058">
        <v>1.0429999999999999</v>
      </c>
      <c r="BH1058">
        <v>1.0429999999999999</v>
      </c>
      <c r="BI1058">
        <v>1.0429999999999999</v>
      </c>
      <c r="BJ1058">
        <v>1.0429999999999999</v>
      </c>
      <c r="BK1058">
        <v>1.042</v>
      </c>
      <c r="BL1058">
        <v>1.042</v>
      </c>
      <c r="BM1058">
        <v>1.042</v>
      </c>
      <c r="BN1058">
        <v>1.042</v>
      </c>
      <c r="BO1058">
        <v>1.0409999999999999</v>
      </c>
      <c r="BP1058">
        <v>1.042</v>
      </c>
    </row>
    <row r="1059" spans="1:69" x14ac:dyDescent="0.2">
      <c r="A1059" t="s">
        <v>194</v>
      </c>
      <c r="B1059" t="s">
        <v>195</v>
      </c>
      <c r="C1059" t="s">
        <v>3072</v>
      </c>
      <c r="D1059" t="s">
        <v>3073</v>
      </c>
      <c r="E1059">
        <v>0.30922816054819402</v>
      </c>
      <c r="F1059">
        <v>0.31831220427747497</v>
      </c>
      <c r="G1059">
        <v>0.32680552078110697</v>
      </c>
      <c r="H1059">
        <v>0.33542747242573101</v>
      </c>
      <c r="I1059">
        <v>0.34503545662743301</v>
      </c>
      <c r="J1059">
        <v>0.35578385122227002</v>
      </c>
      <c r="K1059">
        <v>0.36779498839866298</v>
      </c>
      <c r="L1059">
        <v>0.381144552572866</v>
      </c>
      <c r="M1059">
        <v>0.39511549154366998</v>
      </c>
      <c r="N1059">
        <v>0.40876514129770603</v>
      </c>
      <c r="O1059">
        <v>0.42205207009401702</v>
      </c>
      <c r="P1059">
        <v>0.43509429359638901</v>
      </c>
      <c r="Q1059">
        <v>0.447420010869786</v>
      </c>
      <c r="R1059">
        <v>0.45957620871015897</v>
      </c>
      <c r="S1059">
        <v>0.47259904429279898</v>
      </c>
      <c r="T1059">
        <v>0.48653267806528899</v>
      </c>
      <c r="U1059">
        <v>0.50124991365186999</v>
      </c>
      <c r="V1059">
        <v>0.51667411435924304</v>
      </c>
      <c r="W1059">
        <v>0.53196644631741796</v>
      </c>
      <c r="X1059">
        <v>0.54617837818052095</v>
      </c>
      <c r="Y1059">
        <v>0.55916916974095698</v>
      </c>
      <c r="Z1059">
        <v>0.570773460155371</v>
      </c>
      <c r="AA1059">
        <v>0.58067751599151796</v>
      </c>
      <c r="AB1059">
        <v>0.589324692594003</v>
      </c>
      <c r="AC1059">
        <v>0.59748829011745497</v>
      </c>
      <c r="AD1059">
        <v>0.60522055126444596</v>
      </c>
      <c r="AE1059">
        <v>0.61243062145935001</v>
      </c>
      <c r="AF1059">
        <v>0.61920491325536497</v>
      </c>
      <c r="AG1059">
        <v>0.62490743579837504</v>
      </c>
      <c r="AH1059">
        <v>0.62872388237769194</v>
      </c>
      <c r="AI1059">
        <v>0.63054943322400803</v>
      </c>
      <c r="AJ1059">
        <v>0.63087827086155102</v>
      </c>
      <c r="AK1059">
        <v>0.62990156671490105</v>
      </c>
      <c r="AL1059">
        <v>0.62773767967002703</v>
      </c>
      <c r="AM1059">
        <v>0.62475180534318697</v>
      </c>
      <c r="AN1059">
        <v>0.62104422784869295</v>
      </c>
      <c r="AO1059">
        <v>0.61664913015685197</v>
      </c>
      <c r="AP1059">
        <v>0.611540532614402</v>
      </c>
      <c r="AQ1059">
        <v>0.60566368317823205</v>
      </c>
      <c r="AR1059">
        <v>0.59920468609097999</v>
      </c>
      <c r="AS1059">
        <v>0.59222312058086801</v>
      </c>
      <c r="AT1059">
        <v>0.58486505211398798</v>
      </c>
      <c r="AU1059">
        <v>0.57734769768592298</v>
      </c>
      <c r="AV1059">
        <v>0.56960016684272796</v>
      </c>
      <c r="AW1059">
        <v>0.56180075971850996</v>
      </c>
      <c r="AX1059">
        <v>0.55432601992594599</v>
      </c>
      <c r="AY1059">
        <v>0.54729713596324703</v>
      </c>
      <c r="AZ1059">
        <v>0.54101156765290304</v>
      </c>
      <c r="BA1059">
        <v>0.53588180249862605</v>
      </c>
      <c r="BB1059">
        <v>0.53193623209097995</v>
      </c>
      <c r="BC1059">
        <v>0.52900703502048696</v>
      </c>
      <c r="BD1059">
        <v>0.52753349524927895</v>
      </c>
      <c r="BE1059">
        <v>0.527689106810728</v>
      </c>
      <c r="BF1059">
        <v>0.52896643717863301</v>
      </c>
      <c r="BG1059">
        <v>0.53067173161541903</v>
      </c>
      <c r="BH1059">
        <v>0.53257644183140895</v>
      </c>
      <c r="BI1059">
        <v>0.53488313479888305</v>
      </c>
      <c r="BJ1059">
        <v>0.53800596101722398</v>
      </c>
      <c r="BK1059">
        <v>0.54288994164180304</v>
      </c>
      <c r="BL1059">
        <v>0.55007211534237699</v>
      </c>
      <c r="BM1059">
        <v>0.55897100788438503</v>
      </c>
      <c r="BN1059">
        <v>0.56604982562548101</v>
      </c>
      <c r="BO1059">
        <v>0.56871413284471395</v>
      </c>
      <c r="BP1059">
        <v>0.56255455291754697</v>
      </c>
      <c r="BQ1059">
        <v>0.54976035848289495</v>
      </c>
    </row>
    <row r="1060" spans="1:69" x14ac:dyDescent="0.2">
      <c r="A1060" t="s">
        <v>194</v>
      </c>
      <c r="B1060" t="s">
        <v>195</v>
      </c>
      <c r="C1060" t="s">
        <v>3074</v>
      </c>
      <c r="D1060" t="s">
        <v>3075</v>
      </c>
      <c r="E1060">
        <v>126194</v>
      </c>
      <c r="F1060">
        <v>130502</v>
      </c>
      <c r="G1060">
        <v>134826</v>
      </c>
      <c r="H1060">
        <v>139258</v>
      </c>
      <c r="I1060">
        <v>143886</v>
      </c>
      <c r="J1060">
        <v>148757</v>
      </c>
      <c r="K1060">
        <v>153874</v>
      </c>
      <c r="L1060">
        <v>159265</v>
      </c>
      <c r="M1060">
        <v>164894</v>
      </c>
      <c r="N1060">
        <v>170641</v>
      </c>
      <c r="O1060">
        <v>176524</v>
      </c>
      <c r="P1060">
        <v>182468</v>
      </c>
      <c r="Q1060">
        <v>188429</v>
      </c>
      <c r="R1060">
        <v>194537</v>
      </c>
      <c r="S1060">
        <v>200939</v>
      </c>
      <c r="T1060">
        <v>207664</v>
      </c>
      <c r="U1060">
        <v>214710</v>
      </c>
      <c r="V1060">
        <v>222152</v>
      </c>
      <c r="W1060">
        <v>229864</v>
      </c>
      <c r="X1060">
        <v>237669</v>
      </c>
      <c r="Y1060">
        <v>245558</v>
      </c>
      <c r="Z1060">
        <v>253442</v>
      </c>
      <c r="AA1060">
        <v>261274</v>
      </c>
      <c r="AB1060">
        <v>269116</v>
      </c>
      <c r="AC1060">
        <v>276838</v>
      </c>
      <c r="AD1060">
        <v>284257</v>
      </c>
      <c r="AE1060">
        <v>291194</v>
      </c>
      <c r="AF1060">
        <v>297591</v>
      </c>
      <c r="AG1060">
        <v>303516</v>
      </c>
      <c r="AH1060">
        <v>308996</v>
      </c>
      <c r="AI1060">
        <v>314019</v>
      </c>
      <c r="AJ1060">
        <v>318424</v>
      </c>
      <c r="AK1060">
        <v>322339</v>
      </c>
      <c r="AL1060">
        <v>325995</v>
      </c>
      <c r="AM1060">
        <v>329409</v>
      </c>
      <c r="AN1060">
        <v>332632</v>
      </c>
      <c r="AO1060">
        <v>335640</v>
      </c>
      <c r="AP1060">
        <v>338586</v>
      </c>
      <c r="AQ1060">
        <v>342105</v>
      </c>
      <c r="AR1060">
        <v>346358</v>
      </c>
      <c r="AS1060">
        <v>351049</v>
      </c>
      <c r="AT1060">
        <v>356417</v>
      </c>
      <c r="AU1060">
        <v>362632</v>
      </c>
      <c r="AV1060">
        <v>369576</v>
      </c>
      <c r="AW1060">
        <v>377153</v>
      </c>
      <c r="AX1060">
        <v>385298</v>
      </c>
      <c r="AY1060">
        <v>393920</v>
      </c>
      <c r="AZ1060">
        <v>403053</v>
      </c>
      <c r="BA1060">
        <v>413068</v>
      </c>
      <c r="BB1060">
        <v>424367</v>
      </c>
      <c r="BC1060">
        <v>436810</v>
      </c>
      <c r="BD1060">
        <v>450013</v>
      </c>
      <c r="BE1060">
        <v>463008</v>
      </c>
      <c r="BF1060">
        <v>472465</v>
      </c>
      <c r="BG1060">
        <v>479332</v>
      </c>
      <c r="BH1060">
        <v>487555</v>
      </c>
      <c r="BI1060">
        <v>497582</v>
      </c>
      <c r="BJ1060">
        <v>509194</v>
      </c>
      <c r="BK1060">
        <v>522159</v>
      </c>
      <c r="BL1060">
        <v>536455</v>
      </c>
      <c r="BM1060">
        <v>551754</v>
      </c>
      <c r="BN1060">
        <v>567297</v>
      </c>
      <c r="BO1060">
        <v>584032</v>
      </c>
      <c r="BP1060">
        <v>603440</v>
      </c>
      <c r="BQ1060">
        <v>624460</v>
      </c>
    </row>
    <row r="1061" spans="1:69" x14ac:dyDescent="0.2">
      <c r="A1061" t="s">
        <v>194</v>
      </c>
      <c r="B1061" t="s">
        <v>195</v>
      </c>
      <c r="C1061" t="s">
        <v>3076</v>
      </c>
      <c r="D1061" t="s">
        <v>3077</v>
      </c>
      <c r="E1061">
        <v>56830</v>
      </c>
      <c r="F1061">
        <v>59385</v>
      </c>
      <c r="G1061">
        <v>61980</v>
      </c>
      <c r="H1061">
        <v>64648</v>
      </c>
      <c r="I1061">
        <v>67445</v>
      </c>
      <c r="J1061">
        <v>70396</v>
      </c>
      <c r="K1061">
        <v>73507</v>
      </c>
      <c r="L1061">
        <v>76793</v>
      </c>
      <c r="M1061">
        <v>80227</v>
      </c>
      <c r="N1061">
        <v>83752</v>
      </c>
      <c r="O1061">
        <v>87384</v>
      </c>
      <c r="P1061">
        <v>91101</v>
      </c>
      <c r="Q1061">
        <v>94852</v>
      </c>
      <c r="R1061">
        <v>98686</v>
      </c>
      <c r="S1061">
        <v>102682</v>
      </c>
      <c r="T1061">
        <v>106858</v>
      </c>
      <c r="U1061">
        <v>111206</v>
      </c>
      <c r="V1061">
        <v>115746</v>
      </c>
      <c r="W1061">
        <v>120437</v>
      </c>
      <c r="X1061">
        <v>125195</v>
      </c>
      <c r="Y1061">
        <v>130003</v>
      </c>
      <c r="Z1061">
        <v>134821</v>
      </c>
      <c r="AA1061">
        <v>139616</v>
      </c>
      <c r="AB1061">
        <v>144402</v>
      </c>
      <c r="AC1061">
        <v>149121</v>
      </c>
      <c r="AD1061">
        <v>153703</v>
      </c>
      <c r="AE1061">
        <v>158078</v>
      </c>
      <c r="AF1061">
        <v>162226</v>
      </c>
      <c r="AG1061">
        <v>166151</v>
      </c>
      <c r="AH1061">
        <v>169863</v>
      </c>
      <c r="AI1061">
        <v>173377</v>
      </c>
      <c r="AJ1061">
        <v>176668</v>
      </c>
      <c r="AK1061">
        <v>179795</v>
      </c>
      <c r="AL1061">
        <v>182817</v>
      </c>
      <c r="AM1061">
        <v>185733</v>
      </c>
      <c r="AN1061">
        <v>188570</v>
      </c>
      <c r="AO1061">
        <v>191335</v>
      </c>
      <c r="AP1061">
        <v>194059</v>
      </c>
      <c r="AQ1061">
        <v>196973</v>
      </c>
      <c r="AR1061">
        <v>200166</v>
      </c>
      <c r="AS1061">
        <v>203543</v>
      </c>
      <c r="AT1061">
        <v>207221</v>
      </c>
      <c r="AU1061">
        <v>211267</v>
      </c>
      <c r="AV1061">
        <v>215636</v>
      </c>
      <c r="AW1061">
        <v>220294</v>
      </c>
      <c r="AX1061">
        <v>225236</v>
      </c>
      <c r="AY1061">
        <v>230490</v>
      </c>
      <c r="AZ1061">
        <v>236113</v>
      </c>
      <c r="BA1061">
        <v>242277</v>
      </c>
      <c r="BB1061">
        <v>249099</v>
      </c>
      <c r="BC1061">
        <v>256477</v>
      </c>
      <c r="BD1061">
        <v>264233</v>
      </c>
      <c r="BE1061">
        <v>271845</v>
      </c>
      <c r="BF1061">
        <v>277906</v>
      </c>
      <c r="BG1061">
        <v>282887</v>
      </c>
      <c r="BH1061">
        <v>288591</v>
      </c>
      <c r="BI1061">
        <v>295221</v>
      </c>
      <c r="BJ1061">
        <v>302594</v>
      </c>
      <c r="BK1061">
        <v>310658</v>
      </c>
      <c r="BL1061">
        <v>319392</v>
      </c>
      <c r="BM1061">
        <v>328764</v>
      </c>
      <c r="BN1061">
        <v>338082</v>
      </c>
      <c r="BO1061">
        <v>347751</v>
      </c>
      <c r="BP1061">
        <v>358870</v>
      </c>
      <c r="BQ1061">
        <v>370805</v>
      </c>
    </row>
    <row r="1062" spans="1:69" x14ac:dyDescent="0.2">
      <c r="A1062" t="s">
        <v>194</v>
      </c>
      <c r="B1062" t="s">
        <v>195</v>
      </c>
      <c r="C1062" t="s">
        <v>3078</v>
      </c>
      <c r="D1062" t="s">
        <v>3079</v>
      </c>
      <c r="E1062">
        <v>1.9963744488945101</v>
      </c>
      <c r="F1062">
        <v>2.0355150677057101</v>
      </c>
      <c r="G1062">
        <v>2.07801815750812</v>
      </c>
      <c r="H1062">
        <v>2.1213619572323399</v>
      </c>
      <c r="I1062">
        <v>2.1610930577126801</v>
      </c>
      <c r="J1062">
        <v>2.1959530585987799</v>
      </c>
      <c r="K1062">
        <v>2.22615172944769</v>
      </c>
      <c r="L1062">
        <v>2.25069031057029</v>
      </c>
      <c r="M1062">
        <v>2.2715641884967499</v>
      </c>
      <c r="N1062">
        <v>2.2929392599673002</v>
      </c>
      <c r="O1062">
        <v>2.3156356421963502</v>
      </c>
      <c r="P1062">
        <v>2.3394527771011302</v>
      </c>
      <c r="Q1062">
        <v>2.36422098761666</v>
      </c>
      <c r="R1062">
        <v>2.3870926992482802</v>
      </c>
      <c r="S1062">
        <v>2.4041477273471301</v>
      </c>
      <c r="T1062">
        <v>2.4142075424180098</v>
      </c>
      <c r="U1062">
        <v>2.4177632944399998</v>
      </c>
      <c r="V1062">
        <v>2.4139852679441201</v>
      </c>
      <c r="W1062">
        <v>2.4038764052147799</v>
      </c>
      <c r="X1062">
        <v>2.3898390660614099</v>
      </c>
      <c r="Y1062">
        <v>2.3729200824133998</v>
      </c>
      <c r="Z1062">
        <v>2.3533003382514099</v>
      </c>
      <c r="AA1062">
        <v>2.33132934945675</v>
      </c>
      <c r="AB1062">
        <v>2.30683170274038</v>
      </c>
      <c r="AC1062">
        <v>2.2794285149790698</v>
      </c>
      <c r="AD1062">
        <v>2.2493757983081699</v>
      </c>
      <c r="AE1062">
        <v>2.21805724187585</v>
      </c>
      <c r="AF1062">
        <v>2.18645539848493</v>
      </c>
      <c r="AG1062">
        <v>2.1543058262342898</v>
      </c>
      <c r="AH1062">
        <v>2.1216178249726201</v>
      </c>
      <c r="AI1062">
        <v>2.0889937006274</v>
      </c>
      <c r="AJ1062">
        <v>2.0577474441458601</v>
      </c>
      <c r="AK1062">
        <v>2.0282309826229699</v>
      </c>
      <c r="AL1062">
        <v>2.0007732495473798</v>
      </c>
      <c r="AM1062">
        <v>1.9759303102399199</v>
      </c>
      <c r="AN1062">
        <v>1.9536557224681499</v>
      </c>
      <c r="AO1062">
        <v>1.93554215007289</v>
      </c>
      <c r="AP1062">
        <v>1.9225298757454601</v>
      </c>
      <c r="AQ1062">
        <v>1.91247585016046</v>
      </c>
      <c r="AR1062">
        <v>1.90318060981318</v>
      </c>
      <c r="AS1062">
        <v>1.8939596610545699</v>
      </c>
      <c r="AT1062">
        <v>1.8846275361365901</v>
      </c>
      <c r="AU1062">
        <v>1.87605304062781</v>
      </c>
      <c r="AV1062">
        <v>1.87027071139382</v>
      </c>
      <c r="AW1062">
        <v>1.86912543948423</v>
      </c>
      <c r="AX1062">
        <v>1.87167546120746</v>
      </c>
      <c r="AY1062">
        <v>1.87264684728776</v>
      </c>
      <c r="AZ1062">
        <v>1.86321562733276</v>
      </c>
      <c r="BA1062">
        <v>1.824918695702</v>
      </c>
      <c r="BB1062">
        <v>1.7654344424919799</v>
      </c>
      <c r="BC1062">
        <v>1.7109837371138099</v>
      </c>
      <c r="BD1062">
        <v>1.66723818610929</v>
      </c>
      <c r="BE1062">
        <v>1.6375766915685499</v>
      </c>
      <c r="BF1062">
        <v>1.63535763737568</v>
      </c>
      <c r="BG1062">
        <v>1.6532522086885499</v>
      </c>
      <c r="BH1062">
        <v>1.67133344901914</v>
      </c>
      <c r="BI1062">
        <v>1.6875591192713799</v>
      </c>
      <c r="BJ1062">
        <v>1.7035671777753301</v>
      </c>
      <c r="BK1062">
        <v>1.7205629116287999</v>
      </c>
      <c r="BL1062">
        <v>1.73976274857307</v>
      </c>
      <c r="BM1062">
        <v>1.75950445880636</v>
      </c>
      <c r="BN1062">
        <v>1.7774495244465101</v>
      </c>
      <c r="BO1062">
        <v>1.79517395585527</v>
      </c>
      <c r="BP1062">
        <v>1.8139765791548601</v>
      </c>
      <c r="BQ1062">
        <v>1.8328842566797801</v>
      </c>
    </row>
    <row r="1063" spans="1:69" x14ac:dyDescent="0.2">
      <c r="A1063" t="s">
        <v>194</v>
      </c>
      <c r="B1063" t="s">
        <v>195</v>
      </c>
      <c r="C1063" t="s">
        <v>3080</v>
      </c>
      <c r="D1063" t="s">
        <v>3081</v>
      </c>
      <c r="E1063">
        <v>3.5494792742593999</v>
      </c>
      <c r="F1063">
        <v>3.58183916462619</v>
      </c>
      <c r="G1063">
        <v>3.6152076382586902</v>
      </c>
      <c r="H1063">
        <v>3.6465633895862801</v>
      </c>
      <c r="I1063">
        <v>3.67039731993406</v>
      </c>
      <c r="J1063">
        <v>3.68511442941245</v>
      </c>
      <c r="K1063">
        <v>3.6918596252635298</v>
      </c>
      <c r="L1063">
        <v>3.6905801612589499</v>
      </c>
      <c r="M1063">
        <v>3.68266200591458</v>
      </c>
      <c r="N1063">
        <v>3.67124597055395</v>
      </c>
      <c r="O1063">
        <v>3.6574657567611899</v>
      </c>
      <c r="P1063">
        <v>3.6409827480821102</v>
      </c>
      <c r="Q1063">
        <v>3.6215064963926702</v>
      </c>
      <c r="R1063">
        <v>3.5979249559372302</v>
      </c>
      <c r="S1063">
        <v>3.5692023419933698</v>
      </c>
      <c r="T1063">
        <v>3.5350959095304599</v>
      </c>
      <c r="U1063">
        <v>3.49656275703743</v>
      </c>
      <c r="V1063">
        <v>3.4536495069994499</v>
      </c>
      <c r="W1063">
        <v>3.40615385441204</v>
      </c>
      <c r="X1063">
        <v>3.3552161037358399</v>
      </c>
      <c r="Y1063">
        <v>3.3027855526567498</v>
      </c>
      <c r="Z1063">
        <v>3.2506722791508298</v>
      </c>
      <c r="AA1063">
        <v>3.2000435782508698</v>
      </c>
      <c r="AB1063">
        <v>3.1522136472164601</v>
      </c>
      <c r="AC1063">
        <v>3.1082495175456302</v>
      </c>
      <c r="AD1063">
        <v>3.0686750942602901</v>
      </c>
      <c r="AE1063">
        <v>3.0360818019778599</v>
      </c>
      <c r="AF1063">
        <v>3.01254658779547</v>
      </c>
      <c r="AG1063">
        <v>2.9960456120152501</v>
      </c>
      <c r="AH1063">
        <v>2.9825240782943201</v>
      </c>
      <c r="AI1063">
        <v>2.96992209072067</v>
      </c>
      <c r="AJ1063">
        <v>2.9581781313328501</v>
      </c>
      <c r="AK1063">
        <v>2.9479964985619098</v>
      </c>
      <c r="AL1063">
        <v>2.9425689006358402</v>
      </c>
      <c r="AM1063">
        <v>2.9443989623085698</v>
      </c>
      <c r="AN1063">
        <v>2.95130076149634</v>
      </c>
      <c r="AO1063">
        <v>2.9556462261476999</v>
      </c>
      <c r="AP1063">
        <v>2.9429377640470702</v>
      </c>
      <c r="AQ1063">
        <v>2.8832073941583398</v>
      </c>
      <c r="AR1063">
        <v>2.7889182228449299</v>
      </c>
      <c r="AS1063">
        <v>2.70095490239598</v>
      </c>
      <c r="AT1063">
        <v>2.6283925412605802</v>
      </c>
      <c r="AU1063">
        <v>2.57784657093926</v>
      </c>
      <c r="AV1063">
        <v>2.5705114545693601</v>
      </c>
      <c r="AW1063">
        <v>2.5944279341907701</v>
      </c>
      <c r="AX1063">
        <v>2.61736374614788</v>
      </c>
      <c r="AY1063">
        <v>2.6347788293512502</v>
      </c>
      <c r="AZ1063">
        <v>2.6490363861474799</v>
      </c>
      <c r="BA1063">
        <v>2.6613977639513</v>
      </c>
      <c r="BB1063">
        <v>2.6731627746981599</v>
      </c>
      <c r="BC1063">
        <v>2.6835173384479298</v>
      </c>
      <c r="BD1063">
        <v>2.6918982770059001</v>
      </c>
      <c r="BE1063">
        <v>2.6989453272221802</v>
      </c>
      <c r="BF1063">
        <v>2.70422492835936</v>
      </c>
      <c r="BG1063">
        <v>2.7089652459915601</v>
      </c>
      <c r="BH1063">
        <v>2.7147608347715502</v>
      </c>
      <c r="BI1063">
        <v>2.7219579839756198</v>
      </c>
      <c r="BJ1063">
        <v>2.7315210616640302</v>
      </c>
      <c r="BK1063">
        <v>2.7457819880102701</v>
      </c>
      <c r="BL1063">
        <v>2.7635389425935699</v>
      </c>
      <c r="BM1063">
        <v>2.7830152030174999</v>
      </c>
      <c r="BN1063">
        <v>2.8034187956780801</v>
      </c>
      <c r="BO1063">
        <v>2.8263635908595202</v>
      </c>
      <c r="BP1063">
        <v>2.8561360472700001</v>
      </c>
      <c r="BQ1063">
        <v>2.8957342583085501</v>
      </c>
    </row>
    <row r="1064" spans="1:69" x14ac:dyDescent="0.2">
      <c r="A1064" t="s">
        <v>194</v>
      </c>
      <c r="B1064" t="s">
        <v>195</v>
      </c>
      <c r="C1064" t="s">
        <v>3082</v>
      </c>
      <c r="D1064" t="s">
        <v>3083</v>
      </c>
      <c r="E1064">
        <v>5.1095907156587401</v>
      </c>
      <c r="F1064">
        <v>5.0902320689811802</v>
      </c>
      <c r="G1064">
        <v>5.0658867498002804</v>
      </c>
      <c r="H1064">
        <v>5.0366679860322501</v>
      </c>
      <c r="I1064">
        <v>5.0019915437819904</v>
      </c>
      <c r="J1064">
        <v>4.9617918827244702</v>
      </c>
      <c r="K1064">
        <v>4.9174857693014902</v>
      </c>
      <c r="L1064">
        <v>4.8702095975885502</v>
      </c>
      <c r="M1064">
        <v>4.8198528592561303</v>
      </c>
      <c r="N1064">
        <v>4.7670240990992196</v>
      </c>
      <c r="O1064">
        <v>4.7133753448680498</v>
      </c>
      <c r="P1064">
        <v>4.6599151355895003</v>
      </c>
      <c r="Q1064">
        <v>4.60752455714315</v>
      </c>
      <c r="R1064">
        <v>4.5574974885724204</v>
      </c>
      <c r="S1064">
        <v>4.5111756717647298</v>
      </c>
      <c r="T1064">
        <v>4.4690547337647804</v>
      </c>
      <c r="U1064">
        <v>4.4341350564634503</v>
      </c>
      <c r="V1064">
        <v>4.4087740241611098</v>
      </c>
      <c r="W1064">
        <v>4.3893457008039496</v>
      </c>
      <c r="X1064">
        <v>4.3705599947941502</v>
      </c>
      <c r="Y1064">
        <v>4.3513762054204399</v>
      </c>
      <c r="Z1064">
        <v>4.3320284436060099</v>
      </c>
      <c r="AA1064">
        <v>4.3138185482473199</v>
      </c>
      <c r="AB1064">
        <v>4.3021808722525998</v>
      </c>
      <c r="AC1064">
        <v>4.3006963508020402</v>
      </c>
      <c r="AD1064">
        <v>4.3063462656695801</v>
      </c>
      <c r="AE1064">
        <v>4.3084595229536902</v>
      </c>
      <c r="AF1064">
        <v>4.2873042870600298</v>
      </c>
      <c r="AG1064">
        <v>4.2018259661664503</v>
      </c>
      <c r="AH1064">
        <v>4.06840145354081</v>
      </c>
      <c r="AI1064">
        <v>3.9434712556623399</v>
      </c>
      <c r="AJ1064">
        <v>3.8386671737392501</v>
      </c>
      <c r="AK1064">
        <v>3.7636171999213999</v>
      </c>
      <c r="AL1064">
        <v>3.75170367739487</v>
      </c>
      <c r="AM1064">
        <v>3.7860772647677501</v>
      </c>
      <c r="AN1064">
        <v>3.8189353843691798</v>
      </c>
      <c r="AO1064">
        <v>3.8437079878456499</v>
      </c>
      <c r="AP1064">
        <v>3.8641108864077198</v>
      </c>
      <c r="AQ1064">
        <v>3.8833982238935398</v>
      </c>
      <c r="AR1064">
        <v>3.9036000547929701</v>
      </c>
      <c r="AS1064">
        <v>3.92184742171069</v>
      </c>
      <c r="AT1064">
        <v>3.9373365173197401</v>
      </c>
      <c r="AU1064">
        <v>3.9515386051447798</v>
      </c>
      <c r="AV1064">
        <v>3.9622200963879401</v>
      </c>
      <c r="AW1064">
        <v>3.9702253809095498</v>
      </c>
      <c r="AX1064">
        <v>3.97733614081451</v>
      </c>
      <c r="AY1064">
        <v>3.9814457113289299</v>
      </c>
      <c r="AZ1064">
        <v>3.9827742742043801</v>
      </c>
      <c r="BA1064">
        <v>3.9842846164944001</v>
      </c>
      <c r="BB1064">
        <v>3.98453089004872</v>
      </c>
      <c r="BC1064">
        <v>3.9823946556914001</v>
      </c>
      <c r="BD1064">
        <v>3.9809268194573701</v>
      </c>
      <c r="BE1064">
        <v>3.9832143286269202</v>
      </c>
      <c r="BF1064">
        <v>3.99229134854138</v>
      </c>
      <c r="BG1064">
        <v>4.0135289378547601</v>
      </c>
      <c r="BH1064">
        <v>4.05011665808905</v>
      </c>
      <c r="BI1064">
        <v>4.10060267580445</v>
      </c>
      <c r="BJ1064">
        <v>4.1657701734480597</v>
      </c>
      <c r="BK1064">
        <v>4.2464540444718697</v>
      </c>
      <c r="BL1064">
        <v>4.3382848055245997</v>
      </c>
      <c r="BM1064">
        <v>4.4336525051591797</v>
      </c>
      <c r="BN1064">
        <v>4.52539632476521</v>
      </c>
      <c r="BO1064">
        <v>4.6060697685750398</v>
      </c>
      <c r="BP1064">
        <v>4.6718388510871698</v>
      </c>
      <c r="BQ1064">
        <v>4.7289865759290697</v>
      </c>
    </row>
    <row r="1065" spans="1:69" x14ac:dyDescent="0.2">
      <c r="A1065" t="s">
        <v>194</v>
      </c>
      <c r="B1065" t="s">
        <v>195</v>
      </c>
      <c r="C1065" t="s">
        <v>3084</v>
      </c>
      <c r="D1065" t="s">
        <v>3085</v>
      </c>
      <c r="E1065">
        <v>6.6235309000285802</v>
      </c>
      <c r="F1065">
        <v>6.5582236479215004</v>
      </c>
      <c r="G1065">
        <v>6.4929889569153696</v>
      </c>
      <c r="H1065">
        <v>6.4310581621897898</v>
      </c>
      <c r="I1065">
        <v>6.3752830950695101</v>
      </c>
      <c r="J1065">
        <v>6.3270692814534701</v>
      </c>
      <c r="K1065">
        <v>6.2895181585262803</v>
      </c>
      <c r="L1065">
        <v>6.2659436021708501</v>
      </c>
      <c r="M1065">
        <v>6.2531409342853497</v>
      </c>
      <c r="N1065">
        <v>6.2435709936599899</v>
      </c>
      <c r="O1065">
        <v>6.2345058478107802</v>
      </c>
      <c r="P1065">
        <v>6.2230194452851801</v>
      </c>
      <c r="Q1065">
        <v>6.2104685682031304</v>
      </c>
      <c r="R1065">
        <v>6.20441249304052</v>
      </c>
      <c r="S1065">
        <v>6.2111473855554404</v>
      </c>
      <c r="T1065">
        <v>6.2277111993032896</v>
      </c>
      <c r="U1065">
        <v>6.2394649407796701</v>
      </c>
      <c r="V1065">
        <v>6.2193585563894302</v>
      </c>
      <c r="W1065">
        <v>6.1053203205307698</v>
      </c>
      <c r="X1065">
        <v>5.9189804902677903</v>
      </c>
      <c r="Y1065">
        <v>5.7439828657943099</v>
      </c>
      <c r="Z1065">
        <v>5.5987033466610603</v>
      </c>
      <c r="AA1065">
        <v>5.4962132025771702</v>
      </c>
      <c r="AB1065">
        <v>5.4839275142991104</v>
      </c>
      <c r="AC1065">
        <v>5.5366674808235699</v>
      </c>
      <c r="AD1065">
        <v>5.5851145568383096</v>
      </c>
      <c r="AE1065">
        <v>5.61992627116142</v>
      </c>
      <c r="AF1065">
        <v>5.6464704703484498</v>
      </c>
      <c r="AG1065">
        <v>5.6685071562601497</v>
      </c>
      <c r="AH1065">
        <v>5.6892233947914104</v>
      </c>
      <c r="AI1065">
        <v>5.7064127643112696</v>
      </c>
      <c r="AJ1065">
        <v>5.7138936108540301</v>
      </c>
      <c r="AK1065">
        <v>5.7148777941960898</v>
      </c>
      <c r="AL1065">
        <v>5.7132171919414798</v>
      </c>
      <c r="AM1065">
        <v>5.7098745663508002</v>
      </c>
      <c r="AN1065">
        <v>5.7057415781463696</v>
      </c>
      <c r="AO1065">
        <v>5.6973700765845399</v>
      </c>
      <c r="AP1065">
        <v>5.6882323537852297</v>
      </c>
      <c r="AQ1065">
        <v>5.6905636837639202</v>
      </c>
      <c r="AR1065">
        <v>5.7000669276471001</v>
      </c>
      <c r="AS1065">
        <v>5.7079627603918999</v>
      </c>
      <c r="AT1065">
        <v>5.7186903102783004</v>
      </c>
      <c r="AU1065">
        <v>5.7362950377525896</v>
      </c>
      <c r="AV1065">
        <v>5.7629730044234497</v>
      </c>
      <c r="AW1065">
        <v>5.80433358782415</v>
      </c>
      <c r="AX1065">
        <v>5.8624486445694499</v>
      </c>
      <c r="AY1065">
        <v>5.9294307107761597</v>
      </c>
      <c r="AZ1065">
        <v>6.0028821175090803</v>
      </c>
      <c r="BA1065">
        <v>6.08452368671069</v>
      </c>
      <c r="BB1065">
        <v>6.1707129935532796</v>
      </c>
      <c r="BC1065">
        <v>6.2515108789419402</v>
      </c>
      <c r="BD1065">
        <v>6.32290745245467</v>
      </c>
      <c r="BE1065">
        <v>6.3809327873491597</v>
      </c>
      <c r="BF1065">
        <v>6.4165716360334599</v>
      </c>
      <c r="BG1065">
        <v>6.4385310376820497</v>
      </c>
      <c r="BH1065">
        <v>6.4591059322361399</v>
      </c>
      <c r="BI1065">
        <v>6.4777233184666096</v>
      </c>
      <c r="BJ1065">
        <v>6.4908659719381898</v>
      </c>
      <c r="BK1065">
        <v>6.4967243547797802</v>
      </c>
      <c r="BL1065">
        <v>6.4957708843025399</v>
      </c>
      <c r="BM1065">
        <v>6.49545292798134</v>
      </c>
      <c r="BN1065">
        <v>6.4995744505498898</v>
      </c>
      <c r="BO1065">
        <v>6.5040214674172701</v>
      </c>
      <c r="BP1065">
        <v>6.5100301656678203</v>
      </c>
      <c r="BQ1065">
        <v>6.5256231758243999</v>
      </c>
    </row>
    <row r="1066" spans="1:69" x14ac:dyDescent="0.2">
      <c r="A1066" t="s">
        <v>194</v>
      </c>
      <c r="B1066" t="s">
        <v>195</v>
      </c>
      <c r="C1066" t="s">
        <v>3086</v>
      </c>
      <c r="D1066" t="s">
        <v>3087</v>
      </c>
      <c r="E1066">
        <v>8.9124368925380999</v>
      </c>
      <c r="F1066">
        <v>8.9082201206555194</v>
      </c>
      <c r="G1066">
        <v>8.9022770228665102</v>
      </c>
      <c r="H1066">
        <v>8.9046664707159504</v>
      </c>
      <c r="I1066">
        <v>8.9239825951384102</v>
      </c>
      <c r="J1066">
        <v>8.9571133377519594</v>
      </c>
      <c r="K1066">
        <v>8.9830333682639392</v>
      </c>
      <c r="L1066">
        <v>8.9633176059421107</v>
      </c>
      <c r="M1066">
        <v>8.8194396232554695</v>
      </c>
      <c r="N1066">
        <v>8.5799136664035007</v>
      </c>
      <c r="O1066">
        <v>8.3520289091319704</v>
      </c>
      <c r="P1066">
        <v>8.1572274614310292</v>
      </c>
      <c r="Q1066">
        <v>8.0153847176403605</v>
      </c>
      <c r="R1066">
        <v>7.9918872367345504</v>
      </c>
      <c r="S1066">
        <v>8.0576246393835707</v>
      </c>
      <c r="T1066">
        <v>8.1225436259717299</v>
      </c>
      <c r="U1066">
        <v>8.1763259352501105</v>
      </c>
      <c r="V1066">
        <v>8.2273757604063498</v>
      </c>
      <c r="W1066">
        <v>8.27140204329271</v>
      </c>
      <c r="X1066">
        <v>8.3089067078176608</v>
      </c>
      <c r="Y1066">
        <v>8.34195341029851</v>
      </c>
      <c r="Z1066">
        <v>8.3678358210803303</v>
      </c>
      <c r="AA1066">
        <v>8.3877024210421904</v>
      </c>
      <c r="AB1066">
        <v>8.4027277202796995</v>
      </c>
      <c r="AC1066">
        <v>8.4117755168304704</v>
      </c>
      <c r="AD1066">
        <v>8.4132430335894899</v>
      </c>
      <c r="AE1066">
        <v>8.40458314660453</v>
      </c>
      <c r="AF1066">
        <v>8.3893100266508398</v>
      </c>
      <c r="AG1066">
        <v>8.3759789159695899</v>
      </c>
      <c r="AH1066">
        <v>8.36036265305159</v>
      </c>
      <c r="AI1066">
        <v>8.3383721297386799</v>
      </c>
      <c r="AJ1066">
        <v>8.3083277669450801</v>
      </c>
      <c r="AK1066">
        <v>8.2794208845980108</v>
      </c>
      <c r="AL1066">
        <v>8.2678075349226496</v>
      </c>
      <c r="AM1066">
        <v>8.2821513736057906</v>
      </c>
      <c r="AN1066">
        <v>8.3248092617808798</v>
      </c>
      <c r="AO1066">
        <v>8.3874107677396399</v>
      </c>
      <c r="AP1066">
        <v>8.4752220723700606</v>
      </c>
      <c r="AQ1066">
        <v>8.6019890525098202</v>
      </c>
      <c r="AR1066">
        <v>8.7528547921588906</v>
      </c>
      <c r="AS1066">
        <v>8.8995965312787302</v>
      </c>
      <c r="AT1066">
        <v>9.0346683516776096</v>
      </c>
      <c r="AU1066">
        <v>9.1492249169439894</v>
      </c>
      <c r="AV1066">
        <v>9.2289946667754705</v>
      </c>
      <c r="AW1066">
        <v>9.2820228229359092</v>
      </c>
      <c r="AX1066">
        <v>9.3204206839973907</v>
      </c>
      <c r="AY1066">
        <v>9.3353473194399701</v>
      </c>
      <c r="AZ1066">
        <v>9.3185898588713503</v>
      </c>
      <c r="BA1066">
        <v>9.2728594226279295</v>
      </c>
      <c r="BB1066">
        <v>9.2040003878964907</v>
      </c>
      <c r="BC1066">
        <v>9.1205181348421895</v>
      </c>
      <c r="BD1066">
        <v>9.0368900509387107</v>
      </c>
      <c r="BE1066">
        <v>8.9627237315657204</v>
      </c>
      <c r="BF1066">
        <v>8.8942385952575105</v>
      </c>
      <c r="BG1066">
        <v>8.8392836070612404</v>
      </c>
      <c r="BH1066">
        <v>8.8053750067627501</v>
      </c>
      <c r="BI1066">
        <v>8.7922514727417393</v>
      </c>
      <c r="BJ1066">
        <v>8.7997823809599591</v>
      </c>
      <c r="BK1066">
        <v>8.8250916142907698</v>
      </c>
      <c r="BL1066">
        <v>8.8644954830022993</v>
      </c>
      <c r="BM1066">
        <v>8.9225127674602405</v>
      </c>
      <c r="BN1066">
        <v>8.9924270537600606</v>
      </c>
      <c r="BO1066">
        <v>9.0588337189066106</v>
      </c>
      <c r="BP1066">
        <v>9.1351549546217097</v>
      </c>
      <c r="BQ1066">
        <v>9.2233871844564899</v>
      </c>
    </row>
    <row r="1067" spans="1:69" x14ac:dyDescent="0.2">
      <c r="A1067" t="s">
        <v>194</v>
      </c>
      <c r="B1067" t="s">
        <v>195</v>
      </c>
      <c r="C1067" t="s">
        <v>3088</v>
      </c>
      <c r="D1067" t="s">
        <v>3089</v>
      </c>
      <c r="E1067">
        <v>1403520</v>
      </c>
      <c r="F1067">
        <v>1418187</v>
      </c>
      <c r="G1067">
        <v>1431514</v>
      </c>
      <c r="H1067">
        <v>1440621</v>
      </c>
      <c r="I1067">
        <v>1446631</v>
      </c>
      <c r="J1067">
        <v>1453754</v>
      </c>
      <c r="K1067">
        <v>1461926</v>
      </c>
      <c r="L1067">
        <v>1471155</v>
      </c>
      <c r="M1067">
        <v>1481752</v>
      </c>
      <c r="N1067">
        <v>1493099</v>
      </c>
      <c r="O1067">
        <v>1505469</v>
      </c>
      <c r="P1067">
        <v>1517504</v>
      </c>
      <c r="Q1067">
        <v>1529615</v>
      </c>
      <c r="R1067">
        <v>1543423</v>
      </c>
      <c r="S1067">
        <v>1559923</v>
      </c>
      <c r="T1067">
        <v>1579390</v>
      </c>
      <c r="U1067">
        <v>1602072</v>
      </c>
      <c r="V1067">
        <v>1630031</v>
      </c>
      <c r="W1067">
        <v>1661738</v>
      </c>
      <c r="X1067">
        <v>1695494</v>
      </c>
      <c r="Y1067">
        <v>1732469</v>
      </c>
      <c r="Z1067">
        <v>1771591</v>
      </c>
      <c r="AA1067">
        <v>1812587</v>
      </c>
      <c r="AB1067">
        <v>1857600</v>
      </c>
      <c r="AC1067">
        <v>1905532</v>
      </c>
      <c r="AD1067">
        <v>1953763</v>
      </c>
      <c r="AE1067">
        <v>2000174</v>
      </c>
      <c r="AF1067">
        <v>2044945</v>
      </c>
      <c r="AG1067">
        <v>2090776</v>
      </c>
      <c r="AH1067">
        <v>2138853</v>
      </c>
      <c r="AI1067">
        <v>2189401</v>
      </c>
      <c r="AJ1067">
        <v>2237838</v>
      </c>
      <c r="AK1067">
        <v>2286565</v>
      </c>
      <c r="AL1067">
        <v>2341838</v>
      </c>
      <c r="AM1067">
        <v>2403852</v>
      </c>
      <c r="AN1067">
        <v>2471238</v>
      </c>
      <c r="AO1067">
        <v>2540196</v>
      </c>
      <c r="AP1067">
        <v>2612813</v>
      </c>
      <c r="AQ1067">
        <v>2700356</v>
      </c>
      <c r="AR1067">
        <v>2802415</v>
      </c>
      <c r="AS1067">
        <v>2911266</v>
      </c>
      <c r="AT1067">
        <v>3027285</v>
      </c>
      <c r="AU1067">
        <v>3149394</v>
      </c>
      <c r="AV1067">
        <v>3275000</v>
      </c>
      <c r="AW1067">
        <v>3403514</v>
      </c>
      <c r="AX1067">
        <v>3533416</v>
      </c>
      <c r="AY1067">
        <v>3659831</v>
      </c>
      <c r="AZ1067">
        <v>3777383</v>
      </c>
      <c r="BA1067">
        <v>3886436</v>
      </c>
      <c r="BB1067">
        <v>3995023</v>
      </c>
      <c r="BC1067">
        <v>4107398</v>
      </c>
      <c r="BD1067">
        <v>4227013</v>
      </c>
      <c r="BE1067">
        <v>4358562</v>
      </c>
      <c r="BF1067">
        <v>4497083</v>
      </c>
      <c r="BG1067">
        <v>4643067</v>
      </c>
      <c r="BH1067">
        <v>4798715</v>
      </c>
      <c r="BI1067">
        <v>4963126</v>
      </c>
      <c r="BJ1067">
        <v>5133874</v>
      </c>
      <c r="BK1067">
        <v>5305780</v>
      </c>
      <c r="BL1067">
        <v>5480639</v>
      </c>
      <c r="BM1067">
        <v>5667270</v>
      </c>
      <c r="BN1067">
        <v>5865052</v>
      </c>
      <c r="BO1067">
        <v>6064597</v>
      </c>
      <c r="BP1067">
        <v>6267051</v>
      </c>
      <c r="BQ1067">
        <v>6479017</v>
      </c>
    </row>
    <row r="1068" spans="1:69" x14ac:dyDescent="0.2">
      <c r="A1068" t="s">
        <v>194</v>
      </c>
      <c r="B1068" t="s">
        <v>195</v>
      </c>
      <c r="C1068" t="s">
        <v>3090</v>
      </c>
      <c r="D1068" t="s">
        <v>3091</v>
      </c>
      <c r="E1068">
        <v>10.508731436194401</v>
      </c>
      <c r="F1068">
        <v>10.5459600663252</v>
      </c>
      <c r="G1068">
        <v>10.530976164078799</v>
      </c>
      <c r="H1068">
        <v>10.374276656811199</v>
      </c>
      <c r="I1068">
        <v>10.1076307300567</v>
      </c>
      <c r="J1068">
        <v>9.8518850637451791</v>
      </c>
      <c r="K1068">
        <v>9.6361789500651795</v>
      </c>
      <c r="L1068">
        <v>9.4823553088768993</v>
      </c>
      <c r="M1068">
        <v>9.4626256212581605</v>
      </c>
      <c r="N1068">
        <v>9.5438017741032102</v>
      </c>
      <c r="O1068">
        <v>9.6238535766636701</v>
      </c>
      <c r="P1068">
        <v>9.6902042451664805</v>
      </c>
      <c r="Q1068">
        <v>9.7509544295569608</v>
      </c>
      <c r="R1068">
        <v>9.8075842105227906</v>
      </c>
      <c r="S1068">
        <v>9.8635059446873594</v>
      </c>
      <c r="T1068">
        <v>9.9155164337149895</v>
      </c>
      <c r="U1068">
        <v>9.9607912919105601</v>
      </c>
      <c r="V1068">
        <v>9.9990395993967205</v>
      </c>
      <c r="W1068">
        <v>10.0231621682795</v>
      </c>
      <c r="X1068">
        <v>10.0348402600368</v>
      </c>
      <c r="Y1068">
        <v>10.0408249484351</v>
      </c>
      <c r="Z1068">
        <v>10.0412351390744</v>
      </c>
      <c r="AA1068">
        <v>10.0373988656003</v>
      </c>
      <c r="AB1068">
        <v>10.033836880494899</v>
      </c>
      <c r="AC1068">
        <v>10.0218456300329</v>
      </c>
      <c r="AD1068">
        <v>9.9958202151605704</v>
      </c>
      <c r="AE1068">
        <v>9.9637213184262698</v>
      </c>
      <c r="AF1068">
        <v>9.9342865354568506</v>
      </c>
      <c r="AG1068">
        <v>9.9183646017282303</v>
      </c>
      <c r="AH1068">
        <v>9.9275412816440394</v>
      </c>
      <c r="AI1068">
        <v>9.9672906039102198</v>
      </c>
      <c r="AJ1068">
        <v>10.032751403687699</v>
      </c>
      <c r="AK1068">
        <v>10.128414986767501</v>
      </c>
      <c r="AL1068">
        <v>10.2582482274389</v>
      </c>
      <c r="AM1068">
        <v>10.4076486848546</v>
      </c>
      <c r="AN1068">
        <v>10.554942831262901</v>
      </c>
      <c r="AO1068">
        <v>10.690486823651799</v>
      </c>
      <c r="AP1068">
        <v>10.8055234818037</v>
      </c>
      <c r="AQ1068">
        <v>10.889559410594</v>
      </c>
      <c r="AR1068">
        <v>10.950360692090999</v>
      </c>
      <c r="AS1068">
        <v>10.999542893983101</v>
      </c>
      <c r="AT1068">
        <v>11.033378933407301</v>
      </c>
      <c r="AU1068">
        <v>11.0452624713253</v>
      </c>
      <c r="AV1068">
        <v>11.029415098360101</v>
      </c>
      <c r="AW1068">
        <v>10.9814877176837</v>
      </c>
      <c r="AX1068">
        <v>10.9072649870861</v>
      </c>
      <c r="AY1068">
        <v>10.8181156062806</v>
      </c>
      <c r="AZ1068">
        <v>10.7233391571799</v>
      </c>
      <c r="BA1068">
        <v>10.6290563523768</v>
      </c>
      <c r="BB1068">
        <v>10.546040123280299</v>
      </c>
      <c r="BC1068">
        <v>10.4812663282298</v>
      </c>
      <c r="BD1068">
        <v>10.4346184934954</v>
      </c>
      <c r="BE1068">
        <v>10.406612038181001</v>
      </c>
      <c r="BF1068">
        <v>10.395071474487001</v>
      </c>
      <c r="BG1068">
        <v>10.392959580246</v>
      </c>
      <c r="BH1068">
        <v>10.4005898070359</v>
      </c>
      <c r="BI1068">
        <v>10.417362124472101</v>
      </c>
      <c r="BJ1068">
        <v>10.4397373007297</v>
      </c>
      <c r="BK1068">
        <v>10.485449214265399</v>
      </c>
      <c r="BL1068">
        <v>10.5611804092645</v>
      </c>
      <c r="BM1068">
        <v>10.6570951587215</v>
      </c>
      <c r="BN1068">
        <v>10.783298536920499</v>
      </c>
      <c r="BO1068">
        <v>10.934174579833</v>
      </c>
      <c r="BP1068">
        <v>11.0808134887801</v>
      </c>
      <c r="BQ1068">
        <v>11.215722209600999</v>
      </c>
    </row>
    <row r="1069" spans="1:69" x14ac:dyDescent="0.2">
      <c r="A1069" t="s">
        <v>194</v>
      </c>
      <c r="B1069" t="s">
        <v>195</v>
      </c>
      <c r="C1069" t="s">
        <v>3092</v>
      </c>
      <c r="D1069" t="s">
        <v>3093</v>
      </c>
      <c r="E1069">
        <v>12.429907218773799</v>
      </c>
      <c r="F1069">
        <v>12.5327423435825</v>
      </c>
      <c r="G1069">
        <v>12.6279628258463</v>
      </c>
      <c r="H1069">
        <v>12.7179631690811</v>
      </c>
      <c r="I1069">
        <v>12.8075128258994</v>
      </c>
      <c r="J1069">
        <v>12.893368162501501</v>
      </c>
      <c r="K1069">
        <v>12.975243913148899</v>
      </c>
      <c r="L1069">
        <v>13.055393058370599</v>
      </c>
      <c r="M1069">
        <v>13.1290638786618</v>
      </c>
      <c r="N1069">
        <v>13.200868935240001</v>
      </c>
      <c r="O1069">
        <v>13.2754028811705</v>
      </c>
      <c r="P1069">
        <v>13.352853097557899</v>
      </c>
      <c r="Q1069">
        <v>13.4315647463776</v>
      </c>
      <c r="R1069">
        <v>13.5094585408923</v>
      </c>
      <c r="S1069">
        <v>13.5720767970582</v>
      </c>
      <c r="T1069">
        <v>13.611364060184</v>
      </c>
      <c r="U1069">
        <v>13.634138627869101</v>
      </c>
      <c r="V1069">
        <v>13.6412977153171</v>
      </c>
      <c r="W1069">
        <v>13.6447745856113</v>
      </c>
      <c r="X1069">
        <v>13.665701996524399</v>
      </c>
      <c r="Y1069">
        <v>13.715324809590101</v>
      </c>
      <c r="Z1069">
        <v>13.793616285376</v>
      </c>
      <c r="AA1069">
        <v>13.905437069378699</v>
      </c>
      <c r="AB1069">
        <v>14.0503673828141</v>
      </c>
      <c r="AC1069">
        <v>14.2125738796794</v>
      </c>
      <c r="AD1069">
        <v>14.3712927459834</v>
      </c>
      <c r="AE1069">
        <v>14.5224940616356</v>
      </c>
      <c r="AF1069">
        <v>14.654985410254699</v>
      </c>
      <c r="AG1069">
        <v>14.751416147363599</v>
      </c>
      <c r="AH1069">
        <v>14.8256002427567</v>
      </c>
      <c r="AI1069">
        <v>14.8968229914319</v>
      </c>
      <c r="AJ1069">
        <v>14.965927004368201</v>
      </c>
      <c r="AK1069">
        <v>15.018739839577</v>
      </c>
      <c r="AL1069">
        <v>15.0424212187321</v>
      </c>
      <c r="AM1069">
        <v>15.027892906456</v>
      </c>
      <c r="AN1069">
        <v>14.978796460682499</v>
      </c>
      <c r="AO1069">
        <v>14.916993085407199</v>
      </c>
      <c r="AP1069">
        <v>14.848855157930901</v>
      </c>
      <c r="AQ1069">
        <v>14.762887279244399</v>
      </c>
      <c r="AR1069">
        <v>14.6727309437206</v>
      </c>
      <c r="AS1069">
        <v>14.595553653149</v>
      </c>
      <c r="AT1069">
        <v>14.5311825922119</v>
      </c>
      <c r="AU1069">
        <v>14.4836731894396</v>
      </c>
      <c r="AV1069">
        <v>14.4519276833494</v>
      </c>
      <c r="AW1069">
        <v>14.4249295714444</v>
      </c>
      <c r="AX1069">
        <v>14.4044100245601</v>
      </c>
      <c r="AY1069">
        <v>14.3883724875033</v>
      </c>
      <c r="AZ1069">
        <v>14.374867506653599</v>
      </c>
      <c r="BA1069">
        <v>14.3870457948841</v>
      </c>
      <c r="BB1069">
        <v>14.4228760376942</v>
      </c>
      <c r="BC1069">
        <v>14.4652500911129</v>
      </c>
      <c r="BD1069">
        <v>14.533169495112</v>
      </c>
      <c r="BE1069">
        <v>14.626222528913299</v>
      </c>
      <c r="BF1069">
        <v>14.713150061733399</v>
      </c>
      <c r="BG1069">
        <v>14.783727055264899</v>
      </c>
      <c r="BH1069">
        <v>14.8378692368538</v>
      </c>
      <c r="BI1069">
        <v>14.8567121172453</v>
      </c>
      <c r="BJ1069">
        <v>14.844857409815299</v>
      </c>
      <c r="BK1069">
        <v>14.827185724791301</v>
      </c>
      <c r="BL1069">
        <v>14.7997655343134</v>
      </c>
      <c r="BM1069">
        <v>14.747860624078999</v>
      </c>
      <c r="BN1069">
        <v>14.655732872229001</v>
      </c>
      <c r="BO1069">
        <v>14.508767043710201</v>
      </c>
      <c r="BP1069">
        <v>14.2802129875692</v>
      </c>
      <c r="BQ1069">
        <v>13.959988814331901</v>
      </c>
    </row>
    <row r="1070" spans="1:69" x14ac:dyDescent="0.2">
      <c r="A1070" t="s">
        <v>194</v>
      </c>
      <c r="B1070" t="s">
        <v>195</v>
      </c>
      <c r="C1070" t="s">
        <v>3094</v>
      </c>
      <c r="D1070" t="s">
        <v>3095</v>
      </c>
      <c r="E1070">
        <v>957957</v>
      </c>
      <c r="F1070">
        <v>970386</v>
      </c>
      <c r="G1070">
        <v>984967</v>
      </c>
      <c r="H1070">
        <v>1004980</v>
      </c>
      <c r="I1070">
        <v>1029815</v>
      </c>
      <c r="J1070">
        <v>1055818</v>
      </c>
      <c r="K1070">
        <v>1082364</v>
      </c>
      <c r="L1070">
        <v>1109428</v>
      </c>
      <c r="M1070">
        <v>1137070</v>
      </c>
      <c r="N1070">
        <v>1164973</v>
      </c>
      <c r="O1070">
        <v>1193056</v>
      </c>
      <c r="P1070">
        <v>1221361</v>
      </c>
      <c r="Q1070">
        <v>1250222</v>
      </c>
      <c r="R1070">
        <v>1280331</v>
      </c>
      <c r="S1070">
        <v>1312232</v>
      </c>
      <c r="T1070">
        <v>1346410</v>
      </c>
      <c r="U1070">
        <v>1383040</v>
      </c>
      <c r="V1070">
        <v>1422828</v>
      </c>
      <c r="W1070">
        <v>1466505</v>
      </c>
      <c r="X1070">
        <v>1513652</v>
      </c>
      <c r="Y1070">
        <v>1563557</v>
      </c>
      <c r="Z1070">
        <v>1615780</v>
      </c>
      <c r="AA1070">
        <v>1670145</v>
      </c>
      <c r="AB1070">
        <v>1726705</v>
      </c>
      <c r="AC1070">
        <v>1786043</v>
      </c>
      <c r="AD1070">
        <v>1848423</v>
      </c>
      <c r="AE1070">
        <v>1912799</v>
      </c>
      <c r="AF1070">
        <v>1978061</v>
      </c>
      <c r="AG1070">
        <v>2043440</v>
      </c>
      <c r="AH1070">
        <v>2108606</v>
      </c>
      <c r="AI1070">
        <v>2173771</v>
      </c>
      <c r="AJ1070">
        <v>2238601</v>
      </c>
      <c r="AK1070">
        <v>2302179</v>
      </c>
      <c r="AL1070">
        <v>2363740</v>
      </c>
      <c r="AM1070">
        <v>2424065</v>
      </c>
      <c r="AN1070">
        <v>2484923</v>
      </c>
      <c r="AO1070">
        <v>2547044</v>
      </c>
      <c r="AP1070">
        <v>2610286</v>
      </c>
      <c r="AQ1070">
        <v>2675417</v>
      </c>
      <c r="AR1070">
        <v>2742355</v>
      </c>
      <c r="AS1070">
        <v>2811285</v>
      </c>
      <c r="AT1070">
        <v>2883150</v>
      </c>
      <c r="AU1070">
        <v>2957663</v>
      </c>
      <c r="AV1070">
        <v>3036582</v>
      </c>
      <c r="AW1070">
        <v>3120661</v>
      </c>
      <c r="AX1070">
        <v>3209569</v>
      </c>
      <c r="AY1070">
        <v>3305113</v>
      </c>
      <c r="AZ1070">
        <v>3406986</v>
      </c>
      <c r="BA1070">
        <v>3514003</v>
      </c>
      <c r="BB1070">
        <v>3625292</v>
      </c>
      <c r="BC1070">
        <v>3739537</v>
      </c>
      <c r="BD1070">
        <v>3856284</v>
      </c>
      <c r="BE1070">
        <v>3975425</v>
      </c>
      <c r="BF1070">
        <v>4096112</v>
      </c>
      <c r="BG1070">
        <v>4216575</v>
      </c>
      <c r="BH1070">
        <v>4334686</v>
      </c>
      <c r="BI1070">
        <v>4448553</v>
      </c>
      <c r="BJ1070">
        <v>4556646</v>
      </c>
      <c r="BK1070">
        <v>4653641</v>
      </c>
      <c r="BL1070">
        <v>4735630</v>
      </c>
      <c r="BM1070">
        <v>4802807</v>
      </c>
      <c r="BN1070">
        <v>4859370</v>
      </c>
      <c r="BO1070">
        <v>4910482</v>
      </c>
      <c r="BP1070">
        <v>4957142</v>
      </c>
      <c r="BQ1070">
        <v>4997414</v>
      </c>
    </row>
    <row r="1071" spans="1:69" x14ac:dyDescent="0.2">
      <c r="A1071" t="s">
        <v>194</v>
      </c>
      <c r="B1071" t="s">
        <v>195</v>
      </c>
      <c r="C1071" t="s">
        <v>3096</v>
      </c>
      <c r="D1071" t="s">
        <v>3097</v>
      </c>
      <c r="E1071">
        <v>16.669932161475</v>
      </c>
      <c r="F1071">
        <v>16.7511012501175</v>
      </c>
      <c r="G1071">
        <v>16.8326342211979</v>
      </c>
      <c r="H1071">
        <v>16.909280342005399</v>
      </c>
      <c r="I1071">
        <v>16.981534437822699</v>
      </c>
      <c r="J1071">
        <v>17.052711606690298</v>
      </c>
      <c r="K1071">
        <v>17.120748608117101</v>
      </c>
      <c r="L1071">
        <v>17.1844527866619</v>
      </c>
      <c r="M1071">
        <v>17.246139309516501</v>
      </c>
      <c r="N1071">
        <v>17.2935055092351</v>
      </c>
      <c r="O1071">
        <v>17.319652275575599</v>
      </c>
      <c r="P1071">
        <v>17.335559133175099</v>
      </c>
      <c r="Q1071">
        <v>17.3439888363995</v>
      </c>
      <c r="R1071">
        <v>17.354883598757102</v>
      </c>
      <c r="S1071">
        <v>17.386328070265002</v>
      </c>
      <c r="T1071">
        <v>17.449411431475301</v>
      </c>
      <c r="U1071">
        <v>17.539783970685701</v>
      </c>
      <c r="V1071">
        <v>17.659289627765201</v>
      </c>
      <c r="W1071">
        <v>17.815485759903702</v>
      </c>
      <c r="X1071">
        <v>17.992816974321101</v>
      </c>
      <c r="Y1071">
        <v>18.162153403624899</v>
      </c>
      <c r="Z1071">
        <v>18.313591224008899</v>
      </c>
      <c r="AA1071">
        <v>18.432301869863</v>
      </c>
      <c r="AB1071">
        <v>18.4983015189963</v>
      </c>
      <c r="AC1071">
        <v>18.530788728307598</v>
      </c>
      <c r="AD1071">
        <v>18.559719905241799</v>
      </c>
      <c r="AE1071">
        <v>18.5848720204927</v>
      </c>
      <c r="AF1071">
        <v>18.594129417269698</v>
      </c>
      <c r="AG1071">
        <v>18.577991935421799</v>
      </c>
      <c r="AH1071">
        <v>18.527176264537701</v>
      </c>
      <c r="AI1071">
        <v>18.446301537758298</v>
      </c>
      <c r="AJ1071">
        <v>18.3609998793033</v>
      </c>
      <c r="AK1071">
        <v>18.276577880200801</v>
      </c>
      <c r="AL1071">
        <v>18.185748318022998</v>
      </c>
      <c r="AM1071">
        <v>18.099460697029599</v>
      </c>
      <c r="AN1071">
        <v>18.027751634139001</v>
      </c>
      <c r="AO1071">
        <v>17.975065433534301</v>
      </c>
      <c r="AP1071">
        <v>17.937285747712099</v>
      </c>
      <c r="AQ1071">
        <v>17.901769803742599</v>
      </c>
      <c r="AR1071">
        <v>17.8604533064943</v>
      </c>
      <c r="AS1071">
        <v>17.8207850465561</v>
      </c>
      <c r="AT1071">
        <v>17.779017123282198</v>
      </c>
      <c r="AU1071">
        <v>17.727415903500098</v>
      </c>
      <c r="AV1071">
        <v>17.691752014882901</v>
      </c>
      <c r="AW1071">
        <v>17.678291493385998</v>
      </c>
      <c r="AX1071">
        <v>17.672670086888399</v>
      </c>
      <c r="AY1071">
        <v>17.700897943545201</v>
      </c>
      <c r="AZ1071">
        <v>17.768532407412099</v>
      </c>
      <c r="BA1071">
        <v>17.834004586786602</v>
      </c>
      <c r="BB1071">
        <v>17.8783578079805</v>
      </c>
      <c r="BC1071">
        <v>17.8994641211501</v>
      </c>
      <c r="BD1071">
        <v>17.870547152617899</v>
      </c>
      <c r="BE1071">
        <v>17.790344943071901</v>
      </c>
      <c r="BF1071">
        <v>17.684386932855698</v>
      </c>
      <c r="BG1071">
        <v>17.5481571746752</v>
      </c>
      <c r="BH1071">
        <v>17.372526540946101</v>
      </c>
      <c r="BI1071">
        <v>17.1492256564907</v>
      </c>
      <c r="BJ1071">
        <v>16.8704069414032</v>
      </c>
      <c r="BK1071">
        <v>16.5200687050569</v>
      </c>
      <c r="BL1071">
        <v>16.089692480576399</v>
      </c>
      <c r="BM1071">
        <v>15.587116811622</v>
      </c>
      <c r="BN1071">
        <v>15.0813094922999</v>
      </c>
      <c r="BO1071">
        <v>14.636302083095901</v>
      </c>
      <c r="BP1071">
        <v>14.2680601928915</v>
      </c>
      <c r="BQ1071">
        <v>13.9956441891427</v>
      </c>
    </row>
    <row r="1072" spans="1:69" x14ac:dyDescent="0.2">
      <c r="A1072" t="s">
        <v>194</v>
      </c>
      <c r="B1072" t="s">
        <v>195</v>
      </c>
      <c r="C1072" t="s">
        <v>3098</v>
      </c>
      <c r="D1072" t="s">
        <v>3099</v>
      </c>
      <c r="AL1072">
        <v>6.5</v>
      </c>
      <c r="AR1072">
        <v>6.8</v>
      </c>
      <c r="AV1072">
        <v>9.4</v>
      </c>
      <c r="BC1072">
        <v>9.9</v>
      </c>
      <c r="BG1072">
        <v>11.8</v>
      </c>
      <c r="BK1072">
        <v>8.8000000000000007</v>
      </c>
      <c r="BN1072">
        <v>13.4</v>
      </c>
    </row>
    <row r="1073" spans="1:69" x14ac:dyDescent="0.2">
      <c r="A1073" t="s">
        <v>194</v>
      </c>
      <c r="B1073" t="s">
        <v>195</v>
      </c>
      <c r="C1073" t="s">
        <v>3100</v>
      </c>
      <c r="D1073" t="s">
        <v>3101</v>
      </c>
      <c r="E1073">
        <v>6.2480000000000002</v>
      </c>
      <c r="F1073">
        <v>6.2859999999999996</v>
      </c>
      <c r="G1073">
        <v>6.3220000000000001</v>
      </c>
      <c r="H1073">
        <v>6.3559999999999999</v>
      </c>
      <c r="I1073">
        <v>6.4189999999999996</v>
      </c>
      <c r="J1073">
        <v>6.4710000000000001</v>
      </c>
      <c r="K1073">
        <v>6.5270000000000001</v>
      </c>
      <c r="L1073">
        <v>6.585</v>
      </c>
      <c r="M1073">
        <v>6.6449999999999996</v>
      </c>
      <c r="N1073">
        <v>6.6639999999999997</v>
      </c>
      <c r="O1073">
        <v>6.6849999999999996</v>
      </c>
      <c r="P1073">
        <v>6.6980000000000004</v>
      </c>
      <c r="Q1073">
        <v>6.7190000000000003</v>
      </c>
      <c r="R1073">
        <v>6.77</v>
      </c>
      <c r="S1073">
        <v>6.8419999999999996</v>
      </c>
      <c r="T1073">
        <v>6.9130000000000003</v>
      </c>
      <c r="U1073">
        <v>6.952</v>
      </c>
      <c r="V1073">
        <v>7.0460000000000003</v>
      </c>
      <c r="W1073">
        <v>7.1479999999999997</v>
      </c>
      <c r="X1073">
        <v>7.194</v>
      </c>
      <c r="Y1073">
        <v>7.2220000000000004</v>
      </c>
      <c r="Z1073">
        <v>7.2560000000000002</v>
      </c>
      <c r="AA1073">
        <v>7.2530000000000001</v>
      </c>
      <c r="AB1073">
        <v>7.2510000000000003</v>
      </c>
      <c r="AC1073">
        <v>7.2450000000000001</v>
      </c>
      <c r="AD1073">
        <v>7.242</v>
      </c>
      <c r="AE1073">
        <v>7.218</v>
      </c>
      <c r="AF1073">
        <v>7.1680000000000001</v>
      </c>
      <c r="AG1073">
        <v>7.109</v>
      </c>
      <c r="AH1073">
        <v>7.0469999999999997</v>
      </c>
      <c r="AI1073">
        <v>7.0090000000000003</v>
      </c>
      <c r="AJ1073">
        <v>6.9729999999999999</v>
      </c>
      <c r="AK1073">
        <v>6.9359999999999999</v>
      </c>
      <c r="AL1073">
        <v>6.8890000000000002</v>
      </c>
      <c r="AM1073">
        <v>6.843</v>
      </c>
      <c r="AN1073">
        <v>6.8140000000000001</v>
      </c>
      <c r="AO1073">
        <v>6.7789999999999999</v>
      </c>
      <c r="AP1073">
        <v>6.7240000000000002</v>
      </c>
      <c r="AQ1073">
        <v>6.6609999999999996</v>
      </c>
      <c r="AR1073">
        <v>6.5860000000000003</v>
      </c>
      <c r="AS1073">
        <v>6.5190000000000001</v>
      </c>
      <c r="AT1073">
        <v>6.431</v>
      </c>
      <c r="AU1073">
        <v>6.3390000000000004</v>
      </c>
      <c r="AV1073">
        <v>6.28</v>
      </c>
      <c r="AW1073">
        <v>6.2160000000000002</v>
      </c>
      <c r="AX1073">
        <v>6.1820000000000004</v>
      </c>
      <c r="AY1073">
        <v>6.17</v>
      </c>
      <c r="AZ1073">
        <v>6.11</v>
      </c>
      <c r="BA1073">
        <v>6.05</v>
      </c>
      <c r="BB1073">
        <v>5.992</v>
      </c>
      <c r="BC1073">
        <v>5.9359999999999999</v>
      </c>
      <c r="BD1073">
        <v>5.8689999999999998</v>
      </c>
      <c r="BE1073">
        <v>5.7930000000000001</v>
      </c>
      <c r="BF1073">
        <v>5.6970000000000001</v>
      </c>
      <c r="BG1073">
        <v>5.5949999999999998</v>
      </c>
      <c r="BH1073">
        <v>5.4779999999999998</v>
      </c>
      <c r="BI1073">
        <v>5.3310000000000004</v>
      </c>
      <c r="BJ1073">
        <v>5.17</v>
      </c>
      <c r="BK1073">
        <v>4.9210000000000003</v>
      </c>
      <c r="BL1073">
        <v>4.681</v>
      </c>
      <c r="BM1073">
        <v>4.4400000000000004</v>
      </c>
      <c r="BN1073">
        <v>4.3609999999999998</v>
      </c>
      <c r="BO1073">
        <v>4.2750000000000004</v>
      </c>
      <c r="BP1073">
        <v>4.1859999999999999</v>
      </c>
    </row>
    <row r="1074" spans="1:69" x14ac:dyDescent="0.2">
      <c r="A1074" t="s">
        <v>194</v>
      </c>
      <c r="B1074" t="s">
        <v>195</v>
      </c>
      <c r="C1074" t="s">
        <v>3102</v>
      </c>
      <c r="D1074" t="s">
        <v>3103</v>
      </c>
      <c r="E1074">
        <v>183.4</v>
      </c>
      <c r="F1074">
        <v>181.8</v>
      </c>
      <c r="G1074">
        <v>180.5</v>
      </c>
      <c r="H1074">
        <v>179.3</v>
      </c>
      <c r="I1074">
        <v>178.2</v>
      </c>
      <c r="J1074">
        <v>177</v>
      </c>
      <c r="K1074">
        <v>176.1</v>
      </c>
      <c r="L1074">
        <v>175.3</v>
      </c>
      <c r="M1074">
        <v>174.4</v>
      </c>
      <c r="N1074">
        <v>173.6</v>
      </c>
      <c r="O1074">
        <v>172.5</v>
      </c>
      <c r="P1074">
        <v>170.9</v>
      </c>
      <c r="Q1074">
        <v>168.7</v>
      </c>
      <c r="R1074">
        <v>165.4</v>
      </c>
      <c r="S1074">
        <v>161</v>
      </c>
      <c r="T1074">
        <v>156</v>
      </c>
      <c r="U1074">
        <v>150.5</v>
      </c>
      <c r="V1074">
        <v>145.19999999999999</v>
      </c>
      <c r="W1074">
        <v>140.30000000000001</v>
      </c>
      <c r="X1074">
        <v>136.19999999999999</v>
      </c>
      <c r="Y1074">
        <v>132.5</v>
      </c>
      <c r="Z1074">
        <v>129.5</v>
      </c>
      <c r="AA1074">
        <v>126.7</v>
      </c>
      <c r="AB1074">
        <v>124.3</v>
      </c>
      <c r="AC1074">
        <v>121.8</v>
      </c>
      <c r="AD1074">
        <v>119.4</v>
      </c>
      <c r="AE1074">
        <v>117</v>
      </c>
      <c r="AF1074">
        <v>114.7</v>
      </c>
      <c r="AG1074">
        <v>112.8</v>
      </c>
      <c r="AH1074">
        <v>111.3</v>
      </c>
      <c r="AI1074">
        <v>110.3</v>
      </c>
      <c r="AJ1074">
        <v>109.9</v>
      </c>
      <c r="AK1074">
        <v>109.6</v>
      </c>
      <c r="AL1074">
        <v>109.3</v>
      </c>
      <c r="AM1074">
        <v>108.6</v>
      </c>
      <c r="AN1074">
        <v>107.6</v>
      </c>
      <c r="AO1074">
        <v>106.3</v>
      </c>
      <c r="AP1074">
        <v>104.7</v>
      </c>
      <c r="AQ1074">
        <v>102.9</v>
      </c>
      <c r="AR1074">
        <v>101.2</v>
      </c>
      <c r="AS1074">
        <v>99.2</v>
      </c>
      <c r="AT1074">
        <v>97.2</v>
      </c>
      <c r="AU1074">
        <v>95</v>
      </c>
      <c r="AV1074">
        <v>92.5</v>
      </c>
      <c r="AW1074">
        <v>89.7</v>
      </c>
      <c r="AX1074">
        <v>86.6</v>
      </c>
      <c r="AY1074">
        <v>83.3</v>
      </c>
      <c r="AZ1074">
        <v>79.900000000000006</v>
      </c>
      <c r="BA1074">
        <v>76.7</v>
      </c>
      <c r="BB1074">
        <v>73.8</v>
      </c>
      <c r="BC1074">
        <v>71.2</v>
      </c>
      <c r="BD1074">
        <v>68.900000000000006</v>
      </c>
      <c r="BE1074">
        <v>67</v>
      </c>
      <c r="BF1074">
        <v>65</v>
      </c>
      <c r="BG1074">
        <v>63.2</v>
      </c>
      <c r="BH1074">
        <v>61.4</v>
      </c>
      <c r="BI1074">
        <v>59.7</v>
      </c>
      <c r="BJ1074">
        <v>58</v>
      </c>
      <c r="BK1074">
        <v>56.3</v>
      </c>
      <c r="BL1074">
        <v>54.8</v>
      </c>
      <c r="BM1074">
        <v>53.2</v>
      </c>
      <c r="BN1074">
        <v>51.7</v>
      </c>
      <c r="BO1074">
        <v>50.4</v>
      </c>
      <c r="BP1074">
        <v>49.1</v>
      </c>
    </row>
    <row r="1075" spans="1:69" x14ac:dyDescent="0.2">
      <c r="A1075" t="s">
        <v>194</v>
      </c>
      <c r="B1075" t="s">
        <v>195</v>
      </c>
      <c r="C1075" t="s">
        <v>3104</v>
      </c>
      <c r="D1075" t="s">
        <v>3105</v>
      </c>
      <c r="AL1075">
        <v>4.2</v>
      </c>
      <c r="AR1075">
        <v>4.8</v>
      </c>
      <c r="AV1075">
        <v>8.8000000000000007</v>
      </c>
      <c r="AY1075">
        <v>14.3290945</v>
      </c>
      <c r="BC1075">
        <v>15</v>
      </c>
      <c r="BG1075">
        <v>18.362157470919801</v>
      </c>
      <c r="BH1075">
        <v>20.610704060316198</v>
      </c>
      <c r="BI1075">
        <v>24.212863927859601</v>
      </c>
      <c r="BJ1075">
        <v>24.721877757647398</v>
      </c>
      <c r="BL1075">
        <v>30.483857888248501</v>
      </c>
      <c r="BM1075">
        <v>27.7262050268221</v>
      </c>
      <c r="BN1075">
        <v>31.5</v>
      </c>
      <c r="BO1075">
        <v>31.250476269859899</v>
      </c>
    </row>
    <row r="1076" spans="1:69" x14ac:dyDescent="0.2">
      <c r="A1076" t="s">
        <v>194</v>
      </c>
      <c r="B1076" t="s">
        <v>195</v>
      </c>
      <c r="C1076" t="s">
        <v>3106</v>
      </c>
      <c r="D1076" t="s">
        <v>3107</v>
      </c>
      <c r="E1076">
        <v>423.06200000000001</v>
      </c>
      <c r="F1076">
        <v>419.733</v>
      </c>
      <c r="G1076">
        <v>415.04199999999997</v>
      </c>
      <c r="H1076">
        <v>410.798</v>
      </c>
      <c r="I1076">
        <v>406.25099999999998</v>
      </c>
      <c r="J1076">
        <v>401.4</v>
      </c>
      <c r="K1076">
        <v>396.21699999999998</v>
      </c>
      <c r="L1076">
        <v>391.30099999999999</v>
      </c>
      <c r="M1076">
        <v>386.322</v>
      </c>
      <c r="N1076">
        <v>382.93799999999999</v>
      </c>
      <c r="O1076">
        <v>374.59699999999998</v>
      </c>
      <c r="P1076">
        <v>371.48200000000003</v>
      </c>
      <c r="Q1076">
        <v>366.21</v>
      </c>
      <c r="R1076">
        <v>361.31200000000001</v>
      </c>
      <c r="S1076">
        <v>353.95100000000002</v>
      </c>
      <c r="T1076">
        <v>346.77800000000002</v>
      </c>
      <c r="U1076">
        <v>339.65100000000001</v>
      </c>
      <c r="V1076">
        <v>332.83499999999998</v>
      </c>
      <c r="W1076">
        <v>325.93599999999998</v>
      </c>
      <c r="X1076">
        <v>321.00799999999998</v>
      </c>
      <c r="Y1076">
        <v>314.142</v>
      </c>
      <c r="Z1076">
        <v>313.68400000000003</v>
      </c>
      <c r="AA1076">
        <v>305.98099999999999</v>
      </c>
      <c r="AB1076">
        <v>304.23099999999999</v>
      </c>
      <c r="AC1076">
        <v>302.738</v>
      </c>
      <c r="AD1076">
        <v>303.25799999999998</v>
      </c>
      <c r="AE1076">
        <v>304.30099999999999</v>
      </c>
      <c r="AF1076">
        <v>306.39299999999997</v>
      </c>
      <c r="AG1076">
        <v>308.452</v>
      </c>
      <c r="AH1076">
        <v>309.99</v>
      </c>
      <c r="AI1076">
        <v>310.57</v>
      </c>
      <c r="AJ1076">
        <v>310.85300000000001</v>
      </c>
      <c r="AK1076">
        <v>310.49900000000002</v>
      </c>
      <c r="AL1076">
        <v>310.30099999999999</v>
      </c>
      <c r="AM1076">
        <v>309.85199999999998</v>
      </c>
      <c r="AN1076">
        <v>309.40600000000001</v>
      </c>
      <c r="AO1076">
        <v>308.25099999999998</v>
      </c>
      <c r="AP1076">
        <v>312.19200000000001</v>
      </c>
      <c r="AQ1076">
        <v>304.14400000000001</v>
      </c>
      <c r="AR1076">
        <v>301.44200000000001</v>
      </c>
      <c r="AS1076">
        <v>298.43099999999998</v>
      </c>
      <c r="AT1076">
        <v>295.53899999999999</v>
      </c>
      <c r="AU1076">
        <v>295.47300000000001</v>
      </c>
      <c r="AV1076">
        <v>291.81799999999998</v>
      </c>
      <c r="AW1076">
        <v>286.76400000000001</v>
      </c>
      <c r="AX1076">
        <v>281.00099999999998</v>
      </c>
      <c r="AY1076">
        <v>277.43200000000002</v>
      </c>
      <c r="AZ1076">
        <v>273.34800000000001</v>
      </c>
      <c r="BA1076">
        <v>265.423</v>
      </c>
      <c r="BB1076">
        <v>261.19400000000002</v>
      </c>
      <c r="BC1076">
        <v>256.96199999999999</v>
      </c>
      <c r="BD1076">
        <v>250.43100000000001</v>
      </c>
      <c r="BE1076">
        <v>247.25</v>
      </c>
      <c r="BF1076">
        <v>243.874</v>
      </c>
      <c r="BG1076">
        <v>240.328</v>
      </c>
      <c r="BH1076">
        <v>236.15</v>
      </c>
      <c r="BI1076">
        <v>233.03</v>
      </c>
      <c r="BJ1076">
        <v>229.53399999999999</v>
      </c>
      <c r="BK1076">
        <v>226.17400000000001</v>
      </c>
      <c r="BL1076">
        <v>223.51599999999999</v>
      </c>
      <c r="BM1076">
        <v>220.096</v>
      </c>
      <c r="BN1076">
        <v>237.911</v>
      </c>
      <c r="BO1076">
        <v>225.14699999999999</v>
      </c>
      <c r="BP1076">
        <v>214.071</v>
      </c>
    </row>
    <row r="1077" spans="1:69" x14ac:dyDescent="0.2">
      <c r="A1077" t="s">
        <v>194</v>
      </c>
      <c r="B1077" t="s">
        <v>195</v>
      </c>
      <c r="C1077" t="s">
        <v>3108</v>
      </c>
      <c r="D1077" t="s">
        <v>3109</v>
      </c>
      <c r="AS1077">
        <v>93</v>
      </c>
      <c r="AT1077">
        <v>91</v>
      </c>
      <c r="AU1077">
        <v>89</v>
      </c>
      <c r="AV1077">
        <v>87</v>
      </c>
      <c r="AW1077">
        <v>85</v>
      </c>
      <c r="AX1077">
        <v>84</v>
      </c>
      <c r="AY1077">
        <v>82</v>
      </c>
      <c r="AZ1077">
        <v>80</v>
      </c>
      <c r="BA1077">
        <v>79</v>
      </c>
      <c r="BB1077">
        <v>77</v>
      </c>
      <c r="BC1077">
        <v>76</v>
      </c>
      <c r="BD1077">
        <v>74</v>
      </c>
      <c r="BE1077">
        <v>73</v>
      </c>
      <c r="BF1077">
        <v>71</v>
      </c>
      <c r="BG1077">
        <v>70</v>
      </c>
      <c r="BH1077">
        <v>68</v>
      </c>
      <c r="BI1077">
        <v>67</v>
      </c>
      <c r="BJ1077">
        <v>66</v>
      </c>
      <c r="BK1077">
        <v>64</v>
      </c>
      <c r="BL1077">
        <v>63</v>
      </c>
      <c r="BM1077">
        <v>62</v>
      </c>
      <c r="BN1077">
        <v>61</v>
      </c>
      <c r="BO1077">
        <v>59</v>
      </c>
      <c r="BP1077">
        <v>58</v>
      </c>
      <c r="BQ1077">
        <v>57</v>
      </c>
    </row>
    <row r="1078" spans="1:69" x14ac:dyDescent="0.2">
      <c r="A1078" t="s">
        <v>194</v>
      </c>
      <c r="B1078" t="s">
        <v>195</v>
      </c>
      <c r="C1078" t="s">
        <v>3110</v>
      </c>
      <c r="D1078" t="s">
        <v>3111</v>
      </c>
      <c r="AL1078">
        <v>6.6</v>
      </c>
      <c r="AR1078">
        <v>6.8</v>
      </c>
      <c r="BB1078">
        <v>3</v>
      </c>
      <c r="BC1078">
        <v>3.1</v>
      </c>
      <c r="BD1078">
        <v>2.5</v>
      </c>
      <c r="BE1078">
        <v>2.2999999999999998</v>
      </c>
      <c r="BF1078">
        <v>1.9</v>
      </c>
      <c r="BG1078">
        <v>1.9</v>
      </c>
      <c r="BH1078">
        <v>2.4</v>
      </c>
      <c r="BI1078">
        <v>1.7</v>
      </c>
      <c r="BJ1078">
        <v>2.1</v>
      </c>
      <c r="BK1078">
        <v>2.1</v>
      </c>
      <c r="BL1078">
        <v>1.3</v>
      </c>
      <c r="BM1078">
        <v>1</v>
      </c>
      <c r="BN1078">
        <v>1.1000000000000001</v>
      </c>
    </row>
    <row r="1079" spans="1:69" x14ac:dyDescent="0.2">
      <c r="A1079" t="s">
        <v>194</v>
      </c>
      <c r="B1079" t="s">
        <v>195</v>
      </c>
      <c r="C1079" t="s">
        <v>3112</v>
      </c>
      <c r="D1079" t="s">
        <v>3113</v>
      </c>
      <c r="AL1079">
        <v>15.6</v>
      </c>
      <c r="AR1079">
        <v>13.9</v>
      </c>
      <c r="BB1079">
        <v>10.7</v>
      </c>
      <c r="BC1079">
        <v>9.4</v>
      </c>
      <c r="BD1079">
        <v>8.9</v>
      </c>
      <c r="BE1079">
        <v>8.6999999999999993</v>
      </c>
      <c r="BF1079">
        <v>7.5</v>
      </c>
      <c r="BG1079">
        <v>7.6</v>
      </c>
      <c r="BH1079">
        <v>9.1</v>
      </c>
      <c r="BI1079">
        <v>6.3</v>
      </c>
      <c r="BJ1079">
        <v>7.5</v>
      </c>
      <c r="BK1079">
        <v>7.3</v>
      </c>
      <c r="BL1079">
        <v>7.1</v>
      </c>
      <c r="BM1079">
        <v>7.6</v>
      </c>
      <c r="BN1079">
        <v>8</v>
      </c>
    </row>
    <row r="1080" spans="1:69" x14ac:dyDescent="0.2">
      <c r="A1080" t="s">
        <v>194</v>
      </c>
      <c r="B1080" t="s">
        <v>195</v>
      </c>
      <c r="C1080" t="s">
        <v>3114</v>
      </c>
      <c r="D1080" t="s">
        <v>3115</v>
      </c>
      <c r="AS1080">
        <v>13.53</v>
      </c>
      <c r="AT1080">
        <v>13.64</v>
      </c>
      <c r="AU1080">
        <v>13.22</v>
      </c>
      <c r="AV1080">
        <v>13.08</v>
      </c>
      <c r="AW1080">
        <v>12.95</v>
      </c>
      <c r="AX1080">
        <v>12.83</v>
      </c>
      <c r="AY1080">
        <v>12.84</v>
      </c>
      <c r="AZ1080">
        <v>12.75</v>
      </c>
      <c r="BA1080">
        <v>12.96</v>
      </c>
      <c r="BB1080">
        <v>13.13</v>
      </c>
      <c r="BC1080">
        <v>13.28</v>
      </c>
      <c r="BD1080">
        <v>13.03</v>
      </c>
      <c r="BE1080">
        <v>13.67</v>
      </c>
      <c r="BF1080">
        <v>13.76</v>
      </c>
      <c r="BG1080">
        <v>13.53</v>
      </c>
      <c r="BH1080">
        <v>13.49</v>
      </c>
      <c r="BI1080">
        <v>13.49</v>
      </c>
      <c r="BJ1080">
        <v>13.38</v>
      </c>
      <c r="BK1080">
        <v>13.2</v>
      </c>
      <c r="BL1080">
        <v>12.95</v>
      </c>
      <c r="BM1080">
        <v>12.7</v>
      </c>
      <c r="BN1080">
        <v>13.02</v>
      </c>
    </row>
    <row r="1081" spans="1:69" x14ac:dyDescent="0.2">
      <c r="A1081" t="s">
        <v>194</v>
      </c>
      <c r="B1081" t="s">
        <v>195</v>
      </c>
      <c r="C1081" t="s">
        <v>3116</v>
      </c>
      <c r="D1081" t="s">
        <v>3117</v>
      </c>
      <c r="AS1081">
        <v>42.7</v>
      </c>
      <c r="AT1081">
        <v>43</v>
      </c>
      <c r="AU1081">
        <v>43.1</v>
      </c>
      <c r="AV1081">
        <v>43.1</v>
      </c>
      <c r="AW1081">
        <v>43</v>
      </c>
      <c r="AX1081">
        <v>42.7</v>
      </c>
      <c r="AY1081">
        <v>42.3</v>
      </c>
      <c r="AZ1081">
        <v>41.6</v>
      </c>
      <c r="BA1081">
        <v>40.5</v>
      </c>
      <c r="BB1081">
        <v>39.299999999999997</v>
      </c>
      <c r="BC1081">
        <v>37.9</v>
      </c>
      <c r="BD1081">
        <v>36.299999999999997</v>
      </c>
      <c r="BE1081">
        <v>34.6</v>
      </c>
      <c r="BF1081">
        <v>32.9</v>
      </c>
      <c r="BG1081">
        <v>31.3</v>
      </c>
      <c r="BH1081">
        <v>29.6</v>
      </c>
      <c r="BI1081">
        <v>28</v>
      </c>
      <c r="BJ1081">
        <v>26.6</v>
      </c>
      <c r="BK1081">
        <v>25.3</v>
      </c>
      <c r="BL1081">
        <v>24.1</v>
      </c>
      <c r="BM1081">
        <v>23.1</v>
      </c>
      <c r="BN1081">
        <v>22.5</v>
      </c>
      <c r="BO1081">
        <v>22.1</v>
      </c>
      <c r="BP1081">
        <v>21.7</v>
      </c>
      <c r="BQ1081">
        <v>21.5</v>
      </c>
    </row>
    <row r="1082" spans="1:69" x14ac:dyDescent="0.2">
      <c r="A1082" t="s">
        <v>194</v>
      </c>
      <c r="B1082" t="s">
        <v>195</v>
      </c>
      <c r="C1082" t="s">
        <v>3118</v>
      </c>
      <c r="D1082" t="s">
        <v>3119</v>
      </c>
      <c r="AS1082">
        <v>5.9163548011554097</v>
      </c>
      <c r="AT1082">
        <v>6.1010523087011403</v>
      </c>
      <c r="AU1082">
        <v>6.8572869947413801</v>
      </c>
      <c r="AV1082">
        <v>7.6280652051904099</v>
      </c>
      <c r="AW1082">
        <v>8.4133567641514908</v>
      </c>
      <c r="AX1082">
        <v>9.2113269141854897</v>
      </c>
      <c r="AY1082">
        <v>10.021875739765701</v>
      </c>
      <c r="AZ1082">
        <v>10.8053399978538</v>
      </c>
      <c r="BA1082">
        <v>11.5698138816468</v>
      </c>
      <c r="BB1082">
        <v>12.344840397471399</v>
      </c>
      <c r="BC1082">
        <v>13.130363087643699</v>
      </c>
      <c r="BD1082">
        <v>13.9258504271736</v>
      </c>
      <c r="BE1082">
        <v>14.730559814983099</v>
      </c>
      <c r="BF1082">
        <v>15.543960698714899</v>
      </c>
      <c r="BG1082">
        <v>16.365692384742601</v>
      </c>
      <c r="BH1082">
        <v>17.195001674219402</v>
      </c>
      <c r="BI1082">
        <v>18.031327786712801</v>
      </c>
      <c r="BJ1082">
        <v>18.873615367206899</v>
      </c>
      <c r="BK1082">
        <v>19.7215083989887</v>
      </c>
      <c r="BL1082">
        <v>20.574609251954701</v>
      </c>
      <c r="BM1082">
        <v>21.432073613240998</v>
      </c>
      <c r="BN1082">
        <v>22.293499853457099</v>
      </c>
      <c r="BO1082">
        <v>23.158091687405999</v>
      </c>
      <c r="BP1082">
        <v>24.024550028327301</v>
      </c>
      <c r="BQ1082">
        <v>24.723467290432598</v>
      </c>
    </row>
    <row r="1083" spans="1:69" x14ac:dyDescent="0.2">
      <c r="A1083" t="s">
        <v>194</v>
      </c>
      <c r="B1083" t="s">
        <v>195</v>
      </c>
      <c r="C1083" t="s">
        <v>3120</v>
      </c>
      <c r="D1083" t="s">
        <v>3121</v>
      </c>
      <c r="AS1083">
        <v>1.18</v>
      </c>
      <c r="AT1083">
        <v>1.19</v>
      </c>
      <c r="AU1083">
        <v>1.1599999999999999</v>
      </c>
      <c r="AV1083">
        <v>1.24</v>
      </c>
      <c r="AW1083">
        <v>1.31</v>
      </c>
      <c r="AX1083">
        <v>1.39</v>
      </c>
      <c r="AY1083">
        <v>1.49</v>
      </c>
      <c r="AZ1083">
        <v>1.51</v>
      </c>
      <c r="BA1083">
        <v>1.42</v>
      </c>
      <c r="BB1083">
        <v>1.18</v>
      </c>
      <c r="BC1083">
        <v>1.1299999999999999</v>
      </c>
      <c r="BD1083">
        <v>1.1399999999999999</v>
      </c>
      <c r="BE1083">
        <v>1.4</v>
      </c>
      <c r="BF1083">
        <v>1.49</v>
      </c>
      <c r="BG1083">
        <v>1.73</v>
      </c>
      <c r="BH1083">
        <v>1.54</v>
      </c>
      <c r="BI1083">
        <v>1.57</v>
      </c>
      <c r="BJ1083">
        <v>1.56</v>
      </c>
      <c r="BK1083">
        <v>1.55</v>
      </c>
      <c r="BL1083">
        <v>1.51</v>
      </c>
      <c r="BM1083">
        <v>1.38</v>
      </c>
      <c r="BN1083">
        <v>1.43</v>
      </c>
    </row>
    <row r="1084" spans="1:69" x14ac:dyDescent="0.2">
      <c r="A1084" t="s">
        <v>194</v>
      </c>
      <c r="B1084" t="s">
        <v>195</v>
      </c>
      <c r="C1084" t="s">
        <v>3122</v>
      </c>
      <c r="D1084" t="s">
        <v>3123</v>
      </c>
      <c r="AS1084">
        <v>2.1</v>
      </c>
      <c r="AT1084">
        <v>1.9</v>
      </c>
      <c r="AU1084">
        <v>1.8</v>
      </c>
      <c r="AV1084">
        <v>1.7</v>
      </c>
      <c r="AW1084">
        <v>1.5</v>
      </c>
      <c r="AX1084">
        <v>1.4</v>
      </c>
      <c r="AY1084">
        <v>1.4</v>
      </c>
      <c r="AZ1084">
        <v>1.3</v>
      </c>
      <c r="BA1084">
        <v>1.2</v>
      </c>
      <c r="BB1084">
        <v>1.2</v>
      </c>
      <c r="BC1084">
        <v>1.1000000000000001</v>
      </c>
      <c r="BD1084">
        <v>1.1000000000000001</v>
      </c>
      <c r="BE1084">
        <v>1.1000000000000001</v>
      </c>
      <c r="BF1084">
        <v>1.1000000000000001</v>
      </c>
      <c r="BG1084">
        <v>1.1000000000000001</v>
      </c>
      <c r="BH1084">
        <v>1.1000000000000001</v>
      </c>
      <c r="BI1084">
        <v>1.2</v>
      </c>
      <c r="BJ1084">
        <v>1.2</v>
      </c>
      <c r="BK1084">
        <v>1.3</v>
      </c>
      <c r="BL1084">
        <v>1.4</v>
      </c>
      <c r="BM1084">
        <v>1.6</v>
      </c>
      <c r="BN1084">
        <v>1.8</v>
      </c>
      <c r="BO1084">
        <v>2.1</v>
      </c>
      <c r="BP1084">
        <v>2.5</v>
      </c>
      <c r="BQ1084">
        <v>3</v>
      </c>
    </row>
    <row r="1085" spans="1:69" x14ac:dyDescent="0.2">
      <c r="A1085" t="s">
        <v>194</v>
      </c>
      <c r="B1085" t="s">
        <v>195</v>
      </c>
      <c r="C1085" t="s">
        <v>3124</v>
      </c>
      <c r="D1085" t="s">
        <v>3125</v>
      </c>
      <c r="AE1085">
        <v>9</v>
      </c>
      <c r="AF1085">
        <v>15</v>
      </c>
      <c r="AH1085">
        <v>15</v>
      </c>
      <c r="AL1085">
        <v>12</v>
      </c>
      <c r="AR1085">
        <v>14.6</v>
      </c>
      <c r="AV1085">
        <v>18.899999999999999</v>
      </c>
      <c r="AY1085">
        <v>16.5</v>
      </c>
      <c r="BC1085">
        <v>21.2</v>
      </c>
      <c r="BH1085">
        <v>39.5</v>
      </c>
    </row>
    <row r="1086" spans="1:69" x14ac:dyDescent="0.2">
      <c r="A1086" t="s">
        <v>194</v>
      </c>
      <c r="B1086" t="s">
        <v>195</v>
      </c>
      <c r="C1086" t="s">
        <v>3126</v>
      </c>
      <c r="D1086" t="s">
        <v>3127</v>
      </c>
      <c r="AS1086">
        <v>88.111790633208798</v>
      </c>
      <c r="AT1086">
        <v>88.111790633208798</v>
      </c>
      <c r="AU1086">
        <v>86.119600541843695</v>
      </c>
      <c r="AV1086">
        <v>84.127410450478706</v>
      </c>
      <c r="AW1086">
        <v>82.135220359113603</v>
      </c>
      <c r="AX1086">
        <v>80.1430302677486</v>
      </c>
      <c r="AY1086">
        <v>78.150840176383596</v>
      </c>
      <c r="AZ1086">
        <v>76.158650085018493</v>
      </c>
      <c r="BA1086">
        <v>74.166459993653504</v>
      </c>
      <c r="BB1086">
        <v>72.174269902288401</v>
      </c>
      <c r="BC1086">
        <v>70.1820798109229</v>
      </c>
      <c r="BD1086">
        <v>68.189889719557897</v>
      </c>
      <c r="BE1086">
        <v>66.197699628192794</v>
      </c>
      <c r="BF1086">
        <v>64.205509536827805</v>
      </c>
      <c r="BG1086">
        <v>62.213319445462702</v>
      </c>
      <c r="BH1086">
        <v>60.221129354097698</v>
      </c>
      <c r="BI1086">
        <v>58.228939262732602</v>
      </c>
      <c r="BJ1086">
        <v>56.236749171367599</v>
      </c>
      <c r="BK1086">
        <v>54.244559080002603</v>
      </c>
      <c r="BL1086">
        <v>52.2523689886375</v>
      </c>
      <c r="BM1086">
        <v>50.260178897272503</v>
      </c>
      <c r="BN1086">
        <v>48.2679888059074</v>
      </c>
      <c r="BO1086">
        <v>46.275798714542397</v>
      </c>
      <c r="BP1086">
        <v>44.283608623177301</v>
      </c>
      <c r="BQ1086">
        <v>42.291418531812297</v>
      </c>
    </row>
    <row r="1087" spans="1:69" x14ac:dyDescent="0.2">
      <c r="A1087" t="s">
        <v>194</v>
      </c>
      <c r="B1087" t="s">
        <v>195</v>
      </c>
      <c r="C1087" t="s">
        <v>3128</v>
      </c>
      <c r="D1087" t="s">
        <v>3129</v>
      </c>
      <c r="AL1087">
        <v>31</v>
      </c>
      <c r="AR1087">
        <v>32.799999999999997</v>
      </c>
      <c r="BB1087">
        <v>27.1</v>
      </c>
      <c r="BC1087">
        <v>27.8</v>
      </c>
      <c r="BD1087">
        <v>27.6</v>
      </c>
      <c r="BE1087">
        <v>26.7</v>
      </c>
      <c r="BF1087">
        <v>22.5</v>
      </c>
      <c r="BG1087">
        <v>21</v>
      </c>
      <c r="BH1087">
        <v>24.9</v>
      </c>
      <c r="BI1087">
        <v>21.3</v>
      </c>
      <c r="BJ1087">
        <v>17.8</v>
      </c>
      <c r="BK1087">
        <v>19.600000000000001</v>
      </c>
      <c r="BL1087">
        <v>18.3</v>
      </c>
      <c r="BM1087">
        <v>14.4</v>
      </c>
      <c r="BN1087">
        <v>19</v>
      </c>
    </row>
    <row r="1088" spans="1:69" x14ac:dyDescent="0.2">
      <c r="A1088" t="s">
        <v>194</v>
      </c>
      <c r="B1088" t="s">
        <v>195</v>
      </c>
      <c r="C1088" t="s">
        <v>3130</v>
      </c>
      <c r="D1088" t="s">
        <v>3131</v>
      </c>
      <c r="AS1088">
        <v>0</v>
      </c>
      <c r="AT1088">
        <v>0</v>
      </c>
      <c r="AU1088">
        <v>0</v>
      </c>
      <c r="AV1088">
        <v>0</v>
      </c>
      <c r="AW1088">
        <v>0</v>
      </c>
      <c r="AX1088">
        <v>0.66359961238231302</v>
      </c>
      <c r="AY1088">
        <v>1.79905283028666</v>
      </c>
      <c r="AZ1088">
        <v>2.9345060481905398</v>
      </c>
      <c r="BA1088">
        <v>4.0699592660948802</v>
      </c>
      <c r="BB1088">
        <v>5.2054124839987699</v>
      </c>
      <c r="BC1088">
        <v>6.3408657019026604</v>
      </c>
      <c r="BD1088">
        <v>7.4763189198070004</v>
      </c>
      <c r="BE1088">
        <v>8.61177213771089</v>
      </c>
      <c r="BF1088">
        <v>9.74722535561523</v>
      </c>
      <c r="BG1088">
        <v>10.882678573519099</v>
      </c>
      <c r="BH1088">
        <v>12.018131791423</v>
      </c>
      <c r="BI1088">
        <v>13.153585009327299</v>
      </c>
      <c r="BJ1088">
        <v>14.289038227231201</v>
      </c>
      <c r="BK1088">
        <v>15.424491445135599</v>
      </c>
      <c r="BL1088">
        <v>16.559944663039499</v>
      </c>
      <c r="BM1088">
        <v>17.695397880943801</v>
      </c>
      <c r="BN1088">
        <v>18.830851098847699</v>
      </c>
      <c r="BO1088">
        <v>19.9663043167516</v>
      </c>
      <c r="BP1088">
        <v>21.101757534655899</v>
      </c>
      <c r="BQ1088">
        <v>21.101757534655899</v>
      </c>
    </row>
    <row r="1089" spans="1:69" x14ac:dyDescent="0.2">
      <c r="A1089" t="s">
        <v>194</v>
      </c>
      <c r="B1089" t="s">
        <v>195</v>
      </c>
      <c r="C1089" t="s">
        <v>3132</v>
      </c>
      <c r="D1089" t="s">
        <v>3133</v>
      </c>
      <c r="AL1089">
        <v>41.4</v>
      </c>
      <c r="AR1089">
        <v>30.9</v>
      </c>
      <c r="AV1089">
        <v>37.799999999999997</v>
      </c>
      <c r="AY1089">
        <v>53.5</v>
      </c>
      <c r="BC1089">
        <v>65.900000000000006</v>
      </c>
      <c r="BH1089">
        <v>79.8</v>
      </c>
    </row>
    <row r="1090" spans="1:69" x14ac:dyDescent="0.2">
      <c r="A1090" t="s">
        <v>194</v>
      </c>
      <c r="B1090" t="s">
        <v>195</v>
      </c>
      <c r="C1090" t="s">
        <v>3134</v>
      </c>
      <c r="D1090" t="s">
        <v>3135</v>
      </c>
      <c r="AS1090">
        <v>1.42599863436019</v>
      </c>
      <c r="AT1090">
        <v>1.42599863436019</v>
      </c>
      <c r="AU1090">
        <v>2.14965510501096</v>
      </c>
      <c r="AV1090">
        <v>2.89602764790162</v>
      </c>
      <c r="AW1090">
        <v>3.66511626303231</v>
      </c>
      <c r="AX1090">
        <v>4.4569209504031999</v>
      </c>
      <c r="AY1090">
        <v>5.2714417100139697</v>
      </c>
      <c r="AZ1090">
        <v>6.10867854186478</v>
      </c>
      <c r="BA1090">
        <v>6.9686314459557996</v>
      </c>
      <c r="BB1090">
        <v>7.8513004222866902</v>
      </c>
      <c r="BC1090">
        <v>8.7566854708576098</v>
      </c>
      <c r="BD1090">
        <v>9.6847865916687006</v>
      </c>
      <c r="BE1090">
        <v>10.6356037847197</v>
      </c>
      <c r="BF1090">
        <v>11.6091370500107</v>
      </c>
      <c r="BG1090">
        <v>12.605386387542</v>
      </c>
      <c r="BH1090">
        <v>13.6243517973131</v>
      </c>
      <c r="BI1090">
        <v>14.666033279324299</v>
      </c>
      <c r="BJ1090">
        <v>15.7304308335756</v>
      </c>
      <c r="BK1090">
        <v>16.817544460066902</v>
      </c>
      <c r="BL1090">
        <v>17.927374158798099</v>
      </c>
      <c r="BM1090">
        <v>19.059919929769698</v>
      </c>
      <c r="BN1090">
        <v>20.215181772981001</v>
      </c>
      <c r="BO1090">
        <v>21.393159688432299</v>
      </c>
      <c r="BP1090">
        <v>22.593853676123899</v>
      </c>
      <c r="BQ1090">
        <v>23.5325142036207</v>
      </c>
    </row>
    <row r="1091" spans="1:69" x14ac:dyDescent="0.2">
      <c r="A1091" t="s">
        <v>194</v>
      </c>
      <c r="B1091" t="s">
        <v>195</v>
      </c>
      <c r="C1091" t="s">
        <v>3136</v>
      </c>
      <c r="D1091" t="s">
        <v>3137</v>
      </c>
      <c r="BL1091">
        <v>248.6</v>
      </c>
    </row>
    <row r="1092" spans="1:69" x14ac:dyDescent="0.2">
      <c r="A1092" t="s">
        <v>194</v>
      </c>
      <c r="B1092" t="s">
        <v>195</v>
      </c>
      <c r="C1092" t="s">
        <v>3138</v>
      </c>
      <c r="D1092" t="s">
        <v>3139</v>
      </c>
      <c r="AV1092">
        <v>68.3</v>
      </c>
      <c r="AW1092">
        <v>62.6</v>
      </c>
      <c r="AX1092">
        <v>63.7</v>
      </c>
      <c r="AY1092">
        <v>63</v>
      </c>
      <c r="AZ1092">
        <v>54</v>
      </c>
      <c r="BA1092">
        <v>61.1</v>
      </c>
      <c r="BB1092">
        <v>59.8</v>
      </c>
      <c r="BC1092">
        <v>59.9</v>
      </c>
      <c r="BD1092">
        <v>62.3</v>
      </c>
      <c r="BE1092">
        <v>59.4</v>
      </c>
      <c r="BF1092">
        <v>59.5</v>
      </c>
      <c r="BG1092">
        <v>55.9</v>
      </c>
      <c r="BH1092">
        <v>62.7</v>
      </c>
      <c r="BI1092">
        <v>56.9</v>
      </c>
      <c r="BJ1092">
        <v>50.3</v>
      </c>
      <c r="BK1092">
        <v>60.1</v>
      </c>
      <c r="BL1092">
        <v>58.6</v>
      </c>
      <c r="BM1092">
        <v>58.7</v>
      </c>
      <c r="BN1092">
        <v>58.4</v>
      </c>
      <c r="BO1092">
        <v>56.2</v>
      </c>
    </row>
    <row r="1093" spans="1:69" x14ac:dyDescent="0.2">
      <c r="A1093" t="s">
        <v>194</v>
      </c>
      <c r="B1093" t="s">
        <v>195</v>
      </c>
      <c r="C1093" t="s">
        <v>3140</v>
      </c>
      <c r="D1093" t="s">
        <v>3141</v>
      </c>
      <c r="AS1093">
        <v>57.8</v>
      </c>
      <c r="AT1093">
        <v>57.3</v>
      </c>
      <c r="AU1093">
        <v>56.8</v>
      </c>
      <c r="AV1093">
        <v>56.3</v>
      </c>
      <c r="AW1093">
        <v>55.8</v>
      </c>
      <c r="AX1093">
        <v>55.3</v>
      </c>
      <c r="AY1093">
        <v>54.8</v>
      </c>
      <c r="AZ1093">
        <v>54.3</v>
      </c>
      <c r="BA1093">
        <v>53.8</v>
      </c>
      <c r="BB1093">
        <v>53.3</v>
      </c>
      <c r="BC1093">
        <v>52.9</v>
      </c>
      <c r="BD1093">
        <v>52.5</v>
      </c>
      <c r="BE1093">
        <v>52.2</v>
      </c>
      <c r="BF1093">
        <v>51.9</v>
      </c>
      <c r="BG1093">
        <v>51.7</v>
      </c>
      <c r="BH1093">
        <v>51.6</v>
      </c>
      <c r="BI1093">
        <v>51</v>
      </c>
      <c r="BJ1093">
        <v>50.5</v>
      </c>
      <c r="BK1093">
        <v>50.1</v>
      </c>
      <c r="BL1093">
        <v>49.8</v>
      </c>
      <c r="BM1093">
        <v>49.5</v>
      </c>
      <c r="BN1093">
        <v>49.3</v>
      </c>
      <c r="BO1093">
        <v>49.2</v>
      </c>
      <c r="BP1093">
        <v>49.5</v>
      </c>
    </row>
    <row r="1094" spans="1:69" x14ac:dyDescent="0.2">
      <c r="A1094" t="s">
        <v>194</v>
      </c>
      <c r="B1094" t="s">
        <v>195</v>
      </c>
      <c r="C1094" t="s">
        <v>3142</v>
      </c>
      <c r="D1094" t="s">
        <v>3143</v>
      </c>
      <c r="AV1094">
        <v>49.6</v>
      </c>
      <c r="AY1094">
        <v>48</v>
      </c>
      <c r="BC1094">
        <v>35.1</v>
      </c>
      <c r="BG1094">
        <v>49.2</v>
      </c>
      <c r="BK1094">
        <v>51.1</v>
      </c>
    </row>
    <row r="1095" spans="1:69" x14ac:dyDescent="0.2">
      <c r="A1095" t="s">
        <v>194</v>
      </c>
      <c r="B1095" t="s">
        <v>195</v>
      </c>
      <c r="C1095" t="s">
        <v>1002</v>
      </c>
      <c r="D1095" t="s">
        <v>1003</v>
      </c>
      <c r="E1095">
        <v>1.0999999999999999E-2</v>
      </c>
      <c r="J1095">
        <v>1.4E-2</v>
      </c>
      <c r="O1095">
        <v>0.01</v>
      </c>
      <c r="Y1095">
        <v>1.7999999999999999E-2</v>
      </c>
      <c r="Z1095">
        <v>1.7999999999999999E-2</v>
      </c>
      <c r="AB1095">
        <v>1.7999999999999999E-2</v>
      </c>
      <c r="AE1095">
        <v>4.0000000000000001E-3</v>
      </c>
      <c r="AH1095">
        <v>2.9000000000000001E-2</v>
      </c>
      <c r="AN1095">
        <v>3.4000000000000002E-2</v>
      </c>
      <c r="AO1095">
        <v>3.5000000000000003E-2</v>
      </c>
      <c r="AP1095">
        <v>3.7999999999999999E-2</v>
      </c>
      <c r="AT1095">
        <v>0.04</v>
      </c>
      <c r="AW1095">
        <v>5.1999999999999998E-2</v>
      </c>
      <c r="BA1095">
        <v>3.1E-2</v>
      </c>
      <c r="BB1095">
        <v>4.2999999999999997E-2</v>
      </c>
      <c r="BC1095">
        <v>4.3999999999999997E-2</v>
      </c>
      <c r="BD1095">
        <v>3.6999999999999998E-2</v>
      </c>
      <c r="BE1095">
        <v>4.5999999999999999E-2</v>
      </c>
      <c r="BF1095">
        <v>4.4999999999999998E-2</v>
      </c>
      <c r="BG1095">
        <v>4.7E-2</v>
      </c>
      <c r="BH1095">
        <v>6.3E-2</v>
      </c>
      <c r="BI1095">
        <v>6.2E-2</v>
      </c>
      <c r="BJ1095">
        <v>8.2000000000000003E-2</v>
      </c>
      <c r="BK1095">
        <v>8.2000000000000003E-2</v>
      </c>
      <c r="BL1095">
        <v>9.0999999999999998E-2</v>
      </c>
      <c r="BM1095">
        <v>9.6000000000000002E-2</v>
      </c>
      <c r="BN1095">
        <v>0.10100000000000001</v>
      </c>
      <c r="BO1095">
        <v>0.14799999999999999</v>
      </c>
    </row>
    <row r="1096" spans="1:69" x14ac:dyDescent="0.2">
      <c r="A1096" t="s">
        <v>194</v>
      </c>
      <c r="B1096" t="s">
        <v>195</v>
      </c>
      <c r="C1096" t="s">
        <v>3144</v>
      </c>
      <c r="D1096" t="s">
        <v>3145</v>
      </c>
      <c r="AD1096">
        <v>38</v>
      </c>
      <c r="AE1096">
        <v>40</v>
      </c>
      <c r="AF1096">
        <v>37</v>
      </c>
      <c r="AG1096">
        <v>52</v>
      </c>
      <c r="AH1096">
        <v>66</v>
      </c>
      <c r="AI1096">
        <v>79</v>
      </c>
      <c r="AJ1096">
        <v>69</v>
      </c>
      <c r="AK1096">
        <v>60</v>
      </c>
      <c r="AL1096">
        <v>50</v>
      </c>
      <c r="AM1096">
        <v>45</v>
      </c>
      <c r="AN1096">
        <v>43</v>
      </c>
      <c r="AO1096">
        <v>40</v>
      </c>
      <c r="AP1096">
        <v>41</v>
      </c>
      <c r="AQ1096">
        <v>24</v>
      </c>
      <c r="AR1096">
        <v>36</v>
      </c>
      <c r="AS1096">
        <v>48</v>
      </c>
      <c r="AT1096">
        <v>63</v>
      </c>
      <c r="AU1096">
        <v>64</v>
      </c>
      <c r="AV1096">
        <v>76</v>
      </c>
      <c r="AW1096">
        <v>78</v>
      </c>
      <c r="AX1096">
        <v>84</v>
      </c>
      <c r="AY1096">
        <v>88</v>
      </c>
      <c r="AZ1096">
        <v>94</v>
      </c>
      <c r="BA1096">
        <v>94</v>
      </c>
      <c r="BB1096">
        <v>94</v>
      </c>
      <c r="BC1096">
        <v>92</v>
      </c>
      <c r="BD1096">
        <v>89</v>
      </c>
      <c r="BE1096">
        <v>87</v>
      </c>
      <c r="BF1096">
        <v>82</v>
      </c>
      <c r="BG1096">
        <v>88</v>
      </c>
      <c r="BH1096">
        <v>88</v>
      </c>
      <c r="BI1096">
        <v>88</v>
      </c>
      <c r="BJ1096">
        <v>88</v>
      </c>
      <c r="BK1096">
        <v>88</v>
      </c>
      <c r="BL1096">
        <v>88</v>
      </c>
      <c r="BM1096">
        <v>88</v>
      </c>
      <c r="BN1096">
        <v>88</v>
      </c>
      <c r="BO1096">
        <v>88</v>
      </c>
      <c r="BP1096">
        <v>88</v>
      </c>
      <c r="BQ1096">
        <v>88</v>
      </c>
    </row>
    <row r="1097" spans="1:69" x14ac:dyDescent="0.2">
      <c r="A1097" t="s">
        <v>194</v>
      </c>
      <c r="B1097" t="s">
        <v>195</v>
      </c>
      <c r="C1097" t="s">
        <v>3146</v>
      </c>
      <c r="D1097" t="s">
        <v>3147</v>
      </c>
      <c r="AI1097">
        <v>4.2</v>
      </c>
      <c r="AJ1097">
        <v>3.8</v>
      </c>
      <c r="AK1097">
        <v>3.3</v>
      </c>
      <c r="AL1097">
        <v>2.7</v>
      </c>
      <c r="AM1097">
        <v>2.2999999999999998</v>
      </c>
      <c r="AN1097">
        <v>1.9</v>
      </c>
      <c r="AO1097">
        <v>1.7</v>
      </c>
      <c r="AP1097">
        <v>1.5</v>
      </c>
      <c r="AQ1097">
        <v>1.3</v>
      </c>
      <c r="AR1097">
        <v>1.1000000000000001</v>
      </c>
      <c r="AS1097">
        <v>1</v>
      </c>
      <c r="AT1097">
        <v>0.89</v>
      </c>
      <c r="AU1097">
        <v>0.8</v>
      </c>
      <c r="AV1097">
        <v>0.69</v>
      </c>
      <c r="AW1097">
        <v>0.57999999999999996</v>
      </c>
      <c r="AX1097">
        <v>0.52</v>
      </c>
      <c r="AY1097">
        <v>0.44</v>
      </c>
      <c r="AZ1097">
        <v>0.38</v>
      </c>
      <c r="BA1097">
        <v>0.35</v>
      </c>
      <c r="BB1097">
        <v>0.33</v>
      </c>
      <c r="BC1097">
        <v>0.32</v>
      </c>
      <c r="BD1097">
        <v>0.27</v>
      </c>
      <c r="BE1097">
        <v>0.26</v>
      </c>
      <c r="BF1097">
        <v>0.22</v>
      </c>
      <c r="BG1097">
        <v>0.2</v>
      </c>
      <c r="BH1097">
        <v>0.19</v>
      </c>
      <c r="BI1097">
        <v>0.18</v>
      </c>
      <c r="BJ1097">
        <v>0.18</v>
      </c>
      <c r="BK1097">
        <v>0.21</v>
      </c>
      <c r="BL1097">
        <v>0.19</v>
      </c>
      <c r="BM1097">
        <v>0.17</v>
      </c>
      <c r="BN1097">
        <v>0.2</v>
      </c>
      <c r="BO1097">
        <v>0.19</v>
      </c>
      <c r="BP1097">
        <v>0.19</v>
      </c>
      <c r="BQ1097">
        <v>0.18</v>
      </c>
    </row>
    <row r="1098" spans="1:69" x14ac:dyDescent="0.2">
      <c r="A1098" t="s">
        <v>194</v>
      </c>
      <c r="B1098" t="s">
        <v>195</v>
      </c>
      <c r="C1098" t="s">
        <v>3148</v>
      </c>
      <c r="D1098" t="s">
        <v>3149</v>
      </c>
      <c r="AI1098">
        <v>23000</v>
      </c>
      <c r="AJ1098">
        <v>22000</v>
      </c>
      <c r="AK1098">
        <v>20000</v>
      </c>
      <c r="AL1098">
        <v>18000</v>
      </c>
      <c r="AM1098">
        <v>16000</v>
      </c>
      <c r="AN1098">
        <v>15000</v>
      </c>
      <c r="AO1098">
        <v>14000</v>
      </c>
      <c r="AP1098">
        <v>13000</v>
      </c>
      <c r="AQ1098">
        <v>12000</v>
      </c>
      <c r="AR1098">
        <v>11000</v>
      </c>
      <c r="AS1098">
        <v>11000</v>
      </c>
      <c r="AT1098">
        <v>9800</v>
      </c>
      <c r="AU1098">
        <v>9200</v>
      </c>
      <c r="AV1098">
        <v>8400</v>
      </c>
      <c r="AW1098">
        <v>7600</v>
      </c>
      <c r="AX1098">
        <v>7000</v>
      </c>
      <c r="AY1098">
        <v>6300</v>
      </c>
      <c r="AZ1098">
        <v>5700</v>
      </c>
      <c r="BA1098">
        <v>5400</v>
      </c>
      <c r="BB1098">
        <v>4900</v>
      </c>
      <c r="BC1098">
        <v>4700</v>
      </c>
      <c r="BD1098">
        <v>4100</v>
      </c>
      <c r="BE1098">
        <v>4000</v>
      </c>
      <c r="BF1098">
        <v>3600</v>
      </c>
      <c r="BG1098">
        <v>3100</v>
      </c>
      <c r="BH1098">
        <v>3500</v>
      </c>
      <c r="BI1098">
        <v>3300</v>
      </c>
      <c r="BJ1098">
        <v>3200</v>
      </c>
      <c r="BK1098">
        <v>3400</v>
      </c>
      <c r="BL1098">
        <v>3000</v>
      </c>
      <c r="BM1098">
        <v>2800</v>
      </c>
      <c r="BN1098">
        <v>3100</v>
      </c>
      <c r="BO1098">
        <v>2900</v>
      </c>
      <c r="BP1098">
        <v>3100</v>
      </c>
      <c r="BQ1098">
        <v>3000</v>
      </c>
    </row>
    <row r="1099" spans="1:69" x14ac:dyDescent="0.2">
      <c r="A1099" t="s">
        <v>194</v>
      </c>
      <c r="B1099" t="s">
        <v>195</v>
      </c>
      <c r="C1099" t="s">
        <v>3150</v>
      </c>
      <c r="D1099" t="s">
        <v>3151</v>
      </c>
      <c r="AI1099">
        <v>1.4</v>
      </c>
      <c r="AJ1099">
        <v>1.3</v>
      </c>
      <c r="AK1099">
        <v>1.2</v>
      </c>
      <c r="AL1099">
        <v>1.1000000000000001</v>
      </c>
      <c r="AM1099">
        <v>1</v>
      </c>
      <c r="AN1099">
        <v>0.9</v>
      </c>
      <c r="AO1099">
        <v>0.7</v>
      </c>
      <c r="AP1099">
        <v>0.7</v>
      </c>
      <c r="AQ1099">
        <v>0.6</v>
      </c>
      <c r="AR1099">
        <v>0.5</v>
      </c>
      <c r="AS1099">
        <v>0.5</v>
      </c>
      <c r="AT1099">
        <v>0.5</v>
      </c>
      <c r="AU1099">
        <v>0.4</v>
      </c>
      <c r="AV1099">
        <v>0.4</v>
      </c>
      <c r="AW1099">
        <v>0.4</v>
      </c>
      <c r="AX1099">
        <v>0.4</v>
      </c>
      <c r="AY1099">
        <v>0.4</v>
      </c>
      <c r="AZ1099">
        <v>0.4</v>
      </c>
      <c r="BA1099">
        <v>0.4</v>
      </c>
      <c r="BB1099">
        <v>0.4</v>
      </c>
      <c r="BC1099">
        <v>0.4</v>
      </c>
      <c r="BD1099">
        <v>0.4</v>
      </c>
      <c r="BE1099">
        <v>0.4</v>
      </c>
      <c r="BF1099">
        <v>0.4</v>
      </c>
      <c r="BG1099">
        <v>0.4</v>
      </c>
      <c r="BH1099">
        <v>0.4</v>
      </c>
      <c r="BI1099">
        <v>0.3</v>
      </c>
      <c r="BJ1099">
        <v>0.3</v>
      </c>
      <c r="BK1099">
        <v>0.3</v>
      </c>
      <c r="BL1099">
        <v>0.3</v>
      </c>
      <c r="BM1099">
        <v>0.3</v>
      </c>
      <c r="BN1099">
        <v>0.2</v>
      </c>
      <c r="BO1099">
        <v>0.2</v>
      </c>
      <c r="BP1099">
        <v>0.2</v>
      </c>
      <c r="BQ1099">
        <v>0.2</v>
      </c>
    </row>
    <row r="1100" spans="1:69" x14ac:dyDescent="0.2">
      <c r="A1100" t="s">
        <v>194</v>
      </c>
      <c r="B1100" t="s">
        <v>195</v>
      </c>
      <c r="C1100" t="s">
        <v>3152</v>
      </c>
      <c r="D1100" t="s">
        <v>3153</v>
      </c>
    </row>
    <row r="1101" spans="1:69" x14ac:dyDescent="0.2">
      <c r="A1101" t="s">
        <v>194</v>
      </c>
      <c r="B1101" t="s">
        <v>195</v>
      </c>
      <c r="C1101" t="s">
        <v>3154</v>
      </c>
      <c r="D1101" t="s">
        <v>3155</v>
      </c>
      <c r="AS1101">
        <v>50.670142590373203</v>
      </c>
      <c r="AT1101">
        <v>50.670142590373203</v>
      </c>
      <c r="AU1101">
        <v>50.117362108702402</v>
      </c>
      <c r="AV1101">
        <v>49.545522514547301</v>
      </c>
      <c r="AW1101">
        <v>48.954623807908398</v>
      </c>
      <c r="AX1101">
        <v>48.344665988785103</v>
      </c>
      <c r="AY1101">
        <v>47.715649057178098</v>
      </c>
      <c r="AZ1101">
        <v>47.0675730130868</v>
      </c>
      <c r="BA1101">
        <v>46.400437856511701</v>
      </c>
      <c r="BB1101">
        <v>45.7142435874526</v>
      </c>
      <c r="BC1101">
        <v>45.0089902059091</v>
      </c>
      <c r="BD1101">
        <v>44.284677711881997</v>
      </c>
      <c r="BE1101">
        <v>43.541306105370403</v>
      </c>
      <c r="BF1101">
        <v>42.778875386375098</v>
      </c>
      <c r="BG1101">
        <v>41.9973855548957</v>
      </c>
      <c r="BH1101">
        <v>41.196836610932003</v>
      </c>
      <c r="BI1101">
        <v>40.377228554484603</v>
      </c>
      <c r="BJ1101">
        <v>39.538561385552697</v>
      </c>
      <c r="BK1101">
        <v>38.680835104137202</v>
      </c>
      <c r="BL1101">
        <v>37.804049710237301</v>
      </c>
      <c r="BM1101">
        <v>36.908205203853598</v>
      </c>
      <c r="BN1101">
        <v>35.9933015849859</v>
      </c>
      <c r="BO1101">
        <v>35.059338853634003</v>
      </c>
      <c r="BP1101">
        <v>34.106317009798197</v>
      </c>
      <c r="BQ1101">
        <v>34.3711273407243</v>
      </c>
    </row>
    <row r="1102" spans="1:69" x14ac:dyDescent="0.2">
      <c r="A1102" t="s">
        <v>194</v>
      </c>
      <c r="B1102" t="s">
        <v>195</v>
      </c>
      <c r="C1102" t="s">
        <v>3156</v>
      </c>
      <c r="D1102" t="s">
        <v>3157</v>
      </c>
      <c r="AS1102">
        <v>29.3</v>
      </c>
      <c r="AT1102">
        <v>29.3</v>
      </c>
      <c r="AU1102">
        <v>29</v>
      </c>
      <c r="AV1102">
        <v>28.6</v>
      </c>
      <c r="AW1102">
        <v>28.4</v>
      </c>
      <c r="AX1102">
        <v>28.2</v>
      </c>
      <c r="AY1102">
        <v>28.3</v>
      </c>
      <c r="AZ1102">
        <v>28.2</v>
      </c>
      <c r="BA1102">
        <v>28.3</v>
      </c>
      <c r="BB1102">
        <v>28.5</v>
      </c>
      <c r="BC1102">
        <v>28.7</v>
      </c>
      <c r="BD1102">
        <v>28.9</v>
      </c>
      <c r="BE1102">
        <v>29.2</v>
      </c>
      <c r="BF1102">
        <v>29.1</v>
      </c>
      <c r="BG1102">
        <v>29</v>
      </c>
      <c r="BH1102">
        <v>28.8</v>
      </c>
      <c r="BI1102">
        <v>28.6</v>
      </c>
      <c r="BJ1102">
        <v>28.2</v>
      </c>
      <c r="BK1102">
        <v>27.7</v>
      </c>
      <c r="BL1102">
        <v>27.1</v>
      </c>
      <c r="BM1102">
        <v>27.6</v>
      </c>
      <c r="BN1102">
        <v>25.9</v>
      </c>
    </row>
    <row r="1103" spans="1:69" x14ac:dyDescent="0.2">
      <c r="A1103" t="s">
        <v>194</v>
      </c>
      <c r="B1103" t="s">
        <v>195</v>
      </c>
      <c r="C1103" t="s">
        <v>3158</v>
      </c>
      <c r="D1103" t="s">
        <v>3159</v>
      </c>
      <c r="E1103">
        <v>344.6</v>
      </c>
      <c r="F1103">
        <v>340.7</v>
      </c>
      <c r="G1103">
        <v>337</v>
      </c>
      <c r="H1103">
        <v>333.7</v>
      </c>
      <c r="I1103">
        <v>330.5</v>
      </c>
      <c r="J1103">
        <v>327.8</v>
      </c>
      <c r="K1103">
        <v>325.10000000000002</v>
      </c>
      <c r="L1103">
        <v>322.39999999999998</v>
      </c>
      <c r="M1103">
        <v>320.3</v>
      </c>
      <c r="N1103">
        <v>317.7</v>
      </c>
      <c r="O1103">
        <v>314.89999999999998</v>
      </c>
      <c r="P1103">
        <v>311.7</v>
      </c>
      <c r="Q1103">
        <v>307.10000000000002</v>
      </c>
      <c r="R1103">
        <v>300.89999999999998</v>
      </c>
      <c r="S1103">
        <v>292.89999999999998</v>
      </c>
      <c r="T1103">
        <v>283.60000000000002</v>
      </c>
      <c r="U1103">
        <v>273.2</v>
      </c>
      <c r="V1103">
        <v>263.2</v>
      </c>
      <c r="W1103">
        <v>254</v>
      </c>
      <c r="X1103">
        <v>246</v>
      </c>
      <c r="Y1103">
        <v>239.1</v>
      </c>
      <c r="Z1103">
        <v>233.2</v>
      </c>
      <c r="AA1103">
        <v>228.1</v>
      </c>
      <c r="AB1103">
        <v>223.4</v>
      </c>
      <c r="AC1103">
        <v>218.8</v>
      </c>
      <c r="AD1103">
        <v>214.3</v>
      </c>
      <c r="AE1103">
        <v>209.8</v>
      </c>
      <c r="AF1103">
        <v>205.7</v>
      </c>
      <c r="AG1103">
        <v>202.3</v>
      </c>
      <c r="AH1103">
        <v>199.8</v>
      </c>
      <c r="AI1103">
        <v>198.3</v>
      </c>
      <c r="AJ1103">
        <v>197.6</v>
      </c>
      <c r="AK1103">
        <v>197.3</v>
      </c>
      <c r="AL1103">
        <v>196.9</v>
      </c>
      <c r="AM1103">
        <v>195.9</v>
      </c>
      <c r="AN1103">
        <v>194.3</v>
      </c>
      <c r="AO1103">
        <v>191.8</v>
      </c>
      <c r="AP1103">
        <v>188.7</v>
      </c>
      <c r="AQ1103">
        <v>185.4</v>
      </c>
      <c r="AR1103">
        <v>181.8</v>
      </c>
      <c r="AS1103">
        <v>178.1</v>
      </c>
      <c r="AT1103">
        <v>174</v>
      </c>
      <c r="AU1103">
        <v>169.3</v>
      </c>
      <c r="AV1103">
        <v>164.3</v>
      </c>
      <c r="AW1103">
        <v>158.6</v>
      </c>
      <c r="AX1103">
        <v>152.30000000000001</v>
      </c>
      <c r="AY1103">
        <v>145.69999999999999</v>
      </c>
      <c r="AZ1103">
        <v>139</v>
      </c>
      <c r="BA1103">
        <v>132.69999999999999</v>
      </c>
      <c r="BB1103">
        <v>126.8</v>
      </c>
      <c r="BC1103">
        <v>121.5</v>
      </c>
      <c r="BD1103">
        <v>116.8</v>
      </c>
      <c r="BE1103">
        <v>112.6</v>
      </c>
      <c r="BF1103">
        <v>108.6</v>
      </c>
      <c r="BG1103">
        <v>104.7</v>
      </c>
      <c r="BH1103">
        <v>101.1</v>
      </c>
      <c r="BI1103">
        <v>97.7</v>
      </c>
      <c r="BJ1103">
        <v>94.3</v>
      </c>
      <c r="BK1103">
        <v>91.2</v>
      </c>
      <c r="BL1103">
        <v>88.2</v>
      </c>
      <c r="BM1103">
        <v>85.3</v>
      </c>
      <c r="BN1103">
        <v>82.5</v>
      </c>
      <c r="BO1103">
        <v>79.900000000000006</v>
      </c>
      <c r="BP1103">
        <v>77.3</v>
      </c>
    </row>
    <row r="1104" spans="1:69" x14ac:dyDescent="0.2">
      <c r="A1104" t="s">
        <v>194</v>
      </c>
      <c r="B1104" t="s">
        <v>195</v>
      </c>
      <c r="C1104" t="s">
        <v>3160</v>
      </c>
      <c r="D1104" t="s">
        <v>3161</v>
      </c>
      <c r="AI1104">
        <v>17.399999999999999</v>
      </c>
      <c r="AJ1104">
        <v>17.100000000000001</v>
      </c>
      <c r="AK1104">
        <v>16.8</v>
      </c>
      <c r="AL1104">
        <v>16.399999999999999</v>
      </c>
      <c r="AM1104">
        <v>16.100000000000001</v>
      </c>
      <c r="AN1104">
        <v>15.7</v>
      </c>
      <c r="AO1104">
        <v>15.3</v>
      </c>
      <c r="AP1104">
        <v>14.8</v>
      </c>
      <c r="AQ1104">
        <v>14.3</v>
      </c>
      <c r="AR1104">
        <v>13.7</v>
      </c>
      <c r="AS1104">
        <v>13.1</v>
      </c>
      <c r="AT1104">
        <v>12.6</v>
      </c>
      <c r="AU1104">
        <v>12.1</v>
      </c>
      <c r="AV1104">
        <v>11.6</v>
      </c>
      <c r="AW1104">
        <v>11.2</v>
      </c>
      <c r="AX1104">
        <v>10.8</v>
      </c>
      <c r="AY1104">
        <v>10.4</v>
      </c>
      <c r="AZ1104">
        <v>10</v>
      </c>
      <c r="BA1104">
        <v>9.6</v>
      </c>
      <c r="BB1104">
        <v>9.1999999999999993</v>
      </c>
      <c r="BC1104">
        <v>8.8000000000000007</v>
      </c>
      <c r="BD1104">
        <v>8.4</v>
      </c>
      <c r="BE1104">
        <v>8.1</v>
      </c>
      <c r="BF1104">
        <v>7.8</v>
      </c>
      <c r="BG1104">
        <v>7.5</v>
      </c>
      <c r="BH1104">
        <v>7.3</v>
      </c>
      <c r="BI1104">
        <v>7.1</v>
      </c>
      <c r="BJ1104">
        <v>6.9</v>
      </c>
      <c r="BK1104">
        <v>6.7</v>
      </c>
      <c r="BL1104">
        <v>6.5</v>
      </c>
      <c r="BM1104">
        <v>6.3</v>
      </c>
      <c r="BN1104">
        <v>6.1</v>
      </c>
      <c r="BO1104">
        <v>6.6</v>
      </c>
      <c r="BP1104">
        <v>7.1</v>
      </c>
    </row>
    <row r="1105" spans="1:69" x14ac:dyDescent="0.2">
      <c r="A1105" t="s">
        <v>194</v>
      </c>
      <c r="B1105" t="s">
        <v>195</v>
      </c>
      <c r="C1105" t="s">
        <v>3162</v>
      </c>
      <c r="D1105" t="s">
        <v>3163</v>
      </c>
      <c r="AS1105">
        <v>21.141390762208001</v>
      </c>
      <c r="BC1105">
        <v>27.0059366908127</v>
      </c>
      <c r="BH1105">
        <v>32.301221702407702</v>
      </c>
      <c r="BL1105">
        <v>34.765201422385502</v>
      </c>
    </row>
    <row r="1106" spans="1:69" x14ac:dyDescent="0.2">
      <c r="A1106" t="s">
        <v>194</v>
      </c>
      <c r="B1106" t="s">
        <v>195</v>
      </c>
      <c r="C1106" t="s">
        <v>3164</v>
      </c>
      <c r="D1106" t="s">
        <v>3165</v>
      </c>
      <c r="AS1106">
        <v>73.128029670036298</v>
      </c>
      <c r="BC1106">
        <v>65.110718744587601</v>
      </c>
      <c r="BH1106">
        <v>57.773290197228498</v>
      </c>
      <c r="BL1106">
        <v>54.104828008953604</v>
      </c>
    </row>
    <row r="1107" spans="1:69" x14ac:dyDescent="0.2">
      <c r="A1107" t="s">
        <v>194</v>
      </c>
      <c r="B1107" t="s">
        <v>195</v>
      </c>
      <c r="C1107" t="s">
        <v>3166</v>
      </c>
      <c r="D1107" t="s">
        <v>3167</v>
      </c>
      <c r="AI1107">
        <v>7775</v>
      </c>
      <c r="AJ1107">
        <v>7952</v>
      </c>
      <c r="AK1107">
        <v>8128</v>
      </c>
      <c r="AL1107">
        <v>8299</v>
      </c>
      <c r="AM1107">
        <v>8477</v>
      </c>
      <c r="AN1107">
        <v>8625</v>
      </c>
      <c r="AO1107">
        <v>8741</v>
      </c>
      <c r="AP1107">
        <v>8816</v>
      </c>
      <c r="AQ1107">
        <v>8840</v>
      </c>
      <c r="AR1107">
        <v>8836</v>
      </c>
      <c r="AS1107">
        <v>8768</v>
      </c>
      <c r="AT1107">
        <v>8660</v>
      </c>
      <c r="AU1107">
        <v>8508</v>
      </c>
      <c r="AV1107">
        <v>8335</v>
      </c>
      <c r="AW1107">
        <v>8135</v>
      </c>
      <c r="AX1107">
        <v>7899</v>
      </c>
      <c r="AY1107">
        <v>7666</v>
      </c>
      <c r="AZ1107">
        <v>7395</v>
      </c>
      <c r="BA1107">
        <v>7124</v>
      </c>
      <c r="BB1107">
        <v>6847</v>
      </c>
      <c r="BC1107">
        <v>6559</v>
      </c>
      <c r="BD1107">
        <v>6277</v>
      </c>
      <c r="BE1107">
        <v>6015</v>
      </c>
      <c r="BF1107">
        <v>5748</v>
      </c>
      <c r="BG1107">
        <v>5461</v>
      </c>
      <c r="BH1107">
        <v>5176</v>
      </c>
      <c r="BI1107">
        <v>4881</v>
      </c>
      <c r="BJ1107">
        <v>4594</v>
      </c>
      <c r="BK1107">
        <v>4308</v>
      </c>
      <c r="BL1107">
        <v>4035</v>
      </c>
      <c r="BM1107">
        <v>3803</v>
      </c>
      <c r="BN1107">
        <v>3612</v>
      </c>
      <c r="BO1107">
        <v>3453</v>
      </c>
      <c r="BP1107">
        <v>3296</v>
      </c>
    </row>
    <row r="1108" spans="1:69" x14ac:dyDescent="0.2">
      <c r="A1108" t="s">
        <v>194</v>
      </c>
      <c r="B1108" t="s">
        <v>195</v>
      </c>
      <c r="C1108" t="s">
        <v>3168</v>
      </c>
      <c r="D1108" t="s">
        <v>3169</v>
      </c>
      <c r="AS1108">
        <v>88.2</v>
      </c>
      <c r="AT1108">
        <v>88.3</v>
      </c>
      <c r="AU1108">
        <v>88.4</v>
      </c>
      <c r="AV1108">
        <v>88.4</v>
      </c>
      <c r="AW1108">
        <v>88.3</v>
      </c>
      <c r="AX1108">
        <v>88.1</v>
      </c>
      <c r="AY1108">
        <v>88</v>
      </c>
      <c r="AZ1108">
        <v>87.7</v>
      </c>
      <c r="BA1108">
        <v>87.4</v>
      </c>
      <c r="BB1108">
        <v>87.1</v>
      </c>
      <c r="BC1108">
        <v>86.6</v>
      </c>
      <c r="BD1108">
        <v>86.2</v>
      </c>
      <c r="BE1108">
        <v>85.6</v>
      </c>
      <c r="BF1108">
        <v>84.9</v>
      </c>
      <c r="BG1108">
        <v>84</v>
      </c>
      <c r="BH1108">
        <v>82.9</v>
      </c>
      <c r="BI1108">
        <v>81.599999999999994</v>
      </c>
      <c r="BJ1108">
        <v>80.099999999999994</v>
      </c>
      <c r="BK1108">
        <v>78.400000000000006</v>
      </c>
      <c r="BL1108">
        <v>76.599999999999994</v>
      </c>
    </row>
    <row r="1109" spans="1:69" x14ac:dyDescent="0.2">
      <c r="A1109" t="s">
        <v>194</v>
      </c>
      <c r="B1109" t="s">
        <v>195</v>
      </c>
      <c r="C1109" t="s">
        <v>3170</v>
      </c>
      <c r="D1109" t="s">
        <v>3171</v>
      </c>
      <c r="AS1109">
        <v>2.71</v>
      </c>
      <c r="AT1109">
        <v>2.71</v>
      </c>
      <c r="AU1109">
        <v>2.84</v>
      </c>
      <c r="AV1109">
        <v>2.83</v>
      </c>
      <c r="AW1109">
        <v>2.87</v>
      </c>
      <c r="AX1109">
        <v>2.87</v>
      </c>
      <c r="AY1109">
        <v>2.87</v>
      </c>
      <c r="AZ1109">
        <v>2.81</v>
      </c>
      <c r="BA1109">
        <v>2.78</v>
      </c>
      <c r="BB1109">
        <v>2.75</v>
      </c>
      <c r="BC1109">
        <v>2.73</v>
      </c>
      <c r="BD1109">
        <v>2.73</v>
      </c>
      <c r="BE1109">
        <v>2.73</v>
      </c>
      <c r="BF1109">
        <v>2.92</v>
      </c>
      <c r="BG1109">
        <v>3.09</v>
      </c>
      <c r="BH1109">
        <v>3.27</v>
      </c>
      <c r="BI1109">
        <v>3.29</v>
      </c>
      <c r="BJ1109">
        <v>3.3</v>
      </c>
      <c r="BK1109">
        <v>3.31</v>
      </c>
      <c r="BL1109">
        <v>3.31</v>
      </c>
      <c r="BM1109">
        <v>3.84</v>
      </c>
    </row>
    <row r="1110" spans="1:69" x14ac:dyDescent="0.2">
      <c r="A1110" t="s">
        <v>194</v>
      </c>
      <c r="B1110" t="s">
        <v>195</v>
      </c>
      <c r="C1110" t="s">
        <v>3172</v>
      </c>
      <c r="D1110" t="s">
        <v>3173</v>
      </c>
      <c r="AV1110">
        <v>53.3</v>
      </c>
      <c r="BC1110">
        <v>30.3</v>
      </c>
      <c r="BN1110">
        <v>27.4</v>
      </c>
    </row>
    <row r="1111" spans="1:69" x14ac:dyDescent="0.2">
      <c r="A1111" t="s">
        <v>194</v>
      </c>
      <c r="B1111" t="s">
        <v>195</v>
      </c>
      <c r="C1111" t="s">
        <v>3174</v>
      </c>
      <c r="D1111" t="s">
        <v>3175</v>
      </c>
    </row>
    <row r="1112" spans="1:69" x14ac:dyDescent="0.2">
      <c r="A1112" t="s">
        <v>194</v>
      </c>
      <c r="B1112" t="s">
        <v>195</v>
      </c>
      <c r="C1112" t="s">
        <v>3176</v>
      </c>
      <c r="D1112" t="s">
        <v>3177</v>
      </c>
      <c r="BC1112">
        <v>20.3</v>
      </c>
    </row>
    <row r="1113" spans="1:69" x14ac:dyDescent="0.2">
      <c r="A1113" t="s">
        <v>194</v>
      </c>
      <c r="B1113" t="s">
        <v>195</v>
      </c>
      <c r="C1113" t="s">
        <v>3178</v>
      </c>
      <c r="D1113" t="s">
        <v>3179</v>
      </c>
      <c r="W1113">
        <v>35.730919999999998</v>
      </c>
      <c r="Y1113">
        <v>33.841009999999997</v>
      </c>
      <c r="AB1113">
        <v>30.834440000000001</v>
      </c>
      <c r="AD1113">
        <v>30.823969999999999</v>
      </c>
      <c r="AG1113">
        <v>0</v>
      </c>
      <c r="AM1113">
        <v>16.103539999999999</v>
      </c>
      <c r="AO1113">
        <v>0</v>
      </c>
      <c r="AX1113">
        <v>9.5753199999999996</v>
      </c>
      <c r="AY1113">
        <v>11.120150000000001</v>
      </c>
      <c r="AZ1113">
        <v>15.201930000000001</v>
      </c>
      <c r="BC1113">
        <v>18.840800000000002</v>
      </c>
      <c r="BD1113">
        <v>15.31161</v>
      </c>
      <c r="BE1113">
        <v>17.500990000000002</v>
      </c>
      <c r="BF1113">
        <v>21.718430000000001</v>
      </c>
      <c r="BG1113">
        <v>12.289400000000001</v>
      </c>
      <c r="BH1113">
        <v>13.65212</v>
      </c>
    </row>
    <row r="1114" spans="1:69" x14ac:dyDescent="0.2">
      <c r="A1114" t="s">
        <v>194</v>
      </c>
      <c r="B1114" t="s">
        <v>195</v>
      </c>
      <c r="C1114" t="s">
        <v>3180</v>
      </c>
      <c r="D1114" t="s">
        <v>3181</v>
      </c>
      <c r="W1114">
        <v>41.026739999999997</v>
      </c>
      <c r="Y1114">
        <v>31.890309999999999</v>
      </c>
      <c r="AB1114">
        <v>37.289239999999999</v>
      </c>
      <c r="AD1114">
        <v>42.320450000000001</v>
      </c>
      <c r="AG1114">
        <v>61.257420000000003</v>
      </c>
      <c r="AM1114">
        <v>53.840009999999999</v>
      </c>
      <c r="AO1114">
        <v>98.668459999999996</v>
      </c>
      <c r="AX1114">
        <v>71.180989999999994</v>
      </c>
      <c r="AY1114">
        <v>66.810580000000002</v>
      </c>
      <c r="AZ1114">
        <v>67.033799999999999</v>
      </c>
      <c r="BC1114">
        <v>60.341160000000002</v>
      </c>
      <c r="BD1114">
        <v>62.641500000000001</v>
      </c>
      <c r="BE1114">
        <v>60.626550000000002</v>
      </c>
      <c r="BF1114">
        <v>59.787799999999997</v>
      </c>
      <c r="BG1114">
        <v>65.409530000000004</v>
      </c>
      <c r="BH1114">
        <v>57.868029999999997</v>
      </c>
    </row>
    <row r="1115" spans="1:69" x14ac:dyDescent="0.2">
      <c r="A1115" t="s">
        <v>194</v>
      </c>
      <c r="B1115" t="s">
        <v>195</v>
      </c>
      <c r="C1115" t="s">
        <v>3182</v>
      </c>
      <c r="D1115" t="s">
        <v>3183</v>
      </c>
      <c r="AZ1115">
        <v>71.931388854980497</v>
      </c>
      <c r="BC1115">
        <v>95.410110473632798</v>
      </c>
      <c r="BD1115">
        <v>76.829856872558594</v>
      </c>
      <c r="BE1115">
        <v>77.111808776855497</v>
      </c>
      <c r="BI1115">
        <v>90.494468688964801</v>
      </c>
    </row>
    <row r="1116" spans="1:69" x14ac:dyDescent="0.2">
      <c r="A1116" t="s">
        <v>194</v>
      </c>
      <c r="B1116" t="s">
        <v>195</v>
      </c>
      <c r="C1116" t="s">
        <v>3184</v>
      </c>
      <c r="D1116" t="s">
        <v>3185</v>
      </c>
      <c r="P1116">
        <v>1.14799998700619E-2</v>
      </c>
      <c r="Q1116">
        <v>1.02399997413158E-2</v>
      </c>
      <c r="R1116">
        <v>1.5680000185966499E-2</v>
      </c>
      <c r="S1116">
        <v>3.0950000509619699E-2</v>
      </c>
      <c r="T1116">
        <v>4.2819999158382402E-2</v>
      </c>
      <c r="U1116">
        <v>8.2450002431869507E-2</v>
      </c>
      <c r="V1116">
        <v>7.8910000622272505E-2</v>
      </c>
      <c r="W1116">
        <v>9.59199965000153E-2</v>
      </c>
      <c r="X1116">
        <v>9.1969996690750094E-2</v>
      </c>
      <c r="Y1116">
        <v>9.4339996576309204E-2</v>
      </c>
      <c r="Z1116">
        <v>0.118170000612736</v>
      </c>
      <c r="AA1116">
        <v>0.178189992904663</v>
      </c>
      <c r="AB1116">
        <v>0.21631999313831299</v>
      </c>
      <c r="AC1116">
        <v>0.23104000091552701</v>
      </c>
      <c r="AD1116">
        <v>0.26142001152038602</v>
      </c>
      <c r="AE1116">
        <v>0.272639989852905</v>
      </c>
      <c r="AF1116">
        <v>0.29513999819755499</v>
      </c>
      <c r="AG1116">
        <v>0.31630000472068798</v>
      </c>
      <c r="AH1116">
        <v>0.35293000936508201</v>
      </c>
      <c r="AI1116">
        <v>0.33991000056266801</v>
      </c>
      <c r="AJ1116">
        <v>0.31927999854087802</v>
      </c>
      <c r="AK1116">
        <v>0.41554000973701499</v>
      </c>
      <c r="AL1116">
        <v>0.49083000421523998</v>
      </c>
      <c r="AM1116">
        <v>0.50682997703552202</v>
      </c>
      <c r="AN1116">
        <v>0.48201999068260198</v>
      </c>
      <c r="AO1116">
        <v>0.50625002384185802</v>
      </c>
      <c r="AP1116">
        <v>0.43698000907897899</v>
      </c>
      <c r="AR1116">
        <v>0.44734999537468001</v>
      </c>
      <c r="AU1116">
        <v>0.68541997671127297</v>
      </c>
      <c r="AV1116">
        <v>0.68022000789642301</v>
      </c>
      <c r="AX1116">
        <v>1.33314001560211</v>
      </c>
      <c r="AY1116">
        <v>1.4184199571609499</v>
      </c>
      <c r="AZ1116">
        <v>1.5059900283813501</v>
      </c>
      <c r="BA1116">
        <v>1.93578994274139</v>
      </c>
      <c r="BB1116">
        <v>2.1207900047302299</v>
      </c>
      <c r="BC1116">
        <v>2.15454903588624</v>
      </c>
      <c r="BD1116">
        <v>2.5770283439424402</v>
      </c>
      <c r="BE1116">
        <v>2.8464187555039002</v>
      </c>
      <c r="BF1116">
        <v>2.9862891691506901</v>
      </c>
      <c r="BG1116">
        <v>3.1633909611860398</v>
      </c>
      <c r="BH1116">
        <v>3.3259216661963</v>
      </c>
      <c r="BI1116">
        <v>3.6154863408194502</v>
      </c>
      <c r="BJ1116">
        <v>3.94901631464549</v>
      </c>
      <c r="BK1116">
        <v>4.5963754395455796</v>
      </c>
      <c r="BL1116">
        <v>4.9099277509935897</v>
      </c>
      <c r="BM1116">
        <v>5.3794971838135002</v>
      </c>
      <c r="BN1116">
        <v>6.8763905519527997</v>
      </c>
      <c r="BO1116">
        <v>7.4104063635222497</v>
      </c>
      <c r="BP1116">
        <v>8.1343872857632</v>
      </c>
      <c r="BQ1116">
        <v>8.5293050621589899</v>
      </c>
    </row>
    <row r="1117" spans="1:69" x14ac:dyDescent="0.2">
      <c r="A1117" t="s">
        <v>194</v>
      </c>
      <c r="B1117" t="s">
        <v>195</v>
      </c>
      <c r="C1117" t="s">
        <v>3186</v>
      </c>
      <c r="D1117" t="s">
        <v>3187</v>
      </c>
      <c r="AY1117">
        <v>2.82999992370606</v>
      </c>
      <c r="BG1117">
        <v>0</v>
      </c>
      <c r="BK1117">
        <v>4.3600001335143999</v>
      </c>
      <c r="BL1117">
        <v>5.3099999427795401</v>
      </c>
      <c r="BO1117">
        <v>3.3601052547958798</v>
      </c>
      <c r="BP1117">
        <v>3.9440713069352999</v>
      </c>
      <c r="BQ1117">
        <v>4.2345021552160498</v>
      </c>
    </row>
    <row r="1118" spans="1:69" x14ac:dyDescent="0.2">
      <c r="A1118" t="s">
        <v>194</v>
      </c>
      <c r="B1118" t="s">
        <v>195</v>
      </c>
      <c r="C1118" t="s">
        <v>3188</v>
      </c>
      <c r="D1118" t="s">
        <v>3189</v>
      </c>
      <c r="BG1118">
        <v>0</v>
      </c>
      <c r="BK1118">
        <v>0.5</v>
      </c>
      <c r="BL1118">
        <v>0.60000002384185802</v>
      </c>
      <c r="BO1118">
        <v>0.32762728365667598</v>
      </c>
      <c r="BP1118">
        <v>0.51993018353005405</v>
      </c>
      <c r="BQ1118">
        <v>0.353664965956003</v>
      </c>
    </row>
    <row r="1119" spans="1:69" x14ac:dyDescent="0.2">
      <c r="A1119" t="s">
        <v>194</v>
      </c>
      <c r="B1119" t="s">
        <v>195</v>
      </c>
      <c r="C1119" t="s">
        <v>3190</v>
      </c>
      <c r="D1119" t="s">
        <v>3191</v>
      </c>
      <c r="AY1119">
        <v>1.2284609565436599</v>
      </c>
      <c r="AZ1119">
        <v>1.0299999713897701</v>
      </c>
      <c r="BG1119">
        <v>0</v>
      </c>
      <c r="BK1119">
        <v>2.1500000953674299</v>
      </c>
      <c r="BL1119">
        <v>2.11959004402161</v>
      </c>
      <c r="BN1119">
        <v>2.40341997146606</v>
      </c>
      <c r="BO1119">
        <v>1.55992996692657</v>
      </c>
      <c r="BP1119">
        <v>2.2908760469915199</v>
      </c>
      <c r="BQ1119">
        <v>2.49695045370837</v>
      </c>
    </row>
    <row r="1120" spans="1:69" x14ac:dyDescent="0.2">
      <c r="A1120" t="s">
        <v>194</v>
      </c>
      <c r="B1120" t="s">
        <v>195</v>
      </c>
      <c r="C1120" t="s">
        <v>3192</v>
      </c>
      <c r="D1120" t="s">
        <v>3193</v>
      </c>
      <c r="AB1120">
        <v>90.721672058105497</v>
      </c>
      <c r="AH1120">
        <v>85.313270568847699</v>
      </c>
      <c r="AR1120">
        <v>76.433311462402301</v>
      </c>
      <c r="AT1120">
        <v>82.121978759765597</v>
      </c>
      <c r="AV1120">
        <v>79.475982666015597</v>
      </c>
      <c r="AW1120">
        <v>77.534553527832003</v>
      </c>
      <c r="AX1120">
        <v>78.896316528320298</v>
      </c>
      <c r="AY1120">
        <v>75.635398864746094</v>
      </c>
      <c r="AZ1120">
        <v>74.5390625</v>
      </c>
      <c r="BA1120">
        <v>71.422912597656193</v>
      </c>
      <c r="BB1120">
        <v>66.847450256347699</v>
      </c>
      <c r="BC1120">
        <v>51.508768179323702</v>
      </c>
      <c r="BD1120">
        <v>50.089360075538401</v>
      </c>
      <c r="BE1120">
        <v>48.529811859130902</v>
      </c>
      <c r="BF1120">
        <v>46.562087670429598</v>
      </c>
      <c r="BG1120">
        <v>44.375214537586999</v>
      </c>
      <c r="BH1120">
        <v>43.1258213153817</v>
      </c>
      <c r="BI1120">
        <v>49.754283250308198</v>
      </c>
      <c r="BJ1120">
        <v>49.149695900372002</v>
      </c>
      <c r="BK1120">
        <v>46.499331728399802</v>
      </c>
      <c r="BL1120">
        <v>49.675876841009803</v>
      </c>
      <c r="BM1120">
        <v>50.862072210782301</v>
      </c>
      <c r="BN1120">
        <v>52.528393910335197</v>
      </c>
      <c r="BO1120">
        <v>57.333373097252597</v>
      </c>
      <c r="BP1120">
        <v>59.051846754233402</v>
      </c>
      <c r="BQ1120">
        <v>63.042154324184402</v>
      </c>
    </row>
    <row r="1121" spans="1:69" x14ac:dyDescent="0.2">
      <c r="A1121" t="s">
        <v>194</v>
      </c>
      <c r="B1121" t="s">
        <v>195</v>
      </c>
      <c r="C1121" t="s">
        <v>3194</v>
      </c>
      <c r="D1121" t="s">
        <v>3195</v>
      </c>
      <c r="P1121">
        <v>474</v>
      </c>
      <c r="Q1121">
        <v>542</v>
      </c>
      <c r="R1121">
        <v>517</v>
      </c>
      <c r="T1121">
        <v>757</v>
      </c>
      <c r="U1121">
        <v>818</v>
      </c>
      <c r="AB1121">
        <v>1451</v>
      </c>
      <c r="AR1121">
        <v>6215</v>
      </c>
      <c r="AV1121">
        <v>7559</v>
      </c>
      <c r="AY1121">
        <v>10802</v>
      </c>
      <c r="AZ1121">
        <v>12498</v>
      </c>
      <c r="BA1121">
        <v>13964</v>
      </c>
      <c r="BB1121">
        <v>18251</v>
      </c>
      <c r="BC1121">
        <v>17780</v>
      </c>
      <c r="BD1121">
        <v>22809</v>
      </c>
      <c r="BE1121">
        <v>25684</v>
      </c>
      <c r="BF1121">
        <v>28335</v>
      </c>
      <c r="BG1121">
        <v>31078</v>
      </c>
      <c r="BH1121">
        <v>38322</v>
      </c>
      <c r="BI1121">
        <v>45254</v>
      </c>
      <c r="BJ1121">
        <v>49818</v>
      </c>
      <c r="BK1121">
        <v>55407</v>
      </c>
      <c r="BL1121">
        <v>60400</v>
      </c>
      <c r="BM1121">
        <v>65024</v>
      </c>
      <c r="BN1121">
        <v>68193</v>
      </c>
      <c r="BO1121">
        <v>66187</v>
      </c>
      <c r="BP1121">
        <v>67573</v>
      </c>
      <c r="BQ1121">
        <v>68557</v>
      </c>
    </row>
    <row r="1122" spans="1:69" x14ac:dyDescent="0.2">
      <c r="A1122" t="s">
        <v>194</v>
      </c>
      <c r="B1122" t="s">
        <v>195</v>
      </c>
      <c r="C1122" t="s">
        <v>3196</v>
      </c>
      <c r="D1122" t="s">
        <v>3197</v>
      </c>
    </row>
    <row r="1123" spans="1:69" x14ac:dyDescent="0.2">
      <c r="A1123" t="s">
        <v>194</v>
      </c>
      <c r="B1123" t="s">
        <v>195</v>
      </c>
      <c r="C1123" t="s">
        <v>3198</v>
      </c>
      <c r="D1123" t="s">
        <v>3199</v>
      </c>
    </row>
    <row r="1124" spans="1:69" x14ac:dyDescent="0.2">
      <c r="A1124" t="s">
        <v>194</v>
      </c>
      <c r="B1124" t="s">
        <v>195</v>
      </c>
      <c r="C1124" t="s">
        <v>3200</v>
      </c>
      <c r="D1124" t="s">
        <v>3201</v>
      </c>
      <c r="AV1124">
        <v>2.7129747136132099</v>
      </c>
      <c r="BG1124">
        <v>1.49670803599834</v>
      </c>
      <c r="BK1124">
        <v>4.32958326887437E-2</v>
      </c>
      <c r="BN1124">
        <v>4.6839441188119002E-2</v>
      </c>
    </row>
    <row r="1125" spans="1:69" x14ac:dyDescent="0.2">
      <c r="A1125" t="s">
        <v>194</v>
      </c>
      <c r="B1125" t="s">
        <v>195</v>
      </c>
      <c r="C1125" t="s">
        <v>772</v>
      </c>
      <c r="D1125" t="s">
        <v>773</v>
      </c>
      <c r="AI1125">
        <v>162.60359766941201</v>
      </c>
      <c r="AJ1125">
        <v>151.04382620032999</v>
      </c>
      <c r="AK1125">
        <v>148.01376755328801</v>
      </c>
      <c r="AL1125">
        <v>142.50188851835</v>
      </c>
      <c r="AM1125">
        <v>159.947489394591</v>
      </c>
      <c r="AN1125">
        <v>167.26815300488701</v>
      </c>
      <c r="AO1125">
        <v>164.83370856134999</v>
      </c>
      <c r="AP1125">
        <v>164.561080298783</v>
      </c>
      <c r="AQ1125">
        <v>175.653639274943</v>
      </c>
      <c r="AR1125">
        <v>203.32402102006901</v>
      </c>
      <c r="AS1125">
        <v>197.190476067764</v>
      </c>
      <c r="AT1125">
        <v>200.48791495182601</v>
      </c>
      <c r="AU1125">
        <v>203.45512092015801</v>
      </c>
      <c r="AV1125">
        <v>202.47831850829101</v>
      </c>
      <c r="AW1125">
        <v>197.354818299762</v>
      </c>
      <c r="AX1125">
        <v>198.51046997471099</v>
      </c>
      <c r="AY1125">
        <v>191.29544997607599</v>
      </c>
      <c r="AZ1125">
        <v>190.89145754924701</v>
      </c>
      <c r="BA1125">
        <v>204.43781098020301</v>
      </c>
      <c r="BB1125">
        <v>208.072223138814</v>
      </c>
      <c r="BC1125">
        <v>213.34382080867499</v>
      </c>
      <c r="BD1125">
        <v>223.11581420898401</v>
      </c>
      <c r="BE1125">
        <v>237.592242168192</v>
      </c>
      <c r="BF1125">
        <v>228.405864984516</v>
      </c>
      <c r="BG1125">
        <v>227.32319645766</v>
      </c>
      <c r="BH1125">
        <v>220.23035631814199</v>
      </c>
      <c r="BI1125">
        <v>209.02648355617401</v>
      </c>
      <c r="BJ1125">
        <v>201.59527587890599</v>
      </c>
      <c r="BK1125">
        <v>208.28419494628901</v>
      </c>
      <c r="BL1125">
        <v>200.76306152343801</v>
      </c>
      <c r="BM1125">
        <v>199.51708984375</v>
      </c>
      <c r="BN1125">
        <v>199.72474670410199</v>
      </c>
      <c r="BO1125">
        <v>195.08834998255401</v>
      </c>
      <c r="BP1125">
        <v>192.015265274581</v>
      </c>
      <c r="BQ1125">
        <v>205.610818525697</v>
      </c>
    </row>
    <row r="1126" spans="1:69" x14ac:dyDescent="0.2">
      <c r="A1126" t="s">
        <v>194</v>
      </c>
      <c r="B1126" t="s">
        <v>195</v>
      </c>
      <c r="C1126" t="s">
        <v>3202</v>
      </c>
      <c r="D1126" t="s">
        <v>3203</v>
      </c>
      <c r="N1126">
        <v>20819232768</v>
      </c>
      <c r="O1126">
        <v>22499911680</v>
      </c>
      <c r="P1126">
        <v>29649811456</v>
      </c>
      <c r="Q1126">
        <v>25856976896</v>
      </c>
      <c r="R1126">
        <v>35519348736</v>
      </c>
      <c r="S1126">
        <v>27825182720</v>
      </c>
      <c r="T1126">
        <v>25354606592</v>
      </c>
      <c r="U1126">
        <v>29495687168</v>
      </c>
      <c r="V1126">
        <v>29206564864</v>
      </c>
      <c r="W1126">
        <v>31144169472</v>
      </c>
      <c r="X1126">
        <v>39987277824</v>
      </c>
      <c r="Y1126">
        <v>50856284160</v>
      </c>
      <c r="Z1126">
        <v>62077075456</v>
      </c>
      <c r="AA1126">
        <v>49495203840</v>
      </c>
      <c r="AB1126">
        <v>54063509504</v>
      </c>
      <c r="AC1126">
        <v>62667739136</v>
      </c>
      <c r="AD1126">
        <v>95769690112</v>
      </c>
      <c r="AE1126">
        <v>108644065280</v>
      </c>
      <c r="AF1126">
        <v>79887187968</v>
      </c>
      <c r="AG1126">
        <v>86161170432</v>
      </c>
      <c r="AH1126">
        <v>66176917504</v>
      </c>
      <c r="AI1126">
        <v>41910530048</v>
      </c>
      <c r="AJ1126">
        <v>41705992192</v>
      </c>
      <c r="AK1126">
        <v>100417077248</v>
      </c>
      <c r="AL1126">
        <v>90008190976</v>
      </c>
      <c r="AM1126">
        <v>67565301760</v>
      </c>
      <c r="AN1126">
        <v>61917118464</v>
      </c>
      <c r="AO1126">
        <v>49549385728</v>
      </c>
      <c r="AP1126">
        <v>49160617984</v>
      </c>
      <c r="AQ1126">
        <v>46691471360</v>
      </c>
      <c r="AR1126">
        <v>39837851648</v>
      </c>
      <c r="AS1126">
        <v>34394394624</v>
      </c>
      <c r="AT1126">
        <v>88292155827.603302</v>
      </c>
      <c r="AU1126">
        <v>85543280427.690399</v>
      </c>
      <c r="AV1126">
        <v>114914457507.28799</v>
      </c>
      <c r="AW1126">
        <v>95069191071.3806</v>
      </c>
      <c r="AX1126">
        <v>111514416226.444</v>
      </c>
      <c r="AY1126">
        <v>120517009776.321</v>
      </c>
      <c r="AZ1126">
        <v>169694882210.728</v>
      </c>
      <c r="BA1126">
        <v>148409324307.629</v>
      </c>
      <c r="BB1126">
        <v>190792637755.59</v>
      </c>
      <c r="BC1126">
        <v>179924220773.34698</v>
      </c>
      <c r="BD1126">
        <v>192938103171.08801</v>
      </c>
      <c r="BE1126">
        <v>202028440734.952</v>
      </c>
    </row>
    <row r="1127" spans="1:69" x14ac:dyDescent="0.2">
      <c r="A1127" t="s">
        <v>194</v>
      </c>
      <c r="B1127" t="s">
        <v>195</v>
      </c>
      <c r="C1127" t="s">
        <v>3204</v>
      </c>
      <c r="D1127" t="s">
        <v>3205</v>
      </c>
      <c r="E1127">
        <v>2702615300</v>
      </c>
      <c r="F1127">
        <v>2852458800</v>
      </c>
      <c r="G1127">
        <v>3833667300</v>
      </c>
      <c r="H1127">
        <v>3863657700</v>
      </c>
      <c r="I1127">
        <v>4613092400</v>
      </c>
      <c r="J1127">
        <v>4908215800</v>
      </c>
      <c r="K1127">
        <v>4260276200.0000005</v>
      </c>
      <c r="L1127">
        <v>2575511800</v>
      </c>
      <c r="M1127">
        <v>2683235800</v>
      </c>
      <c r="N1127">
        <v>2960747500</v>
      </c>
      <c r="O1127">
        <v>3409612000</v>
      </c>
      <c r="P1127">
        <v>5804058100</v>
      </c>
      <c r="Q1127">
        <v>5640857600</v>
      </c>
      <c r="R1127">
        <v>6927864300</v>
      </c>
      <c r="S1127">
        <v>8120566300</v>
      </c>
      <c r="T1127">
        <v>9657911300</v>
      </c>
      <c r="U1127">
        <v>13459905500</v>
      </c>
      <c r="V1127">
        <v>17698607100</v>
      </c>
      <c r="W1127">
        <v>18824159200</v>
      </c>
      <c r="X1127">
        <v>10927694800</v>
      </c>
      <c r="Y1127">
        <v>13352037400</v>
      </c>
      <c r="Z1127">
        <v>14388987900</v>
      </c>
      <c r="AA1127">
        <v>18164097000</v>
      </c>
      <c r="AB1127">
        <v>13201858600</v>
      </c>
      <c r="AC1127">
        <v>13434530800</v>
      </c>
      <c r="AD1127">
        <v>25458999300</v>
      </c>
      <c r="AE1127">
        <v>34403999700</v>
      </c>
      <c r="AF1127">
        <v>26272000000</v>
      </c>
      <c r="AG1127">
        <v>36051001300</v>
      </c>
      <c r="AH1127">
        <v>36671000600</v>
      </c>
      <c r="AI1127">
        <v>34519998500</v>
      </c>
      <c r="AJ1127">
        <v>40618000400</v>
      </c>
      <c r="AK1127">
        <v>40194998300</v>
      </c>
      <c r="AL1127">
        <v>32962000900</v>
      </c>
      <c r="AM1127">
        <v>76262203400</v>
      </c>
      <c r="AN1127">
        <v>86764699600</v>
      </c>
      <c r="AO1127">
        <v>101270896600</v>
      </c>
      <c r="AP1127">
        <v>117792096300</v>
      </c>
      <c r="AQ1127">
        <v>125645496300</v>
      </c>
      <c r="AR1127">
        <v>132093075500</v>
      </c>
      <c r="AS1127">
        <v>115360137000</v>
      </c>
      <c r="AT1127">
        <v>141305445000</v>
      </c>
      <c r="AU1127">
        <v>160675626700</v>
      </c>
      <c r="AV1127">
        <v>178680860300</v>
      </c>
      <c r="AW1127">
        <v>215091520400</v>
      </c>
      <c r="AX1127">
        <v>275906772800</v>
      </c>
      <c r="AY1127">
        <v>243838071200</v>
      </c>
      <c r="AZ1127">
        <v>271308061700.00003</v>
      </c>
      <c r="BA1127">
        <v>298043295800</v>
      </c>
      <c r="BB1127">
        <v>353325367300</v>
      </c>
      <c r="BC1127">
        <v>384184397000</v>
      </c>
      <c r="BD1127">
        <v>456648179900</v>
      </c>
      <c r="BE1127">
        <v>580877555700</v>
      </c>
      <c r="BF1127">
        <v>710775224200</v>
      </c>
      <c r="BG1127">
        <v>611392858500</v>
      </c>
      <c r="BH1127">
        <v>624982000000</v>
      </c>
      <c r="BI1127">
        <v>729935000000</v>
      </c>
      <c r="BJ1127">
        <v>844211000000</v>
      </c>
      <c r="BK1127">
        <v>870452000000</v>
      </c>
      <c r="BL1127">
        <v>848947000000</v>
      </c>
      <c r="BM1127">
        <v>781692000000</v>
      </c>
      <c r="BN1127">
        <v>963408000000</v>
      </c>
      <c r="BO1127">
        <v>779032000000</v>
      </c>
      <c r="BP1127">
        <v>935005472261.75195</v>
      </c>
      <c r="BQ1127">
        <v>1206660618565.75</v>
      </c>
    </row>
    <row r="1128" spans="1:69" x14ac:dyDescent="0.2">
      <c r="A1128" t="s">
        <v>194</v>
      </c>
      <c r="B1128" t="s">
        <v>195</v>
      </c>
      <c r="C1128" t="s">
        <v>3206</v>
      </c>
      <c r="D1128" t="s">
        <v>3207</v>
      </c>
      <c r="E1128">
        <v>4451866.2711780686</v>
      </c>
      <c r="F1128">
        <v>3190155.6495316145</v>
      </c>
      <c r="G1128">
        <v>8493787.9695625864</v>
      </c>
      <c r="H1128">
        <v>3424696.3379190969</v>
      </c>
      <c r="I1128">
        <v>3436547.2689756742</v>
      </c>
      <c r="J1128">
        <v>-3627781.8152770121</v>
      </c>
      <c r="K1128">
        <v>-1704099.4932738033</v>
      </c>
      <c r="L1128">
        <v>-1719526.7767637537</v>
      </c>
      <c r="M1128">
        <v>-1595400.3522004636</v>
      </c>
      <c r="N1128">
        <v>-1598457.7722928093</v>
      </c>
      <c r="O1128">
        <v>0</v>
      </c>
      <c r="P1128">
        <v>-504727.9497789297</v>
      </c>
      <c r="Q1128">
        <v>-1303797.9364063924</v>
      </c>
      <c r="R1128">
        <v>-238219.72553957452</v>
      </c>
      <c r="S1128">
        <v>-2253972.9059180524</v>
      </c>
      <c r="T1128">
        <v>-12071599.983015487</v>
      </c>
      <c r="U1128">
        <v>-9522024.2566227969</v>
      </c>
      <c r="V1128">
        <v>-20188163.948613301</v>
      </c>
      <c r="W1128">
        <v>-11100239.09859908</v>
      </c>
      <c r="X1128">
        <v>-9209174.7843016852</v>
      </c>
      <c r="Y1128">
        <v>-4080302.04342299</v>
      </c>
      <c r="Z1128">
        <v>-9807491.0746530332</v>
      </c>
      <c r="AA1128">
        <v>-10261939.537711719</v>
      </c>
      <c r="AB1128">
        <v>-10085025.000758661</v>
      </c>
      <c r="AC1128">
        <v>-4950147.8482994465</v>
      </c>
      <c r="AD1128">
        <v>-5699962.6296815388</v>
      </c>
      <c r="AE1128">
        <v>-5399907.9380408134</v>
      </c>
      <c r="AF1128">
        <v>-8800100.3352131248</v>
      </c>
      <c r="AG1128">
        <v>-13100078.332178982</v>
      </c>
      <c r="AH1128">
        <v>-11900063.139109744</v>
      </c>
      <c r="AI1128">
        <v>-7345790.1577783162</v>
      </c>
      <c r="AJ1128">
        <v>-9216364.140872566</v>
      </c>
      <c r="AK1128">
        <v>-11976192.265962934</v>
      </c>
      <c r="AL1128">
        <v>-18676485.497047264</v>
      </c>
      <c r="AM1128">
        <v>-14263805.506428929</v>
      </c>
      <c r="AN1128">
        <v>-10038100.570911147</v>
      </c>
      <c r="AO1128">
        <v>6899887.6615638398</v>
      </c>
      <c r="AP1128">
        <v>-2192909.6529670227</v>
      </c>
      <c r="AQ1128">
        <v>-2796601.8069866812</v>
      </c>
      <c r="AR1128">
        <v>3915764.8400467136</v>
      </c>
      <c r="AS1128">
        <v>-3750587.2733952692</v>
      </c>
      <c r="AT1128">
        <v>-12079155.333986012</v>
      </c>
      <c r="AU1128">
        <v>-34289884.024367899</v>
      </c>
      <c r="AV1128">
        <v>-54644354.293098725</v>
      </c>
      <c r="AW1128">
        <v>-45408601.403511137</v>
      </c>
      <c r="AX1128">
        <v>-64044632.137963831</v>
      </c>
      <c r="AY1128">
        <v>-18588212.819767408</v>
      </c>
      <c r="AZ1128">
        <v>-22466336.982970349</v>
      </c>
      <c r="BA1128">
        <v>-36737971.510634907</v>
      </c>
      <c r="BB1128">
        <v>-117493023.28644302</v>
      </c>
      <c r="BC1128">
        <v>-302076958.60466546</v>
      </c>
      <c r="BD1128">
        <v>-487651202.61592019</v>
      </c>
      <c r="BE1128">
        <v>-317520069.25433564</v>
      </c>
      <c r="BF1128">
        <v>-363592869.42887002</v>
      </c>
      <c r="BG1128">
        <v>-605515183.94673753</v>
      </c>
      <c r="BH1128">
        <v>-539033650.85309935</v>
      </c>
      <c r="BI1128">
        <v>-571634813.14634526</v>
      </c>
      <c r="BJ1128">
        <v>-529620985.20339257</v>
      </c>
      <c r="BK1128">
        <v>-502129405.96337372</v>
      </c>
      <c r="BL1128">
        <v>-669646057.66848755</v>
      </c>
      <c r="BM1128">
        <v>-775526152.69024825</v>
      </c>
      <c r="BN1128">
        <v>-1153377132.8339951</v>
      </c>
      <c r="BO1128">
        <v>-1207181225.0660291</v>
      </c>
    </row>
    <row r="1129" spans="1:69" x14ac:dyDescent="0.2">
      <c r="A1129" t="s">
        <v>194</v>
      </c>
      <c r="B1129" t="s">
        <v>195</v>
      </c>
      <c r="C1129" t="s">
        <v>3208</v>
      </c>
      <c r="D1129" t="s">
        <v>3209</v>
      </c>
      <c r="AX1129">
        <v>359789077.6030736</v>
      </c>
      <c r="AY1129">
        <v>413394307.61107367</v>
      </c>
      <c r="AZ1129">
        <v>775452328.88847721</v>
      </c>
      <c r="BA1129">
        <v>907761056.95952415</v>
      </c>
      <c r="BB1129">
        <v>1086076697.1085837</v>
      </c>
      <c r="BC1129">
        <v>1601233312.382386</v>
      </c>
      <c r="BD1129">
        <v>2113520214.8118339</v>
      </c>
      <c r="BE1129">
        <v>2268934025.0103302</v>
      </c>
      <c r="BF1129">
        <v>1934693087.0813894</v>
      </c>
      <c r="BG1129">
        <v>1866855668.0659676</v>
      </c>
      <c r="BH1129">
        <v>1403216483.7306514</v>
      </c>
      <c r="BI1129">
        <v>1726183441.536165</v>
      </c>
      <c r="BJ1129">
        <v>2083627375.6644471</v>
      </c>
      <c r="BK1129">
        <v>2718469436.7288074</v>
      </c>
      <c r="BL1129">
        <v>2737296217.8850617</v>
      </c>
      <c r="BM1129">
        <v>3487241975.4483595</v>
      </c>
      <c r="BN1129">
        <v>3128260579.3845649</v>
      </c>
      <c r="BO1129">
        <v>1790568523.1719635</v>
      </c>
      <c r="BP1129">
        <v>2727946822.5516443</v>
      </c>
    </row>
    <row r="1130" spans="1:69" x14ac:dyDescent="0.2">
      <c r="A1130" t="s">
        <v>194</v>
      </c>
      <c r="B1130" t="s">
        <v>195</v>
      </c>
      <c r="C1130" t="s">
        <v>3210</v>
      </c>
      <c r="D1130" t="s">
        <v>3211</v>
      </c>
      <c r="K1130">
        <v>-0.32123506923973366</v>
      </c>
      <c r="L1130">
        <v>7.5781357479420421</v>
      </c>
      <c r="M1130">
        <v>2.334803629959751</v>
      </c>
      <c r="N1130">
        <v>0.29233608517742482</v>
      </c>
      <c r="O1130">
        <v>-5.5379842168091074</v>
      </c>
      <c r="P1130">
        <v>0.68669286207938285</v>
      </c>
      <c r="Q1130">
        <v>-1.2585634569830688</v>
      </c>
      <c r="R1130">
        <v>-0.68509019466013399</v>
      </c>
      <c r="S1130">
        <v>4.6616541928777337</v>
      </c>
      <c r="T1130">
        <v>-1.1355129888771671</v>
      </c>
      <c r="U1130">
        <v>5.8909758200861546</v>
      </c>
      <c r="V1130">
        <v>1.0033860770065672</v>
      </c>
      <c r="W1130">
        <v>0.40371620200087932</v>
      </c>
      <c r="X1130">
        <v>-2.7163181947662594</v>
      </c>
      <c r="Y1130">
        <v>2.0764632351178705</v>
      </c>
      <c r="Z1130">
        <v>1.2089814047556047</v>
      </c>
      <c r="AA1130">
        <v>3.8579676581673112</v>
      </c>
      <c r="AB1130">
        <v>-3.2242226241948799</v>
      </c>
      <c r="AC1130">
        <v>-3.7458812537294079</v>
      </c>
      <c r="AD1130">
        <v>9.7808133832874233</v>
      </c>
      <c r="AE1130">
        <v>5.4925058276774337</v>
      </c>
      <c r="AF1130">
        <v>-3.3655216515093258</v>
      </c>
      <c r="AG1130">
        <v>3.3692986613256437</v>
      </c>
      <c r="AH1130">
        <v>-1.545405115972315</v>
      </c>
      <c r="AI1130">
        <v>-2.4389744739224284</v>
      </c>
      <c r="AJ1130">
        <v>5.1106020557507748</v>
      </c>
      <c r="AK1130">
        <v>-2.3050665362748504</v>
      </c>
      <c r="AL1130">
        <v>0.10307712957606441</v>
      </c>
      <c r="AM1130">
        <v>-7.4120667146346619</v>
      </c>
      <c r="AN1130">
        <v>3.8866427033096471</v>
      </c>
      <c r="AO1130">
        <v>8.3411231650073319</v>
      </c>
      <c r="AP1130">
        <v>3.2580293836165026</v>
      </c>
      <c r="AQ1130">
        <v>5.1973164571724766</v>
      </c>
      <c r="AR1130">
        <v>-0.51798462920214661</v>
      </c>
      <c r="AS1130">
        <v>-1.915163719320617</v>
      </c>
      <c r="AT1130">
        <v>4.1380740012287589</v>
      </c>
      <c r="AU1130">
        <v>1.329474903367057</v>
      </c>
      <c r="AV1130">
        <v>4.4707779244717898</v>
      </c>
      <c r="AW1130">
        <v>1.5156740123448031</v>
      </c>
      <c r="AX1130">
        <v>4.5137482501901758</v>
      </c>
      <c r="AY1130">
        <v>2.9299595365783517</v>
      </c>
      <c r="AZ1130">
        <v>0.79037284762242166</v>
      </c>
      <c r="BA1130">
        <v>2.583644457278794</v>
      </c>
      <c r="BB1130">
        <v>-0.52343741738332028</v>
      </c>
      <c r="BC1130">
        <v>6.146724907549924</v>
      </c>
      <c r="BD1130">
        <v>5.2569029085782262</v>
      </c>
      <c r="BE1130">
        <v>6.7556263194452839</v>
      </c>
      <c r="BF1130">
        <v>-0.19637419787120791</v>
      </c>
      <c r="BG1130">
        <v>-0.5941956280064602</v>
      </c>
      <c r="BH1130">
        <v>1.4872112535997388</v>
      </c>
      <c r="BI1130">
        <v>5.0139709762050586</v>
      </c>
      <c r="BJ1130">
        <v>4.3255350889020718</v>
      </c>
      <c r="BK1130">
        <v>4.9089353867542798</v>
      </c>
      <c r="BL1130">
        <v>5.3554632294518569</v>
      </c>
      <c r="BM1130">
        <v>1.5445377983956234</v>
      </c>
      <c r="BN1130">
        <v>1.6803119852500998</v>
      </c>
      <c r="BO1130">
        <v>-5.0922678510257526</v>
      </c>
    </row>
    <row r="1131" spans="1:69" x14ac:dyDescent="0.2">
      <c r="A1131" t="s">
        <v>194</v>
      </c>
      <c r="B1131" t="s">
        <v>195</v>
      </c>
      <c r="C1131" t="s">
        <v>3212</v>
      </c>
      <c r="D1131" t="s">
        <v>3213</v>
      </c>
      <c r="AI1131">
        <v>10156959574.004557</v>
      </c>
      <c r="AJ1131">
        <v>10950276393.085152</v>
      </c>
      <c r="AK1131">
        <v>10965058160.176069</v>
      </c>
      <c r="AL1131">
        <v>11252714446.106695</v>
      </c>
      <c r="AM1131">
        <v>10684707525.973871</v>
      </c>
      <c r="AN1131">
        <v>11388260344.580246</v>
      </c>
      <c r="AO1131">
        <v>12657969956.449917</v>
      </c>
      <c r="AP1131">
        <v>13411704376.520401</v>
      </c>
      <c r="AQ1131">
        <v>14504163030.411449</v>
      </c>
      <c r="AR1131">
        <v>14858110351.212093</v>
      </c>
      <c r="AS1131">
        <v>15015003049.504366</v>
      </c>
      <c r="AT1131">
        <v>16120750722.964746</v>
      </c>
      <c r="AU1131">
        <v>16847771403.666304</v>
      </c>
      <c r="AV1131">
        <v>18158464466.900829</v>
      </c>
      <c r="AW1131">
        <v>19022663783.485142</v>
      </c>
      <c r="AX1131">
        <v>20516871607.377846</v>
      </c>
      <c r="AY1131">
        <v>21787351022.778397</v>
      </c>
      <c r="AZ1131">
        <v>22635738219.522659</v>
      </c>
      <c r="BA1131">
        <v>23912945619.247059</v>
      </c>
      <c r="BB1131">
        <v>24492414346.310154</v>
      </c>
      <c r="BC1131">
        <v>26769773434.55743</v>
      </c>
      <c r="BD1131">
        <v>29022545883.115139</v>
      </c>
      <c r="BE1131">
        <v>31932262104.70203</v>
      </c>
      <c r="BF1131">
        <v>32840402511.166859</v>
      </c>
      <c r="BG1131">
        <v>33630508817.221668</v>
      </c>
      <c r="BH1131">
        <v>35156723957.556252</v>
      </c>
      <c r="BI1131">
        <v>38015346390.42347</v>
      </c>
      <c r="BJ1131">
        <v>40807466195.899826</v>
      </c>
      <c r="BK1131">
        <v>43981053241.686752</v>
      </c>
      <c r="BL1131">
        <v>47523661518.805717</v>
      </c>
      <c r="BM1131">
        <v>49447293893.309723</v>
      </c>
      <c r="BN1131">
        <v>51487330286.792145</v>
      </c>
      <c r="BO1131">
        <v>50006923778.387108</v>
      </c>
    </row>
    <row r="1132" spans="1:69" x14ac:dyDescent="0.2">
      <c r="A1132" t="s">
        <v>194</v>
      </c>
      <c r="B1132" t="s">
        <v>195</v>
      </c>
      <c r="C1132" t="s">
        <v>3214</v>
      </c>
      <c r="D1132" t="s">
        <v>3215</v>
      </c>
      <c r="J1132">
        <v>1489438339.5581989</v>
      </c>
      <c r="K1132">
        <v>1509173075.2786677</v>
      </c>
      <c r="L1132">
        <v>1650945213.4289587</v>
      </c>
      <c r="M1132">
        <v>1718767382.1156278</v>
      </c>
      <c r="N1132">
        <v>1753865022.9309943</v>
      </c>
      <c r="O1132">
        <v>1685923386.3015985</v>
      </c>
      <c r="P1132">
        <v>1727059918.1595967</v>
      </c>
      <c r="Q1132">
        <v>1734971256.3792856</v>
      </c>
      <c r="R1132">
        <v>1754148972.3220634</v>
      </c>
      <c r="S1132">
        <v>1871005811.3836641</v>
      </c>
      <c r="T1132">
        <v>1887420789.0382216</v>
      </c>
      <c r="U1132">
        <v>2041868775.4303701</v>
      </c>
      <c r="V1132">
        <v>2110987505.2746329</v>
      </c>
      <c r="W1132">
        <v>2173002626.0464449</v>
      </c>
      <c r="X1132">
        <v>2169438600.3654113</v>
      </c>
      <c r="Y1132">
        <v>2274726387.4714808</v>
      </c>
      <c r="Z1132">
        <v>2365970665.3914752</v>
      </c>
      <c r="AA1132">
        <v>2526051475.3275242</v>
      </c>
      <c r="AB1132">
        <v>2514855513.9510689</v>
      </c>
      <c r="AC1132">
        <v>2491538302.3631849</v>
      </c>
      <c r="AD1132">
        <v>2815356355.0541472</v>
      </c>
      <c r="AE1132">
        <v>3054973950.3338513</v>
      </c>
      <c r="AF1132">
        <v>3034048777.451438</v>
      </c>
      <c r="AG1132">
        <v>3221690142.9683051</v>
      </c>
      <c r="AH1132">
        <v>3257243666.8169112</v>
      </c>
      <c r="AI1132">
        <v>3262642474.3036032</v>
      </c>
      <c r="AJ1132">
        <v>3517473571.2133732</v>
      </c>
      <c r="AK1132">
        <v>3522221805.2498188</v>
      </c>
      <c r="AL1132">
        <v>3614623434.8555622</v>
      </c>
      <c r="AM1132">
        <v>3432166914.2973075</v>
      </c>
      <c r="AN1132">
        <v>3658163807.5778584</v>
      </c>
      <c r="AO1132">
        <v>4066022919.30653</v>
      </c>
      <c r="AP1132">
        <v>4308139264.7885466</v>
      </c>
      <c r="AQ1132">
        <v>4659061406.3640471</v>
      </c>
      <c r="AR1132">
        <v>4772757198.3080959</v>
      </c>
      <c r="AS1132">
        <v>4823154640.3405104</v>
      </c>
      <c r="AT1132">
        <v>5178345512.0781088</v>
      </c>
      <c r="AU1132">
        <v>5411880807.2883873</v>
      </c>
      <c r="AV1132">
        <v>5832904719.781724</v>
      </c>
      <c r="AW1132">
        <v>6110504859.4700289</v>
      </c>
      <c r="AX1132">
        <v>6590477815.5647058</v>
      </c>
      <c r="AY1132">
        <v>6998584205.3964767</v>
      </c>
      <c r="AZ1132">
        <v>7271105138.7117481</v>
      </c>
      <c r="BA1132">
        <v>7681372707.5126286</v>
      </c>
      <c r="BB1132">
        <v>7867511016.6859217</v>
      </c>
      <c r="BC1132">
        <v>8599049666.2610931</v>
      </c>
      <c r="BD1132">
        <v>9322690537.5329113</v>
      </c>
      <c r="BE1132">
        <v>10257356434.699287</v>
      </c>
      <c r="BF1132">
        <v>10549071434.761585</v>
      </c>
      <c r="BG1132">
        <v>10802871243.116362</v>
      </c>
      <c r="BH1132">
        <v>11293125664.776682</v>
      </c>
      <c r="BI1132">
        <v>12211379094.803135</v>
      </c>
      <c r="BJ1132">
        <v>13108270394.243427</v>
      </c>
      <c r="BK1132">
        <v>14127697498.982977</v>
      </c>
      <c r="BL1132">
        <v>15265662472.706978</v>
      </c>
      <c r="BM1132">
        <v>15883576194.256607</v>
      </c>
      <c r="BN1132">
        <v>16538881488.917406</v>
      </c>
      <c r="BO1132">
        <v>16063341823.886185</v>
      </c>
    </row>
    <row r="1133" spans="1:69" x14ac:dyDescent="0.2">
      <c r="A1133" t="s">
        <v>194</v>
      </c>
      <c r="B1133" t="s">
        <v>195</v>
      </c>
      <c r="C1133" t="s">
        <v>3216</v>
      </c>
      <c r="D1133" t="s">
        <v>3217</v>
      </c>
      <c r="G1133">
        <v>387079233.95540202</v>
      </c>
      <c r="H1133">
        <v>387900779.66973811</v>
      </c>
      <c r="I1133">
        <v>408452225.50118726</v>
      </c>
      <c r="J1133">
        <v>428515759.6233592</v>
      </c>
      <c r="K1133">
        <v>440441286.23908764</v>
      </c>
      <c r="L1133">
        <v>474418479.01202899</v>
      </c>
      <c r="M1133">
        <v>488390595.05680633</v>
      </c>
      <c r="N1133">
        <v>495557663.69904107</v>
      </c>
      <c r="O1133">
        <v>492796321.25076395</v>
      </c>
      <c r="P1133">
        <v>503420899.406982</v>
      </c>
      <c r="Q1133">
        <v>551659417.2976011</v>
      </c>
      <c r="R1133">
        <v>657214246.33788979</v>
      </c>
      <c r="S1133">
        <v>829367840.73761547</v>
      </c>
      <c r="T1133">
        <v>962066238.88713861</v>
      </c>
      <c r="U1133">
        <v>1040581437.4605355</v>
      </c>
      <c r="V1133">
        <v>1100289200.5698636</v>
      </c>
      <c r="W1133">
        <v>1307248243.9266188</v>
      </c>
      <c r="X1133">
        <v>1672887524.7500691</v>
      </c>
      <c r="Y1133">
        <v>2016183085.8197207</v>
      </c>
      <c r="Z1133">
        <v>2079799215.7052982</v>
      </c>
      <c r="AA1133">
        <v>2020634180.2844768</v>
      </c>
      <c r="AB1133">
        <v>1726429076.2150254</v>
      </c>
      <c r="AC1133">
        <v>1550335317.277957</v>
      </c>
      <c r="AD1133">
        <v>1600017144.500695</v>
      </c>
      <c r="AE1133">
        <v>1864882213.1847527</v>
      </c>
      <c r="AF1133">
        <v>2189871551.0387211</v>
      </c>
      <c r="AG1133">
        <v>2715942816.0470629</v>
      </c>
      <c r="AH1133">
        <v>2828813292.7205868</v>
      </c>
      <c r="AI1133">
        <v>2922762679.1309495</v>
      </c>
      <c r="AJ1133">
        <v>3227199420.9234495</v>
      </c>
      <c r="AK1133">
        <v>3445118326.4276996</v>
      </c>
      <c r="AL1133">
        <v>3421404998.9783125</v>
      </c>
      <c r="AM1133">
        <v>2733946300.7554545</v>
      </c>
      <c r="AN1133">
        <v>2559493172.7204466</v>
      </c>
      <c r="AO1133">
        <v>2562019871.7297297</v>
      </c>
      <c r="AP1133">
        <v>2682136813.2715425</v>
      </c>
      <c r="AQ1133">
        <v>2729578649.9272342</v>
      </c>
      <c r="AR1133">
        <v>3003739874.3120279</v>
      </c>
      <c r="AS1133">
        <v>3135673598.4719667</v>
      </c>
      <c r="AT1133">
        <v>3302319448.7693448</v>
      </c>
      <c r="AU1133">
        <v>3339651440.1781621</v>
      </c>
      <c r="AV1133">
        <v>4053974304.1632171</v>
      </c>
      <c r="AW1133">
        <v>5021639687.9527121</v>
      </c>
      <c r="AX1133">
        <v>6137861202.4397736</v>
      </c>
      <c r="AY1133">
        <v>6734050963.7254372</v>
      </c>
      <c r="AZ1133">
        <v>7275158296.3651905</v>
      </c>
      <c r="BA1133">
        <v>8431017728.0989046</v>
      </c>
      <c r="BB1133">
        <v>9277584612.7320404</v>
      </c>
      <c r="BC1133">
        <v>10111306844.920528</v>
      </c>
      <c r="BD1133">
        <v>10923947116.110838</v>
      </c>
      <c r="BE1133">
        <v>12119235602.280512</v>
      </c>
      <c r="BF1133">
        <v>13218406478.004999</v>
      </c>
      <c r="BG1133">
        <v>13374188290.838514</v>
      </c>
      <c r="BH1133">
        <v>12719827561.667587</v>
      </c>
      <c r="BI1133">
        <v>12626356083.943075</v>
      </c>
      <c r="BJ1133">
        <v>12947522457.511435</v>
      </c>
      <c r="BK1133">
        <v>14844368558.962721</v>
      </c>
      <c r="BL1133">
        <v>15845913551.904825</v>
      </c>
      <c r="BM1133">
        <v>16526198306.968464</v>
      </c>
      <c r="BN1133">
        <v>18130346385.675488</v>
      </c>
      <c r="BO1133">
        <v>18839306766.574211</v>
      </c>
      <c r="BP1133">
        <v>19274568555.689663</v>
      </c>
      <c r="BQ1133">
        <v>20101882252.233536</v>
      </c>
    </row>
    <row r="1134" spans="1:69" x14ac:dyDescent="0.2">
      <c r="A1134" t="s">
        <v>194</v>
      </c>
      <c r="B1134" t="s">
        <v>195</v>
      </c>
      <c r="C1134" t="s">
        <v>3218</v>
      </c>
      <c r="D1134" t="s">
        <v>3219</v>
      </c>
      <c r="E1134">
        <v>14656058.727698643</v>
      </c>
      <c r="F1134">
        <v>18379752.610557098</v>
      </c>
      <c r="G1134">
        <v>20845869.240265932</v>
      </c>
      <c r="H1134">
        <v>22333199.30554349</v>
      </c>
      <c r="I1134">
        <v>31638920.928871304</v>
      </c>
      <c r="J1134">
        <v>36840693.670089416</v>
      </c>
      <c r="K1134">
        <v>34914820.790723279</v>
      </c>
      <c r="L1134">
        <v>25589146.330816023</v>
      </c>
      <c r="M1134">
        <v>27908889.544645652</v>
      </c>
      <c r="N1134">
        <v>27863484.40667776</v>
      </c>
      <c r="O1134">
        <v>30264917.724142905</v>
      </c>
      <c r="P1134">
        <v>37657772.085584328</v>
      </c>
      <c r="Q1134">
        <v>57690581.279011987</v>
      </c>
      <c r="R1134">
        <v>80175014.594584495</v>
      </c>
      <c r="S1134">
        <v>132992822.14169607</v>
      </c>
      <c r="T1134">
        <v>82085397.565895468</v>
      </c>
      <c r="U1134">
        <v>120314810.06270696</v>
      </c>
      <c r="V1134">
        <v>57977413.492878757</v>
      </c>
      <c r="W1134">
        <v>87964221.270389348</v>
      </c>
      <c r="X1134">
        <v>57110491.774875529</v>
      </c>
      <c r="Y1134">
        <v>10777574.290138958</v>
      </c>
      <c r="Z1134">
        <v>-5416645.6762736263</v>
      </c>
      <c r="AA1134">
        <v>47453662.727470987</v>
      </c>
      <c r="AB1134">
        <v>57762294.512124926</v>
      </c>
      <c r="AC1134">
        <v>65026558.262873605</v>
      </c>
      <c r="AD1134">
        <v>28700219.830941193</v>
      </c>
      <c r="AE1134">
        <v>3176445.4122618712</v>
      </c>
      <c r="AF1134">
        <v>59253909.679049298</v>
      </c>
      <c r="AG1134">
        <v>69498279.591861531</v>
      </c>
      <c r="AH1134">
        <v>144196814.45340705</v>
      </c>
      <c r="AI1134">
        <v>168218705.53455484</v>
      </c>
      <c r="AJ1134">
        <v>261603036.45735952</v>
      </c>
      <c r="AK1134">
        <v>289393112.70922214</v>
      </c>
      <c r="AL1134">
        <v>247560934.24336272</v>
      </c>
      <c r="AM1134">
        <v>309694051.8312909</v>
      </c>
      <c r="AN1134">
        <v>272668564.11964327</v>
      </c>
      <c r="AO1134">
        <v>204120834.30040592</v>
      </c>
      <c r="AP1134">
        <v>283939935.09051222</v>
      </c>
      <c r="AQ1134">
        <v>248261329.66546291</v>
      </c>
      <c r="AR1134">
        <v>-42379860.382873796</v>
      </c>
      <c r="AS1134">
        <v>-84978734.334886238</v>
      </c>
      <c r="AT1134">
        <v>-769115.88524077996</v>
      </c>
      <c r="AU1134">
        <v>-4712920.5163620161</v>
      </c>
      <c r="AV1134">
        <v>167439582.15120617</v>
      </c>
      <c r="AW1134">
        <v>98148646.521288648</v>
      </c>
      <c r="AX1134">
        <v>189007657.14360037</v>
      </c>
      <c r="AY1134">
        <v>191982807.69631085</v>
      </c>
      <c r="AZ1134">
        <v>394131818.77002656</v>
      </c>
      <c r="BA1134">
        <v>533561847.1389333</v>
      </c>
      <c r="BB1134">
        <v>687253761.14817572</v>
      </c>
      <c r="BC1134">
        <v>1410180057.8277524</v>
      </c>
      <c r="BD1134">
        <v>2055735344.04321</v>
      </c>
      <c r="BE1134">
        <v>2086454425.5251219</v>
      </c>
      <c r="BF1134">
        <v>1859082524.2256105</v>
      </c>
      <c r="BG1134">
        <v>1994227064.132901</v>
      </c>
      <c r="BH1134">
        <v>1482901984.1214306</v>
      </c>
      <c r="BI1134">
        <v>1890906821.7316842</v>
      </c>
      <c r="BJ1134">
        <v>2214485580.3364038</v>
      </c>
      <c r="BK1134">
        <v>2749186673.1824584</v>
      </c>
      <c r="BL1134">
        <v>2864192622.7114625</v>
      </c>
      <c r="BM1134">
        <v>3540654191.2011914</v>
      </c>
      <c r="BN1134">
        <v>3679828894.9479666</v>
      </c>
      <c r="BO1134">
        <v>2416140379.9954691</v>
      </c>
      <c r="BP1134">
        <v>3045777559.629375</v>
      </c>
      <c r="BQ1134">
        <v>4287776665.6648507</v>
      </c>
    </row>
    <row r="1135" spans="1:69" x14ac:dyDescent="0.2">
      <c r="A1135" t="s">
        <v>194</v>
      </c>
      <c r="B1135" t="s">
        <v>195</v>
      </c>
      <c r="C1135" t="s">
        <v>3220</v>
      </c>
      <c r="D1135" t="s">
        <v>3221</v>
      </c>
      <c r="AI1135">
        <v>566.94414729182279</v>
      </c>
      <c r="AJ1135">
        <v>623.26800170847014</v>
      </c>
      <c r="AK1135">
        <v>623.38499529254966</v>
      </c>
      <c r="AL1135">
        <v>644.03546436099009</v>
      </c>
      <c r="AM1135">
        <v>649.84240759873774</v>
      </c>
      <c r="AN1135">
        <v>683.63915158119471</v>
      </c>
      <c r="AO1135">
        <v>753.30916674030993</v>
      </c>
      <c r="AP1135">
        <v>793.97084143548636</v>
      </c>
      <c r="AQ1135">
        <v>838.07935529001065</v>
      </c>
      <c r="AR1135">
        <v>886.43409065090293</v>
      </c>
      <c r="AS1135">
        <v>896.47748151081475</v>
      </c>
      <c r="AT1135">
        <v>947.91937467695266</v>
      </c>
      <c r="AU1135">
        <v>973.98393338321762</v>
      </c>
      <c r="AV1135">
        <v>1037.8379937465252</v>
      </c>
      <c r="AW1135">
        <v>1079.0000914275126</v>
      </c>
      <c r="AX1135">
        <v>1171.7643231958748</v>
      </c>
      <c r="AY1135">
        <v>1244.0024384431906</v>
      </c>
      <c r="AZ1135">
        <v>1290.499510174245</v>
      </c>
      <c r="BA1135">
        <v>1351.3604156913304</v>
      </c>
      <c r="BB1135">
        <v>1359.6922490730215</v>
      </c>
      <c r="BC1135">
        <v>1449.4221638292095</v>
      </c>
      <c r="BD1135">
        <v>1531.3433824398164</v>
      </c>
      <c r="BE1135">
        <v>1571.8388447731454</v>
      </c>
      <c r="BF1135">
        <v>1642.8921312577647</v>
      </c>
      <c r="BG1135">
        <v>1661.3177379375693</v>
      </c>
      <c r="BH1135">
        <v>1691.5793538740807</v>
      </c>
      <c r="BI1135">
        <v>1881.7589313440665</v>
      </c>
      <c r="BJ1135">
        <v>2042.4029525991662</v>
      </c>
      <c r="BK1135">
        <v>2073.3235382155035</v>
      </c>
      <c r="BL1135">
        <v>2232.1628201658523</v>
      </c>
      <c r="BM1135">
        <v>2380.7228278180219</v>
      </c>
      <c r="BN1135">
        <v>2486.4309314776174</v>
      </c>
      <c r="BO1135">
        <v>2645.2406799661094</v>
      </c>
      <c r="BP1135">
        <v>2759.3020548460527</v>
      </c>
      <c r="BQ1135">
        <v>2895.8915203366482</v>
      </c>
    </row>
    <row r="1136" spans="1:69" x14ac:dyDescent="0.2">
      <c r="A1136" t="s">
        <v>194</v>
      </c>
      <c r="B1136" t="s">
        <v>195</v>
      </c>
      <c r="C1136" t="s">
        <v>3222</v>
      </c>
      <c r="D1136" t="s">
        <v>3223</v>
      </c>
      <c r="E1136">
        <v>16955.301456215089</v>
      </c>
      <c r="F1136">
        <v>17718.173170216556</v>
      </c>
      <c r="G1136">
        <v>18903.535987765037</v>
      </c>
      <c r="H1136">
        <v>19333.939786804091</v>
      </c>
      <c r="I1136">
        <v>19826.32283672324</v>
      </c>
      <c r="J1136">
        <v>20113.282052804738</v>
      </c>
      <c r="K1136">
        <v>20351.035341612809</v>
      </c>
      <c r="L1136">
        <v>20818.370861235504</v>
      </c>
      <c r="M1136">
        <v>21036.509041745499</v>
      </c>
      <c r="N1136">
        <v>22553.019864952639</v>
      </c>
      <c r="O1136">
        <v>22584.226790562509</v>
      </c>
      <c r="P1136">
        <v>23271.733772202831</v>
      </c>
      <c r="Q1136">
        <v>25110.415113288014</v>
      </c>
      <c r="R1136">
        <v>25440.051898475744</v>
      </c>
      <c r="S1136">
        <v>30008.996491894311</v>
      </c>
      <c r="T1136">
        <v>32768.770224457832</v>
      </c>
      <c r="U1136">
        <v>37153.318573679251</v>
      </c>
      <c r="V1136">
        <v>43230.74714243893</v>
      </c>
      <c r="W1136">
        <v>50519.633547889054</v>
      </c>
      <c r="X1136">
        <v>54988.912777134741</v>
      </c>
      <c r="Y1136">
        <v>58650.68289699046</v>
      </c>
      <c r="Z1136">
        <v>67581.779122949258</v>
      </c>
      <c r="AA1136">
        <v>78543.296889715624</v>
      </c>
      <c r="AB1136">
        <v>80757.701874779261</v>
      </c>
      <c r="AC1136">
        <v>82074.542488049803</v>
      </c>
      <c r="AD1136">
        <v>87185.420056537958</v>
      </c>
      <c r="AE1136">
        <v>85696.559323560155</v>
      </c>
      <c r="AF1136">
        <v>84215.782047978806</v>
      </c>
      <c r="AG1136">
        <v>89690.800276491282</v>
      </c>
      <c r="AH1136">
        <v>93529.629662012012</v>
      </c>
      <c r="AI1136">
        <v>92187.158027267418</v>
      </c>
      <c r="AJ1136">
        <v>94140.783726281137</v>
      </c>
      <c r="AK1136">
        <v>92269.561789438972</v>
      </c>
      <c r="AL1136">
        <v>91776.269944233587</v>
      </c>
      <c r="AM1136">
        <v>103940.6615975546</v>
      </c>
      <c r="AN1136">
        <v>114351.05820681443</v>
      </c>
      <c r="AO1136">
        <v>124170.74364706564</v>
      </c>
      <c r="AP1136">
        <v>130656.69939235738</v>
      </c>
      <c r="AQ1136">
        <v>147211.68875788833</v>
      </c>
      <c r="AR1136">
        <v>180233.34368040995</v>
      </c>
      <c r="AS1136">
        <v>176776.82136314764</v>
      </c>
      <c r="AT1136">
        <v>190046.37897142099</v>
      </c>
      <c r="AU1136">
        <v>198162.01894077368</v>
      </c>
      <c r="AV1136">
        <v>210139.69185781467</v>
      </c>
      <c r="AW1136">
        <v>212945.86698910332</v>
      </c>
      <c r="AX1136">
        <v>232607.48649721223</v>
      </c>
      <c r="AY1136">
        <v>237972.0062333259</v>
      </c>
      <c r="AZ1136">
        <v>246345.33246375091</v>
      </c>
      <c r="BA1136">
        <v>276269.16522923275</v>
      </c>
      <c r="BB1136">
        <v>282914.18904923758</v>
      </c>
      <c r="BC1136">
        <v>309225.26239610079</v>
      </c>
      <c r="BD1136">
        <v>341666.92560659919</v>
      </c>
      <c r="BE1136">
        <v>373456.71545671229</v>
      </c>
      <c r="BF1136">
        <v>375246.19831618475</v>
      </c>
      <c r="BG1136">
        <v>377656.05851977743</v>
      </c>
      <c r="BH1136">
        <v>372537.12384410121</v>
      </c>
      <c r="BI1136">
        <v>393337.4523192725</v>
      </c>
      <c r="BJ1136">
        <v>411738.78668512212</v>
      </c>
      <c r="BK1136">
        <v>431840.52402040717</v>
      </c>
      <c r="BL1136">
        <v>448135.84159528656</v>
      </c>
      <c r="BM1136">
        <v>474994.8903308349</v>
      </c>
      <c r="BN1136">
        <v>496601.78798661148</v>
      </c>
      <c r="BO1136">
        <v>516055.63956131757</v>
      </c>
      <c r="BP1136">
        <v>529828.1160339613</v>
      </c>
      <c r="BQ1136">
        <v>595426.62585804332</v>
      </c>
    </row>
    <row r="1137" spans="1:69" x14ac:dyDescent="0.2">
      <c r="A1137" t="s">
        <v>194</v>
      </c>
      <c r="B1137" t="s">
        <v>195</v>
      </c>
      <c r="C1137" t="s">
        <v>3224</v>
      </c>
      <c r="D1137" t="s">
        <v>3225</v>
      </c>
      <c r="AI1137">
        <v>5192843277.162241</v>
      </c>
      <c r="AJ1137">
        <v>5855373513.4264479</v>
      </c>
      <c r="AK1137">
        <v>6002745550.5456657</v>
      </c>
      <c r="AL1137">
        <v>6357733265.9934225</v>
      </c>
      <c r="AM1137">
        <v>6578873266.363286</v>
      </c>
      <c r="AN1137">
        <v>7100769815.7897301</v>
      </c>
      <c r="AO1137">
        <v>8027218788.8530712</v>
      </c>
      <c r="AP1137">
        <v>8681454235.7532482</v>
      </c>
      <c r="AQ1137">
        <v>9420568438.1516323</v>
      </c>
      <c r="AR1137">
        <v>10260410776.029675</v>
      </c>
      <c r="AS1137">
        <v>10690983443.721371</v>
      </c>
      <c r="AT1137">
        <v>11654669659.572508</v>
      </c>
      <c r="AU1137">
        <v>12350989938.887444</v>
      </c>
      <c r="AV1137">
        <v>13577548764.004717</v>
      </c>
      <c r="AW1137">
        <v>14567076341.32015</v>
      </c>
      <c r="AX1137">
        <v>16325164677.77668</v>
      </c>
      <c r="AY1137">
        <v>17880926557.467957</v>
      </c>
      <c r="AZ1137">
        <v>19120436926.091236</v>
      </c>
      <c r="BA1137">
        <v>20619182899.136978</v>
      </c>
      <c r="BB1137">
        <v>21360854972.625607</v>
      </c>
      <c r="BC1137">
        <v>23446574734.338879</v>
      </c>
      <c r="BD1137">
        <v>25515102554.621037</v>
      </c>
      <c r="BE1137">
        <v>26992067760.192902</v>
      </c>
      <c r="BF1137">
        <v>29071648205.487831</v>
      </c>
      <c r="BG1137">
        <v>30284926912.341141</v>
      </c>
      <c r="BH1137">
        <v>31763609326.838951</v>
      </c>
      <c r="BI1137">
        <v>36383537964.251411</v>
      </c>
      <c r="BJ1137">
        <v>40632395597.009521</v>
      </c>
      <c r="BK1137">
        <v>42375183591.22747</v>
      </c>
      <c r="BL1137">
        <v>46790489892.501228</v>
      </c>
      <c r="BM1137">
        <v>51134807594.626671</v>
      </c>
      <c r="BN1137">
        <v>54689652540.566544</v>
      </c>
      <c r="BO1137">
        <v>59541822984.502998</v>
      </c>
      <c r="BP1137">
        <v>63535071031.224922</v>
      </c>
      <c r="BQ1137">
        <v>68194715212.164772</v>
      </c>
    </row>
    <row r="1138" spans="1:69" x14ac:dyDescent="0.2">
      <c r="A1138" t="s">
        <v>194</v>
      </c>
      <c r="B1138" t="s">
        <v>195</v>
      </c>
      <c r="C1138" t="s">
        <v>3226</v>
      </c>
      <c r="D1138" t="s">
        <v>3227</v>
      </c>
      <c r="AI1138">
        <v>844374999000</v>
      </c>
      <c r="AJ1138">
        <v>884418019300</v>
      </c>
      <c r="AK1138">
        <v>888488984600</v>
      </c>
      <c r="AL1138">
        <v>905988997100</v>
      </c>
      <c r="AM1138">
        <v>1052274262000</v>
      </c>
      <c r="AN1138">
        <v>1187732652000</v>
      </c>
      <c r="AO1138">
        <v>1323156242400</v>
      </c>
      <c r="AP1138">
        <v>1428629487600</v>
      </c>
      <c r="AQ1138">
        <v>1654757130200</v>
      </c>
      <c r="AR1138">
        <v>2086187976300</v>
      </c>
      <c r="AS1138">
        <v>2108160114900</v>
      </c>
      <c r="AT1138">
        <v>2336620419500</v>
      </c>
      <c r="AU1138">
        <v>2512872151500</v>
      </c>
      <c r="AV1138">
        <v>2749159243200</v>
      </c>
      <c r="AW1138">
        <v>2874882704500</v>
      </c>
      <c r="AX1138">
        <v>3240716112600</v>
      </c>
      <c r="AY1138">
        <v>3420539891800</v>
      </c>
      <c r="AZ1138">
        <v>3649928073800</v>
      </c>
      <c r="BA1138">
        <v>4215340616100</v>
      </c>
      <c r="BB1138">
        <v>4444600582300</v>
      </c>
      <c r="BC1138">
        <v>5002181838700</v>
      </c>
      <c r="BD1138">
        <v>5692822881100</v>
      </c>
      <c r="BE1138">
        <v>6413105899900</v>
      </c>
      <c r="BF1138">
        <v>6640134954900</v>
      </c>
      <c r="BG1138">
        <v>6884466390200</v>
      </c>
      <c r="BH1138">
        <v>6995311000000</v>
      </c>
      <c r="BI1138">
        <v>7605123000000.0303</v>
      </c>
      <c r="BJ1138">
        <v>8191298999999.9805</v>
      </c>
      <c r="BK1138">
        <v>8826081000000.0098</v>
      </c>
      <c r="BL1138">
        <v>9393802001000.0293</v>
      </c>
      <c r="BM1138">
        <v>10202268001000</v>
      </c>
      <c r="BN1138">
        <v>10922877001000</v>
      </c>
      <c r="BO1138">
        <v>11615916001000</v>
      </c>
      <c r="BP1138">
        <v>12199703518300</v>
      </c>
      <c r="BQ1138">
        <v>14021571213900</v>
      </c>
    </row>
    <row r="1139" spans="1:69" x14ac:dyDescent="0.2">
      <c r="A1139" t="s">
        <v>194</v>
      </c>
      <c r="B1139" t="s">
        <v>195</v>
      </c>
      <c r="C1139" t="s">
        <v>3228</v>
      </c>
      <c r="D1139" t="s">
        <v>3229</v>
      </c>
      <c r="O1139">
        <v>6.8221186750104401</v>
      </c>
      <c r="P1139">
        <v>5.7170490466419999</v>
      </c>
      <c r="Q1139">
        <v>5.4800450574577004</v>
      </c>
      <c r="R1139">
        <v>7.9999262761062999</v>
      </c>
      <c r="S1139">
        <v>7.9907580441387802</v>
      </c>
      <c r="T1139">
        <v>8.7528172676248097</v>
      </c>
      <c r="U1139">
        <v>7.5339028932096799</v>
      </c>
      <c r="V1139">
        <v>11.8602732911478</v>
      </c>
      <c r="W1139">
        <v>9.3561680303170807</v>
      </c>
      <c r="X1139">
        <v>7.4015110311115899</v>
      </c>
      <c r="Y1139">
        <v>8.3272835403721501</v>
      </c>
      <c r="Z1139">
        <v>8.0247485778259193</v>
      </c>
      <c r="AA1139">
        <v>11.2825956149589</v>
      </c>
      <c r="AB1139">
        <v>8.2112448245280092</v>
      </c>
      <c r="AC1139">
        <v>8.3761518384839508</v>
      </c>
      <c r="AD1139">
        <v>5.7746165296827296</v>
      </c>
      <c r="AE1139">
        <v>7.0449873027857297</v>
      </c>
      <c r="AF1139">
        <v>5.9752063355755904</v>
      </c>
      <c r="AG1139">
        <v>5.9728187166501998</v>
      </c>
      <c r="AH1139">
        <v>6.1698328328816698</v>
      </c>
      <c r="AI1139">
        <v>6.5428431675784999</v>
      </c>
      <c r="AJ1139">
        <v>6.4829065197936702</v>
      </c>
      <c r="AK1139">
        <v>6.3055062811134404</v>
      </c>
      <c r="AL1139">
        <v>5.6030710987125403</v>
      </c>
      <c r="AM1139">
        <v>11.4691311955955</v>
      </c>
      <c r="AN1139">
        <v>13.763733854332299</v>
      </c>
      <c r="AO1139">
        <v>12.70197390977</v>
      </c>
      <c r="AP1139">
        <v>12.661205670447799</v>
      </c>
      <c r="AQ1139">
        <v>11.615814542175301</v>
      </c>
      <c r="AR1139">
        <v>4.6003112365727299</v>
      </c>
      <c r="AS1139">
        <v>5.2964546741105298</v>
      </c>
      <c r="AT1139">
        <v>4.7545931328444304</v>
      </c>
      <c r="AU1139">
        <v>5.7002128585297198</v>
      </c>
      <c r="AV1139">
        <v>6.3125259893328902</v>
      </c>
      <c r="AW1139">
        <v>5.4112314133148001</v>
      </c>
      <c r="AX1139">
        <v>6.3291838999233203</v>
      </c>
      <c r="AY1139">
        <v>6.3023065922053201</v>
      </c>
      <c r="AZ1139">
        <v>7.81229482419407</v>
      </c>
      <c r="BA1139">
        <v>8.1254124129179903</v>
      </c>
      <c r="BB1139">
        <v>8.12049824388966</v>
      </c>
      <c r="BC1139">
        <v>6.8620683614078599</v>
      </c>
      <c r="BD1139">
        <v>6.5747001785934298</v>
      </c>
      <c r="BE1139">
        <v>7.2992941697241598</v>
      </c>
      <c r="BF1139">
        <v>7.1334446595354404</v>
      </c>
      <c r="BG1139">
        <v>7.5295834629563396</v>
      </c>
      <c r="BH1139">
        <v>9.1966556940611106</v>
      </c>
      <c r="BI1139">
        <v>8.9610459736662005</v>
      </c>
      <c r="BJ1139">
        <v>8.12959848016264</v>
      </c>
      <c r="BK1139">
        <v>5.2237144864415104</v>
      </c>
      <c r="BL1139">
        <v>4.8897385779348701</v>
      </c>
      <c r="BM1139">
        <v>4.8205569070835299</v>
      </c>
      <c r="BN1139">
        <v>4.6828009537339401</v>
      </c>
    </row>
    <row r="1140" spans="1:69" x14ac:dyDescent="0.2">
      <c r="A1140" t="s">
        <v>194</v>
      </c>
      <c r="B1140" t="s">
        <v>195</v>
      </c>
      <c r="C1140" t="s">
        <v>3230</v>
      </c>
      <c r="D1140" t="s">
        <v>3231</v>
      </c>
      <c r="E1140">
        <v>319420510.36329639</v>
      </c>
      <c r="F1140">
        <v>338616892.93434286</v>
      </c>
      <c r="G1140">
        <v>363920361.79211766</v>
      </c>
      <c r="H1140">
        <v>378271688.08011514</v>
      </c>
      <c r="I1140">
        <v>391494785.73773265</v>
      </c>
      <c r="J1140">
        <v>402888218.40530485</v>
      </c>
      <c r="K1140">
        <v>416548911.04667848</v>
      </c>
      <c r="L1140">
        <v>440284387.85871625</v>
      </c>
      <c r="M1140">
        <v>449604179.82703137</v>
      </c>
      <c r="N1140">
        <v>466909408.34743655</v>
      </c>
      <c r="O1140">
        <v>446068631.9924075</v>
      </c>
      <c r="P1140">
        <v>461332840.65316111</v>
      </c>
      <c r="Q1140">
        <v>556213595.98009467</v>
      </c>
      <c r="R1140">
        <v>643691488.60848939</v>
      </c>
      <c r="S1140">
        <v>717396794.3155967</v>
      </c>
      <c r="T1140">
        <v>894908177.24924624</v>
      </c>
      <c r="U1140">
        <v>920217954.01686847</v>
      </c>
      <c r="V1140">
        <v>1059185469.4116409</v>
      </c>
      <c r="W1140">
        <v>1392163986.7894413</v>
      </c>
      <c r="X1140">
        <v>1697109721.4724422</v>
      </c>
      <c r="Y1140">
        <v>1865523794.7656603</v>
      </c>
      <c r="Z1140">
        <v>1722889369.3804376</v>
      </c>
      <c r="AA1140">
        <v>1699173745.7899196</v>
      </c>
      <c r="AB1140">
        <v>1565634127.2566206</v>
      </c>
      <c r="AC1140">
        <v>1429134400.7096577</v>
      </c>
      <c r="AD1140">
        <v>1495824827.4296317</v>
      </c>
      <c r="AE1140">
        <v>1936957665.3247008</v>
      </c>
      <c r="AF1140">
        <v>2282417965.1725702</v>
      </c>
      <c r="AG1140">
        <v>2495002315.9278989</v>
      </c>
      <c r="AH1140">
        <v>2500634609.8224859</v>
      </c>
      <c r="AI1140">
        <v>2974512446.3175163</v>
      </c>
      <c r="AJ1140">
        <v>2991064706.2529054</v>
      </c>
      <c r="AK1140">
        <v>3204836655.6695876</v>
      </c>
      <c r="AL1140">
        <v>3083129837.5764546</v>
      </c>
      <c r="AM1140">
        <v>1757931922.4634223</v>
      </c>
      <c r="AN1140">
        <v>2205692525.6136141</v>
      </c>
      <c r="AO1140">
        <v>2388582819.9467258</v>
      </c>
      <c r="AP1140">
        <v>2245856051.8745193</v>
      </c>
      <c r="AQ1140">
        <v>2591926490.7712159</v>
      </c>
      <c r="AR1140">
        <v>3174946411.5301604</v>
      </c>
      <c r="AS1140">
        <v>2805938601.7006111</v>
      </c>
      <c r="AT1140">
        <v>2997435676.5211716</v>
      </c>
      <c r="AU1140">
        <v>3390733278.8971028</v>
      </c>
      <c r="AV1140">
        <v>4432643201.4547348</v>
      </c>
      <c r="AW1140">
        <v>5043806861.4402533</v>
      </c>
      <c r="AX1140">
        <v>5623067452.0377398</v>
      </c>
      <c r="AY1140">
        <v>6080677647.6555882</v>
      </c>
      <c r="AZ1140">
        <v>7058884247.0559082</v>
      </c>
      <c r="BA1140">
        <v>8783177040.784174</v>
      </c>
      <c r="BB1140">
        <v>8699409804.4190598</v>
      </c>
      <c r="BC1140">
        <v>9333166926.8630276</v>
      </c>
      <c r="BD1140">
        <v>11111278446.677105</v>
      </c>
      <c r="BE1140">
        <v>11423280665.061493</v>
      </c>
      <c r="BF1140">
        <v>12005191829.625689</v>
      </c>
      <c r="BG1140">
        <v>12704770442.192726</v>
      </c>
      <c r="BH1140">
        <v>10775038825.432714</v>
      </c>
      <c r="BI1140">
        <v>11601624800.669498</v>
      </c>
      <c r="BJ1140">
        <v>12653065688.11953</v>
      </c>
      <c r="BK1140">
        <v>14322944876.893967</v>
      </c>
      <c r="BL1140">
        <v>14583878458.348759</v>
      </c>
      <c r="BM1140">
        <v>16366930257.451273</v>
      </c>
      <c r="BN1140">
        <v>17960176866.681</v>
      </c>
      <c r="BO1140">
        <v>17373491720.652214</v>
      </c>
      <c r="BP1140">
        <v>18571150384.601276</v>
      </c>
      <c r="BQ1140">
        <v>21134674644.248665</v>
      </c>
    </row>
    <row r="1141" spans="1:69" x14ac:dyDescent="0.2">
      <c r="A1141" t="s">
        <v>194</v>
      </c>
      <c r="B1141" t="s">
        <v>195</v>
      </c>
      <c r="C1141" t="s">
        <v>3232</v>
      </c>
      <c r="D1141" t="s">
        <v>3233</v>
      </c>
      <c r="E1141">
        <v>11.745596334681844</v>
      </c>
      <c r="F1141">
        <v>11.96883410652616</v>
      </c>
      <c r="G1141">
        <v>12.209452144715094</v>
      </c>
      <c r="H1141">
        <v>12.837936716172266</v>
      </c>
      <c r="I1141">
        <v>13.070587934009742</v>
      </c>
      <c r="J1141">
        <v>12.984835463962726</v>
      </c>
      <c r="K1141">
        <v>13.283891409682949</v>
      </c>
      <c r="L1141">
        <v>12.697937843177378</v>
      </c>
      <c r="M1141">
        <v>12.664430690429779</v>
      </c>
      <c r="N1141">
        <v>13.539942311756676</v>
      </c>
      <c r="O1141">
        <v>13.781417328324103</v>
      </c>
      <c r="P1141">
        <v>14.246881298101959</v>
      </c>
      <c r="Q1141">
        <v>15.286425686325481</v>
      </c>
      <c r="R1141">
        <v>15.69577460723063</v>
      </c>
      <c r="S1141">
        <v>17.42461856599563</v>
      </c>
      <c r="T1141">
        <v>18.849282556575115</v>
      </c>
      <c r="U1141">
        <v>20.116992124581611</v>
      </c>
      <c r="V1141">
        <v>23.871220433370809</v>
      </c>
      <c r="W1141">
        <v>27.340263887957857</v>
      </c>
      <c r="X1141">
        <v>29.460098223646881</v>
      </c>
      <c r="Y1141">
        <v>32.021467729846954</v>
      </c>
      <c r="Z1141">
        <v>36.371462241459014</v>
      </c>
      <c r="AA1141">
        <v>39.661812545437378</v>
      </c>
      <c r="AB1141">
        <v>41.807245698906023</v>
      </c>
      <c r="AC1141">
        <v>44.525170398851927</v>
      </c>
      <c r="AD1141">
        <v>44.862255641652972</v>
      </c>
      <c r="AE1141">
        <v>42.015441864470162</v>
      </c>
      <c r="AF1141">
        <v>42.535308660960524</v>
      </c>
      <c r="AG1141">
        <v>43.985148731731194</v>
      </c>
      <c r="AH1141">
        <v>46.110344156176538</v>
      </c>
      <c r="AI1141">
        <v>46.94494849543419</v>
      </c>
      <c r="AJ1141">
        <v>45.082275867081314</v>
      </c>
      <c r="AK1141">
        <v>45.184639511351051</v>
      </c>
      <c r="AL1141">
        <v>44.533149402940225</v>
      </c>
      <c r="AM1141">
        <v>51.052340169836043</v>
      </c>
      <c r="AN1141">
        <v>54.508363583127476</v>
      </c>
      <c r="AO1141">
        <v>54.69843705473766</v>
      </c>
      <c r="AP1141">
        <v>55.549654050046747</v>
      </c>
      <c r="AQ1141">
        <v>59.96047213558564</v>
      </c>
      <c r="AR1141">
        <v>70.388092617931591</v>
      </c>
      <c r="AS1141">
        <v>69.811069909061388</v>
      </c>
      <c r="AT1141">
        <v>72.576672385537549</v>
      </c>
      <c r="AU1141">
        <v>74.795331165444352</v>
      </c>
      <c r="AV1141">
        <v>75.905838999475733</v>
      </c>
      <c r="AW1141">
        <v>75.974646572133125</v>
      </c>
      <c r="AX1141">
        <v>78.815631411686965</v>
      </c>
      <c r="AY1141">
        <v>78.293220266393931</v>
      </c>
      <c r="AZ1141">
        <v>80.244560702374272</v>
      </c>
      <c r="BA1141">
        <v>87.594802324652875</v>
      </c>
      <c r="BB1141">
        <v>89.701899560813942</v>
      </c>
      <c r="BC1141">
        <v>93.092289356127083</v>
      </c>
      <c r="BD1141">
        <v>99.364852288192722</v>
      </c>
      <c r="BE1141">
        <v>105.15186077666844</v>
      </c>
      <c r="BF1141">
        <v>102.91299766420958</v>
      </c>
      <c r="BG1141">
        <v>102.27453888171031</v>
      </c>
      <c r="BH1141">
        <v>100</v>
      </c>
      <c r="BI1141">
        <v>102.60429919226561</v>
      </c>
      <c r="BJ1141">
        <v>104.0574810908693</v>
      </c>
      <c r="BK1141">
        <v>105.17502398402385</v>
      </c>
      <c r="BL1141">
        <v>105.71446722427962</v>
      </c>
      <c r="BM1141">
        <v>112.54953736431273</v>
      </c>
      <c r="BN1141">
        <v>112.67656427578612</v>
      </c>
      <c r="BO1141">
        <v>117.90766881818229</v>
      </c>
      <c r="BP1141">
        <v>120.22630112191761</v>
      </c>
      <c r="BQ1141">
        <v>131.85190175420695</v>
      </c>
    </row>
    <row r="1142" spans="1:69" x14ac:dyDescent="0.2">
      <c r="A1142" t="s">
        <v>194</v>
      </c>
      <c r="B1142" t="s">
        <v>195</v>
      </c>
      <c r="C1142" t="s">
        <v>3234</v>
      </c>
      <c r="D1142" t="s">
        <v>3235</v>
      </c>
      <c r="J1142">
        <v>90648793965.113663</v>
      </c>
      <c r="K1142">
        <v>98036249065.528137</v>
      </c>
      <c r="L1142">
        <v>95580367979.522217</v>
      </c>
      <c r="M1142">
        <v>125114477379.17268</v>
      </c>
      <c r="N1142">
        <v>114666335600.11501</v>
      </c>
      <c r="O1142">
        <v>97235208099.888718</v>
      </c>
      <c r="P1142">
        <v>95001516767.943527</v>
      </c>
      <c r="Q1142">
        <v>110337952082.57004</v>
      </c>
      <c r="R1142">
        <v>105122503115.41716</v>
      </c>
      <c r="S1142">
        <v>133280509331.92859</v>
      </c>
      <c r="T1142">
        <v>113070269489.67741</v>
      </c>
      <c r="U1142">
        <v>128460816299.99377</v>
      </c>
      <c r="V1142">
        <v>139354886533.81195</v>
      </c>
      <c r="W1142">
        <v>143824392364.67853</v>
      </c>
      <c r="X1142">
        <v>151849444061.89032</v>
      </c>
      <c r="Y1142">
        <v>169933603553.34103</v>
      </c>
      <c r="Z1142">
        <v>187867494202.66135</v>
      </c>
      <c r="AA1142">
        <v>161267451403.26865</v>
      </c>
      <c r="AB1142">
        <v>144622227357.76071</v>
      </c>
      <c r="AC1142">
        <v>192577635699.0647</v>
      </c>
      <c r="AD1142">
        <v>201665310495.51431</v>
      </c>
      <c r="AE1142">
        <v>207762972602.46094</v>
      </c>
      <c r="AF1142">
        <v>263364209472.22946</v>
      </c>
      <c r="AG1142">
        <v>270553148588.7153</v>
      </c>
      <c r="AH1142">
        <v>217265889120.9097</v>
      </c>
      <c r="AI1142">
        <v>277985833078.91064</v>
      </c>
      <c r="AJ1142">
        <v>274997102133.98486</v>
      </c>
      <c r="AK1142">
        <v>244934027816.52075</v>
      </c>
      <c r="AL1142">
        <v>248734533088.07166</v>
      </c>
      <c r="AM1142">
        <v>278577939480.45013</v>
      </c>
      <c r="AN1142">
        <v>292676394591.5379</v>
      </c>
      <c r="AO1142">
        <v>234997686735.48227</v>
      </c>
      <c r="AP1142">
        <v>252426257345.21021</v>
      </c>
      <c r="AQ1142">
        <v>344411514113.38647</v>
      </c>
      <c r="AR1142">
        <v>213293231670.03448</v>
      </c>
      <c r="AS1142">
        <v>221349192533.28998</v>
      </c>
      <c r="AT1142">
        <v>235366504475.25412</v>
      </c>
      <c r="AU1142">
        <v>244788889712.01355</v>
      </c>
      <c r="AV1142">
        <v>270528609598.10657</v>
      </c>
      <c r="AW1142">
        <v>332557180800.40784</v>
      </c>
      <c r="AX1142">
        <v>328290715171.0304</v>
      </c>
      <c r="AY1142">
        <v>376968982186.98169</v>
      </c>
      <c r="AZ1142">
        <v>382228514005.93628</v>
      </c>
      <c r="BA1142">
        <v>408459935015.42609</v>
      </c>
      <c r="BB1142">
        <v>594870042012.5144</v>
      </c>
      <c r="BC1142">
        <v>1026887281302.5929</v>
      </c>
      <c r="BD1142">
        <v>1438001353361.9912</v>
      </c>
      <c r="BE1142">
        <v>1563632033030.4692</v>
      </c>
      <c r="BF1142">
        <v>1669069738006.8787</v>
      </c>
      <c r="BG1142">
        <v>1752595227170.6345</v>
      </c>
      <c r="BH1142">
        <v>1826311000000</v>
      </c>
      <c r="BI1142">
        <v>2006740247936.3923</v>
      </c>
      <c r="BJ1142">
        <v>2197621776408.3428</v>
      </c>
      <c r="BK1142">
        <v>2554390531569.3291</v>
      </c>
      <c r="BL1142">
        <v>2871515493061.2271</v>
      </c>
      <c r="BM1142">
        <v>3405861534511.6138</v>
      </c>
      <c r="BN1142">
        <v>3693296567602.8877</v>
      </c>
      <c r="BO1142">
        <v>3075156444875.3682</v>
      </c>
      <c r="BP1142">
        <v>2967525481979.0562</v>
      </c>
      <c r="BQ1142">
        <v>3548354347663.605</v>
      </c>
    </row>
    <row r="1143" spans="1:69" x14ac:dyDescent="0.2">
      <c r="A1143" t="s">
        <v>194</v>
      </c>
      <c r="B1143" t="s">
        <v>195</v>
      </c>
      <c r="C1143" t="s">
        <v>3236</v>
      </c>
      <c r="D1143" t="s">
        <v>3237</v>
      </c>
      <c r="AX1143">
        <v>-36187985.282254398</v>
      </c>
      <c r="AY1143">
        <v>-54296827.131568201</v>
      </c>
      <c r="AZ1143">
        <v>124639327.501214</v>
      </c>
      <c r="BA1143">
        <v>67842142.910527006</v>
      </c>
      <c r="BB1143">
        <v>165563772.926781</v>
      </c>
      <c r="BC1143">
        <v>462687099.040452</v>
      </c>
      <c r="BD1143">
        <v>637373349.89151299</v>
      </c>
      <c r="BE1143">
        <v>868864946.532902</v>
      </c>
      <c r="BF1143">
        <v>606972745.62388206</v>
      </c>
      <c r="BG1143">
        <v>571830360.17499697</v>
      </c>
      <c r="BH1143">
        <v>363356069.816185</v>
      </c>
      <c r="BI1143">
        <v>636729372.33661699</v>
      </c>
      <c r="BJ1143">
        <v>776681593.24356699</v>
      </c>
      <c r="BK1143">
        <v>1266081080.3116701</v>
      </c>
      <c r="BL1143">
        <v>1167109699.2484901</v>
      </c>
    </row>
    <row r="1144" spans="1:69" x14ac:dyDescent="0.2">
      <c r="A1144" t="s">
        <v>194</v>
      </c>
      <c r="B1144" t="s">
        <v>195</v>
      </c>
      <c r="C1144" t="s">
        <v>3238</v>
      </c>
      <c r="D1144" t="s">
        <v>3239</v>
      </c>
      <c r="Z1144">
        <v>3.9330770895809906</v>
      </c>
      <c r="AA1144">
        <v>8.1561590032026743</v>
      </c>
      <c r="AB1144">
        <v>-0.22342819190369312</v>
      </c>
      <c r="AC1144">
        <v>-1.241414128423358</v>
      </c>
      <c r="AD1144">
        <v>1.1854391188705051</v>
      </c>
      <c r="AE1144">
        <v>9.7738701110187378</v>
      </c>
      <c r="AF1144">
        <v>-0.67736503498622369</v>
      </c>
      <c r="AG1144">
        <v>5.9445907491148233</v>
      </c>
      <c r="AH1144">
        <v>0.29859062419679105</v>
      </c>
      <c r="AI1144">
        <v>0.25320882252120214</v>
      </c>
      <c r="AJ1144">
        <v>7.2910292709557041</v>
      </c>
      <c r="AK1144">
        <v>0.38015142661052437</v>
      </c>
      <c r="AL1144">
        <v>2.8635412113947609</v>
      </c>
      <c r="AM1144">
        <v>-7.2065047369187312</v>
      </c>
      <c r="AN1144">
        <v>8.1310042247741023</v>
      </c>
      <c r="AO1144">
        <v>10.72931987509908</v>
      </c>
      <c r="AP1144">
        <v>4.9180602847725936</v>
      </c>
      <c r="AQ1144">
        <v>8.8869849304161477</v>
      </c>
      <c r="AR1144">
        <v>3.2264869454170224</v>
      </c>
      <c r="AS1144">
        <v>3.8056360458349872</v>
      </c>
      <c r="AT1144">
        <v>6.5349756907002785</v>
      </c>
      <c r="AU1144">
        <v>4.1683448736986577</v>
      </c>
      <c r="AV1144">
        <v>7.5367400108233653</v>
      </c>
      <c r="AW1144">
        <v>4.6746116006676175</v>
      </c>
      <c r="AX1144">
        <v>7.259995080075484</v>
      </c>
      <c r="AY1144">
        <v>5.6538956399723332</v>
      </c>
      <c r="AZ1144">
        <v>3.8296832935506302</v>
      </c>
      <c r="BA1144">
        <v>4.9456614734168625</v>
      </c>
      <c r="BB1144">
        <v>2.2861895436999617</v>
      </c>
      <c r="BC1144">
        <v>8.1693718771229413</v>
      </c>
      <c r="BD1144">
        <v>6.0728190574994159</v>
      </c>
      <c r="BE1144">
        <v>12.380515078472754</v>
      </c>
      <c r="BF1144">
        <v>3.3414296894723918</v>
      </c>
      <c r="BG1144">
        <v>3.2216932665231326</v>
      </c>
      <c r="BH1144">
        <v>5.5647649146915512</v>
      </c>
      <c r="BI1144">
        <v>8.4574218057960735</v>
      </c>
      <c r="BJ1144">
        <v>6.4247518335245104</v>
      </c>
      <c r="BK1144">
        <v>7.7681691143063176</v>
      </c>
      <c r="BL1144">
        <v>7.1424703721824727</v>
      </c>
      <c r="BM1144">
        <v>0.77909050265279234</v>
      </c>
      <c r="BN1144">
        <v>-5.4595872709269599</v>
      </c>
    </row>
    <row r="1145" spans="1:69" x14ac:dyDescent="0.2">
      <c r="A1145" t="s">
        <v>194</v>
      </c>
      <c r="B1145" t="s">
        <v>195</v>
      </c>
      <c r="C1145" t="s">
        <v>3240</v>
      </c>
      <c r="D1145" t="s">
        <v>3241</v>
      </c>
      <c r="AX1145">
        <v>-80058136.056523606</v>
      </c>
      <c r="AY1145">
        <v>-97216838.141006902</v>
      </c>
      <c r="AZ1145">
        <v>176343872.32753599</v>
      </c>
      <c r="BA1145">
        <v>137543364.139231</v>
      </c>
      <c r="BB1145">
        <v>283781082.69133502</v>
      </c>
      <c r="BC1145">
        <v>783770597.54658794</v>
      </c>
      <c r="BD1145">
        <v>1180746792.4999299</v>
      </c>
      <c r="BE1145">
        <v>1318580308.2967801</v>
      </c>
      <c r="BF1145">
        <v>845164987.16698802</v>
      </c>
      <c r="BG1145">
        <v>747826871.31768501</v>
      </c>
      <c r="BH1145">
        <v>530163886.69268399</v>
      </c>
      <c r="BI1145">
        <v>929971281.05978405</v>
      </c>
      <c r="BJ1145">
        <v>1151666951.94941</v>
      </c>
      <c r="BK1145">
        <v>1637365366.9263301</v>
      </c>
      <c r="BL1145">
        <v>1531938388.4462099</v>
      </c>
    </row>
    <row r="1146" spans="1:69" x14ac:dyDescent="0.2">
      <c r="A1146" t="s">
        <v>194</v>
      </c>
      <c r="B1146" t="s">
        <v>195</v>
      </c>
      <c r="C1146" t="s">
        <v>3242</v>
      </c>
      <c r="D1146" t="s">
        <v>3243</v>
      </c>
      <c r="AI1146">
        <v>138053980.73792899</v>
      </c>
      <c r="AJ1146">
        <v>130052906.53047</v>
      </c>
      <c r="AK1146">
        <v>139340206.905101</v>
      </c>
      <c r="AL1146">
        <v>129524426.03583001</v>
      </c>
      <c r="AM1146">
        <v>75920823.507860199</v>
      </c>
      <c r="AN1146">
        <v>92397826.935559601</v>
      </c>
      <c r="AO1146">
        <v>92312231.619824305</v>
      </c>
      <c r="AP1146">
        <v>85667908.876180306</v>
      </c>
      <c r="AQ1146">
        <v>95945458.890034705</v>
      </c>
      <c r="AR1146">
        <v>114868699.84252</v>
      </c>
      <c r="AS1146">
        <v>105587534.058599</v>
      </c>
      <c r="AT1146">
        <v>109931655.577731</v>
      </c>
      <c r="AU1146">
        <v>125600756.02955601</v>
      </c>
      <c r="AV1146">
        <v>156155811.23040199</v>
      </c>
      <c r="AW1146">
        <v>174181503.29036999</v>
      </c>
      <c r="AX1146">
        <v>189231112.11850399</v>
      </c>
      <c r="AY1146">
        <v>196076401.08940101</v>
      </c>
      <c r="AZ1146">
        <v>216575346.476033</v>
      </c>
      <c r="BA1146">
        <v>261523983.59130499</v>
      </c>
      <c r="BB1146">
        <v>257191237.27796799</v>
      </c>
      <c r="BC1146">
        <v>259544636.95507199</v>
      </c>
      <c r="BD1146">
        <v>298502964.62702101</v>
      </c>
      <c r="BE1146">
        <v>310024594.33607</v>
      </c>
      <c r="BF1146">
        <v>327589007.27098203</v>
      </c>
      <c r="BG1146">
        <v>346217684.60087198</v>
      </c>
      <c r="BH1146">
        <v>303727255.55814898</v>
      </c>
      <c r="BI1146">
        <v>330424993.27053899</v>
      </c>
      <c r="BJ1146">
        <v>355999236.56655401</v>
      </c>
      <c r="BK1146">
        <v>389689871.58181101</v>
      </c>
      <c r="BL1146">
        <v>377883977.592879</v>
      </c>
      <c r="BM1146">
        <v>412521865.15631598</v>
      </c>
      <c r="BN1146">
        <v>429618433.80432302</v>
      </c>
    </row>
    <row r="1147" spans="1:69" x14ac:dyDescent="0.2">
      <c r="A1147" t="s">
        <v>194</v>
      </c>
      <c r="B1147" t="s">
        <v>195</v>
      </c>
      <c r="C1147" t="s">
        <v>3244</v>
      </c>
      <c r="D1147" t="s">
        <v>3245</v>
      </c>
      <c r="O1147">
        <v>0</v>
      </c>
      <c r="P1147">
        <v>0</v>
      </c>
      <c r="Q1147">
        <v>0</v>
      </c>
      <c r="R1147">
        <v>0</v>
      </c>
      <c r="S1147">
        <v>0</v>
      </c>
      <c r="T1147">
        <v>0</v>
      </c>
      <c r="U1147">
        <v>0</v>
      </c>
      <c r="V1147">
        <v>0</v>
      </c>
      <c r="W1147">
        <v>0</v>
      </c>
      <c r="X1147">
        <v>0</v>
      </c>
      <c r="Y1147">
        <v>0</v>
      </c>
      <c r="Z1147">
        <v>0</v>
      </c>
      <c r="AA1147">
        <v>0</v>
      </c>
      <c r="AB1147">
        <v>0</v>
      </c>
      <c r="AC1147">
        <v>908874.66938794998</v>
      </c>
      <c r="AD1147">
        <v>1614133.7955507201</v>
      </c>
      <c r="AE1147">
        <v>3751679.11460895</v>
      </c>
      <c r="AF1147">
        <v>4245518.1950584603</v>
      </c>
      <c r="AG1147">
        <v>4634933.96239495</v>
      </c>
      <c r="AH1147">
        <v>2504038.9894185099</v>
      </c>
      <c r="AI1147">
        <v>1627960.0575991899</v>
      </c>
      <c r="AJ1147">
        <v>4969851.2694710903</v>
      </c>
      <c r="AK1147">
        <v>366983.82734969101</v>
      </c>
      <c r="AL1147">
        <v>0</v>
      </c>
      <c r="AM1147">
        <v>1840827.4385865</v>
      </c>
      <c r="AN1147">
        <v>1434213.42333685</v>
      </c>
      <c r="AO1147">
        <v>2438152.09745298</v>
      </c>
      <c r="AP1147">
        <v>1864169.23067005</v>
      </c>
      <c r="AQ1147">
        <v>1527359.0884869499</v>
      </c>
      <c r="AR1147">
        <v>795472.06811664498</v>
      </c>
      <c r="AS1147">
        <v>832885.24158389203</v>
      </c>
      <c r="AT1147">
        <v>292478.98720505199</v>
      </c>
      <c r="AU1147">
        <v>984728.82443727495</v>
      </c>
      <c r="AV1147">
        <v>369125.329529487</v>
      </c>
      <c r="AW1147">
        <v>979063.23679520295</v>
      </c>
      <c r="AX1147">
        <v>1951073.91516506</v>
      </c>
      <c r="AY1147">
        <v>6110796.5318410201</v>
      </c>
      <c r="AZ1147">
        <v>11216.078219884899</v>
      </c>
      <c r="BA1147">
        <v>30003119.382410601</v>
      </c>
      <c r="BB1147">
        <v>96546576.425892204</v>
      </c>
      <c r="BC1147">
        <v>312878294.63345098</v>
      </c>
      <c r="BD1147">
        <v>650268900.28261995</v>
      </c>
      <c r="BE1147">
        <v>491559378.09727299</v>
      </c>
      <c r="BF1147">
        <v>373203297.89955401</v>
      </c>
      <c r="BG1147">
        <v>297552140.57744497</v>
      </c>
      <c r="BH1147">
        <v>221154844.03723401</v>
      </c>
      <c r="BI1147">
        <v>358424663.075598</v>
      </c>
      <c r="BJ1147">
        <v>444398309.45697701</v>
      </c>
      <c r="BK1147">
        <v>461849696.48152298</v>
      </c>
      <c r="BL1147">
        <v>443621071.955948</v>
      </c>
      <c r="BM1147">
        <v>576712809.960899</v>
      </c>
      <c r="BN1147">
        <v>2362718420.7080002</v>
      </c>
    </row>
    <row r="1148" spans="1:69" x14ac:dyDescent="0.2">
      <c r="A1148" t="s">
        <v>194</v>
      </c>
      <c r="B1148" t="s">
        <v>195</v>
      </c>
      <c r="C1148" t="s">
        <v>3246</v>
      </c>
      <c r="D1148" t="s">
        <v>3247</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0</v>
      </c>
      <c r="AI1148">
        <v>0</v>
      </c>
      <c r="AJ1148">
        <v>0</v>
      </c>
      <c r="AK1148">
        <v>0</v>
      </c>
      <c r="AL1148">
        <v>0</v>
      </c>
      <c r="AM1148">
        <v>0</v>
      </c>
      <c r="AN1148">
        <v>0</v>
      </c>
      <c r="AO1148">
        <v>0</v>
      </c>
      <c r="AP1148">
        <v>0</v>
      </c>
      <c r="AQ1148">
        <v>0</v>
      </c>
      <c r="AR1148">
        <v>0</v>
      </c>
      <c r="AS1148">
        <v>0</v>
      </c>
      <c r="AT1148">
        <v>0</v>
      </c>
      <c r="AU1148">
        <v>0</v>
      </c>
      <c r="AV1148">
        <v>0</v>
      </c>
      <c r="AW1148">
        <v>0</v>
      </c>
      <c r="AX1148">
        <v>0</v>
      </c>
      <c r="AY1148">
        <v>0</v>
      </c>
      <c r="AZ1148">
        <v>0</v>
      </c>
      <c r="BA1148">
        <v>0</v>
      </c>
      <c r="BB1148">
        <v>0</v>
      </c>
      <c r="BC1148">
        <v>0</v>
      </c>
      <c r="BD1148">
        <v>0</v>
      </c>
      <c r="BE1148">
        <v>0</v>
      </c>
      <c r="BF1148">
        <v>0</v>
      </c>
      <c r="BG1148">
        <v>0</v>
      </c>
      <c r="BH1148">
        <v>0</v>
      </c>
      <c r="BI1148">
        <v>0</v>
      </c>
      <c r="BJ1148">
        <v>0</v>
      </c>
      <c r="BK1148">
        <v>0</v>
      </c>
      <c r="BL1148">
        <v>0</v>
      </c>
      <c r="BM1148">
        <v>0</v>
      </c>
      <c r="BN1148">
        <v>0</v>
      </c>
    </row>
    <row r="1149" spans="1:69" x14ac:dyDescent="0.2">
      <c r="A1149" t="s">
        <v>194</v>
      </c>
      <c r="B1149" t="s">
        <v>195</v>
      </c>
      <c r="C1149" t="s">
        <v>3248</v>
      </c>
      <c r="D1149" t="s">
        <v>3249</v>
      </c>
      <c r="O1149">
        <v>7960570.2930033104</v>
      </c>
      <c r="P1149">
        <v>8368702.7480529798</v>
      </c>
      <c r="Q1149">
        <v>10025149.289344599</v>
      </c>
      <c r="R1149">
        <v>10118029.480567001</v>
      </c>
      <c r="S1149">
        <v>11233190.3697767</v>
      </c>
      <c r="T1149">
        <v>14846417.6482144</v>
      </c>
      <c r="U1149">
        <v>18420012.834574301</v>
      </c>
      <c r="V1149">
        <v>17776586.480690099</v>
      </c>
      <c r="W1149">
        <v>23431730.332776599</v>
      </c>
      <c r="X1149">
        <v>31306892.490466401</v>
      </c>
      <c r="Y1149">
        <v>32718865.9960545</v>
      </c>
      <c r="Z1149">
        <v>28256552.592540801</v>
      </c>
      <c r="AA1149">
        <v>27907006.5156998</v>
      </c>
      <c r="AB1149">
        <v>27033293.4226618</v>
      </c>
      <c r="AC1149">
        <v>23278877.940995</v>
      </c>
      <c r="AD1149">
        <v>26295482.810291599</v>
      </c>
      <c r="AE1149">
        <v>38587165.990819201</v>
      </c>
      <c r="AF1149">
        <v>42717286.769494198</v>
      </c>
      <c r="AG1149">
        <v>36441167.933866903</v>
      </c>
      <c r="AH1149">
        <v>57281128.578786202</v>
      </c>
      <c r="AI1149">
        <v>84073752.339455694</v>
      </c>
      <c r="AJ1149">
        <v>84939894.938548505</v>
      </c>
      <c r="AK1149">
        <v>90887833.031811297</v>
      </c>
      <c r="AL1149">
        <v>86435267.196419701</v>
      </c>
      <c r="AM1149">
        <v>54549777.723063096</v>
      </c>
      <c r="AN1149">
        <v>51146585.841215797</v>
      </c>
      <c r="AO1149">
        <v>33714858.257140502</v>
      </c>
      <c r="AP1149">
        <v>56245949.7246214</v>
      </c>
      <c r="AQ1149">
        <v>66668022.588088199</v>
      </c>
      <c r="AR1149">
        <v>89904360.622043401</v>
      </c>
      <c r="AS1149">
        <v>86550191.559481695</v>
      </c>
      <c r="AT1149">
        <v>101373192.79466701</v>
      </c>
      <c r="AU1149">
        <v>124134763.479875</v>
      </c>
      <c r="AV1149">
        <v>174781869.31452501</v>
      </c>
      <c r="AW1149">
        <v>216245121.55459899</v>
      </c>
      <c r="AX1149">
        <v>259714556.484429</v>
      </c>
      <c r="AY1149">
        <v>275516707.01550603</v>
      </c>
      <c r="AZ1149">
        <v>201194096.734339</v>
      </c>
      <c r="BA1149">
        <v>267450040.479978</v>
      </c>
      <c r="BB1149">
        <v>283298739.64946401</v>
      </c>
      <c r="BC1149">
        <v>316783607.53280699</v>
      </c>
      <c r="BD1149">
        <v>478776255.62064201</v>
      </c>
      <c r="BE1149">
        <v>443214555.155698</v>
      </c>
      <c r="BF1149">
        <v>563778525.66298902</v>
      </c>
      <c r="BG1149">
        <v>574846323.40639901</v>
      </c>
      <c r="BH1149">
        <v>486733714.50531399</v>
      </c>
      <c r="BI1149">
        <v>528480500.18427098</v>
      </c>
      <c r="BJ1149">
        <v>585183172.94883394</v>
      </c>
      <c r="BK1149">
        <v>663220026.59121799</v>
      </c>
      <c r="BL1149">
        <v>660570964.23158002</v>
      </c>
      <c r="BM1149">
        <v>718254102.92111099</v>
      </c>
      <c r="BN1149">
        <v>806740752.68260205</v>
      </c>
    </row>
    <row r="1150" spans="1:69" x14ac:dyDescent="0.2">
      <c r="A1150" t="s">
        <v>194</v>
      </c>
      <c r="B1150" t="s">
        <v>195</v>
      </c>
      <c r="C1150" t="s">
        <v>3250</v>
      </c>
      <c r="D1150" t="s">
        <v>3251</v>
      </c>
      <c r="O1150">
        <v>545701916.62547219</v>
      </c>
      <c r="P1150">
        <v>547578555.96422899</v>
      </c>
      <c r="Q1150">
        <v>588887201.17983842</v>
      </c>
      <c r="R1150">
        <v>564339602.76611423</v>
      </c>
      <c r="S1150">
        <v>659352541.83688343</v>
      </c>
      <c r="T1150">
        <v>630939312.28336406</v>
      </c>
      <c r="U1150">
        <v>679115960.40509999</v>
      </c>
      <c r="V1150">
        <v>790382304.66474962</v>
      </c>
      <c r="W1150">
        <v>827832370.79994309</v>
      </c>
      <c r="X1150">
        <v>994514687.91809988</v>
      </c>
      <c r="Y1150">
        <v>946789959.32181287</v>
      </c>
      <c r="Z1150">
        <v>997255884.20275116</v>
      </c>
      <c r="AA1150">
        <v>1149905501.4300478</v>
      </c>
      <c r="AB1150">
        <v>1187416221.6255741</v>
      </c>
      <c r="AC1150">
        <v>1160379603.7371371</v>
      </c>
      <c r="AD1150">
        <v>1265711073.210192</v>
      </c>
      <c r="AE1150">
        <v>1332781045.4961598</v>
      </c>
      <c r="AF1150">
        <v>1361555170.4628143</v>
      </c>
      <c r="AG1150">
        <v>1395210253.3837209</v>
      </c>
      <c r="AH1150">
        <v>1471254677.8463776</v>
      </c>
      <c r="AI1150">
        <v>1469476417.5826573</v>
      </c>
      <c r="AJ1150">
        <v>1546053922.2956984</v>
      </c>
      <c r="AK1150">
        <v>1507291446.0498376</v>
      </c>
      <c r="AL1150">
        <v>1501953203.7405658</v>
      </c>
      <c r="AM1150">
        <v>1427689981.5334842</v>
      </c>
      <c r="AN1150">
        <v>1536548120.5346513</v>
      </c>
      <c r="AO1150">
        <v>1749454650.6757381</v>
      </c>
      <c r="AP1150">
        <v>1885870374.1345792</v>
      </c>
      <c r="AQ1150">
        <v>1940399942.3231978</v>
      </c>
      <c r="AR1150">
        <v>1939243103.9143612</v>
      </c>
      <c r="AS1150">
        <v>2117666252.4360268</v>
      </c>
      <c r="AT1150">
        <v>2270367714.2058172</v>
      </c>
      <c r="AU1150">
        <v>2427296969.3505621</v>
      </c>
      <c r="AV1150">
        <v>2531365647.1323743</v>
      </c>
      <c r="AW1150">
        <v>2730131683.21984</v>
      </c>
      <c r="AX1150">
        <v>2979405001.387506</v>
      </c>
      <c r="AY1150">
        <v>3284122199.4900379</v>
      </c>
      <c r="AZ1150">
        <v>3432528499.2923126</v>
      </c>
      <c r="BA1150">
        <v>3543238501.5155773</v>
      </c>
      <c r="BB1150">
        <v>3753660342.6612172</v>
      </c>
      <c r="BC1150">
        <v>3853667954.8245339</v>
      </c>
      <c r="BD1150">
        <v>4106519863.7189345</v>
      </c>
      <c r="BE1150">
        <v>4459425993.9694223</v>
      </c>
      <c r="BF1150">
        <v>4701426231.7590342</v>
      </c>
      <c r="BG1150">
        <v>4939452976.4531155</v>
      </c>
      <c r="BH1150">
        <v>5212992250.3664675</v>
      </c>
      <c r="BI1150">
        <v>5564089836.3956261</v>
      </c>
      <c r="BJ1150">
        <v>5908121116.5412359</v>
      </c>
      <c r="BK1150">
        <v>6208734827.6725063</v>
      </c>
      <c r="BL1150">
        <v>6704833712.7118216</v>
      </c>
      <c r="BM1150">
        <v>6547365561.0921288</v>
      </c>
      <c r="BN1150">
        <v>7363906816.5055161</v>
      </c>
      <c r="BO1150">
        <v>7672576122.1321449</v>
      </c>
      <c r="BP1150">
        <v>7964525446.3486633</v>
      </c>
      <c r="BQ1150">
        <v>8405849553.2339783</v>
      </c>
    </row>
    <row r="1151" spans="1:69" x14ac:dyDescent="0.2">
      <c r="A1151" t="s">
        <v>194</v>
      </c>
      <c r="B1151" t="s">
        <v>195</v>
      </c>
      <c r="C1151" t="s">
        <v>3252</v>
      </c>
      <c r="D1151" t="s">
        <v>3253</v>
      </c>
      <c r="AS1151">
        <v>12.4</v>
      </c>
      <c r="AT1151">
        <v>12.9</v>
      </c>
      <c r="AU1151">
        <v>13.6</v>
      </c>
      <c r="AV1151">
        <v>14.2</v>
      </c>
      <c r="AW1151">
        <v>14.8</v>
      </c>
      <c r="AX1151">
        <v>15.7</v>
      </c>
      <c r="AY1151">
        <v>16.5</v>
      </c>
      <c r="AZ1151">
        <v>17.5</v>
      </c>
      <c r="BA1151">
        <v>18.3</v>
      </c>
      <c r="BB1151">
        <v>19.600000000000001</v>
      </c>
      <c r="BC1151">
        <v>20.9</v>
      </c>
      <c r="BD1151">
        <v>22.1</v>
      </c>
      <c r="BE1151">
        <v>23.9</v>
      </c>
      <c r="BF1151">
        <v>25.6</v>
      </c>
      <c r="BG1151">
        <v>27.4</v>
      </c>
      <c r="BH1151">
        <v>29.1</v>
      </c>
      <c r="BI1151">
        <v>31.2</v>
      </c>
      <c r="BJ1151">
        <v>33.4</v>
      </c>
      <c r="BK1151">
        <v>35.4</v>
      </c>
      <c r="BL1151">
        <v>37.6</v>
      </c>
      <c r="BM1151">
        <v>39.700000000000003</v>
      </c>
      <c r="BN1151">
        <v>42.1</v>
      </c>
      <c r="BO1151">
        <v>44.4</v>
      </c>
      <c r="BP1151">
        <v>46.5</v>
      </c>
    </row>
    <row r="1152" spans="1:69" x14ac:dyDescent="0.2">
      <c r="A1152" t="s">
        <v>194</v>
      </c>
      <c r="B1152" t="s">
        <v>195</v>
      </c>
      <c r="C1152" t="s">
        <v>3254</v>
      </c>
      <c r="D1152" t="s">
        <v>3255</v>
      </c>
      <c r="AX1152">
        <v>7.0617896767305526</v>
      </c>
      <c r="AY1152">
        <v>5.9382269641702647</v>
      </c>
      <c r="AZ1152">
        <v>4.6634508122990583</v>
      </c>
      <c r="BA1152">
        <v>3.9070714873148447</v>
      </c>
      <c r="BB1152">
        <v>3.8390791015691912</v>
      </c>
      <c r="BC1152">
        <v>2.4435219477000722</v>
      </c>
      <c r="BD1152">
        <v>2.1970411862160244</v>
      </c>
      <c r="BE1152">
        <v>1.9221020222151657</v>
      </c>
      <c r="BF1152">
        <v>2.2339580025029546</v>
      </c>
      <c r="BG1152">
        <v>2.6124783845964807</v>
      </c>
      <c r="BH1152">
        <v>3.3844450873349348</v>
      </c>
      <c r="BI1152">
        <v>3.0930919756352799</v>
      </c>
      <c r="BJ1152">
        <v>2.9622242329899025</v>
      </c>
      <c r="BK1152">
        <v>2.4362530041905557</v>
      </c>
      <c r="BL1152">
        <v>2.8121885738875028</v>
      </c>
      <c r="BM1152">
        <v>2.4941193859200914</v>
      </c>
      <c r="BN1152">
        <v>2.2066792739473517</v>
      </c>
      <c r="BO1152">
        <v>3.021219540988747</v>
      </c>
      <c r="BP1152">
        <v>3.7293961361048957</v>
      </c>
    </row>
    <row r="1153" spans="1:69" x14ac:dyDescent="0.2">
      <c r="A1153" t="s">
        <v>194</v>
      </c>
      <c r="B1153" t="s">
        <v>195</v>
      </c>
      <c r="C1153" t="s">
        <v>3256</v>
      </c>
      <c r="D1153" t="s">
        <v>3257</v>
      </c>
      <c r="O1153">
        <v>0</v>
      </c>
      <c r="Q1153">
        <v>1215984</v>
      </c>
      <c r="R1153">
        <v>715455</v>
      </c>
      <c r="S1153">
        <v>180401.3</v>
      </c>
      <c r="T1153">
        <v>0</v>
      </c>
      <c r="U1153">
        <v>0</v>
      </c>
      <c r="V1153">
        <v>0</v>
      </c>
      <c r="W1153">
        <v>0</v>
      </c>
      <c r="X1153">
        <v>32301.3</v>
      </c>
      <c r="Y1153">
        <v>67682.399999999994</v>
      </c>
      <c r="Z1153">
        <v>43653.7</v>
      </c>
      <c r="AA1153">
        <v>62943</v>
      </c>
      <c r="AB1153">
        <v>60940.1</v>
      </c>
      <c r="AC1153">
        <v>678727.1</v>
      </c>
      <c r="AD1153">
        <v>1769178.1</v>
      </c>
      <c r="AE1153">
        <v>3019801.5</v>
      </c>
      <c r="AF1153">
        <v>3353152.1</v>
      </c>
      <c r="AG1153">
        <v>3126684.8</v>
      </c>
      <c r="AH1153">
        <v>1876745.5</v>
      </c>
      <c r="AI1153">
        <v>540341.69999999995</v>
      </c>
      <c r="AJ1153">
        <v>101272.4</v>
      </c>
      <c r="AK1153">
        <v>45075.6</v>
      </c>
      <c r="AL1153">
        <v>87972.7</v>
      </c>
      <c r="AM1153">
        <v>70171.100000000006</v>
      </c>
      <c r="AN1153">
        <v>230620.1</v>
      </c>
      <c r="AO1153">
        <v>1461947.5</v>
      </c>
      <c r="AP1153">
        <v>2175598.2999999998</v>
      </c>
      <c r="AQ1153">
        <v>3410938.6</v>
      </c>
      <c r="AR1153">
        <v>6423390.0999999996</v>
      </c>
      <c r="AS1153">
        <v>8012098.9000000004</v>
      </c>
      <c r="AT1153">
        <v>7724897.0999999996</v>
      </c>
      <c r="AU1153">
        <v>8912165</v>
      </c>
      <c r="AV1153">
        <v>4253361</v>
      </c>
      <c r="AW1153">
        <v>3770061.7</v>
      </c>
      <c r="AX1153">
        <v>4484932.9000000004</v>
      </c>
      <c r="AY1153">
        <v>695288.4</v>
      </c>
      <c r="AZ1153">
        <v>687619.7</v>
      </c>
      <c r="BA1153">
        <v>349628</v>
      </c>
      <c r="BB1153">
        <v>483735.8</v>
      </c>
      <c r="BC1153">
        <v>1345830.7</v>
      </c>
      <c r="BD1153">
        <v>3893984.1</v>
      </c>
      <c r="BE1153">
        <v>7216314.9000000004</v>
      </c>
      <c r="BF1153">
        <v>7856675.7999999998</v>
      </c>
      <c r="BG1153">
        <v>10912476.1</v>
      </c>
      <c r="BH1153">
        <v>19814403</v>
      </c>
      <c r="BI1153">
        <v>20151678.5</v>
      </c>
      <c r="BJ1153">
        <v>24719999.800000001</v>
      </c>
      <c r="BK1153">
        <v>34266512.700000003</v>
      </c>
      <c r="BL1153">
        <v>33443643.899999999</v>
      </c>
      <c r="BM1153">
        <v>28823952.600000001</v>
      </c>
      <c r="BN1153">
        <v>29351753.100000001</v>
      </c>
      <c r="BO1153">
        <v>26389012.100000001</v>
      </c>
      <c r="BP1153">
        <v>27800248.5</v>
      </c>
      <c r="BQ1153">
        <v>30466332.399999999</v>
      </c>
    </row>
    <row r="1154" spans="1:69" x14ac:dyDescent="0.2">
      <c r="A1154" t="s">
        <v>194</v>
      </c>
      <c r="B1154" t="s">
        <v>195</v>
      </c>
      <c r="C1154" t="s">
        <v>3258</v>
      </c>
      <c r="D1154" t="s">
        <v>3259</v>
      </c>
      <c r="AU1154">
        <v>122.22833312257329</v>
      </c>
      <c r="AV1154">
        <v>122.58526641935003</v>
      </c>
      <c r="AW1154">
        <v>116.65492266251559</v>
      </c>
      <c r="AX1154">
        <v>111.32015185888832</v>
      </c>
      <c r="AY1154">
        <v>121.98551154938816</v>
      </c>
      <c r="AZ1154">
        <v>100.40066275997223</v>
      </c>
      <c r="BA1154">
        <v>98.354024070796314</v>
      </c>
      <c r="BB1154">
        <v>102.12068011191174</v>
      </c>
      <c r="BC1154">
        <v>78.967505299376953</v>
      </c>
      <c r="BD1154">
        <v>73.657519709725079</v>
      </c>
      <c r="BE1154">
        <v>70.996389761676483</v>
      </c>
      <c r="BF1154">
        <v>63.025804665864648</v>
      </c>
      <c r="BG1154">
        <v>62.55904269250189</v>
      </c>
      <c r="BH1154">
        <v>63.935580800776634</v>
      </c>
      <c r="BI1154">
        <v>54.534361876649861</v>
      </c>
      <c r="BJ1154">
        <v>34.203703647584653</v>
      </c>
      <c r="BK1154">
        <v>43.023912601320951</v>
      </c>
      <c r="BL1154">
        <v>37.958264815786563</v>
      </c>
      <c r="BM1154">
        <v>54.243280499925653</v>
      </c>
      <c r="BN1154">
        <v>41.201227727563747</v>
      </c>
      <c r="BO1154">
        <v>32.831950244036214</v>
      </c>
      <c r="BP1154">
        <v>36.496707499828211</v>
      </c>
    </row>
    <row r="1155" spans="1:69" x14ac:dyDescent="0.2">
      <c r="A1155" t="s">
        <v>194</v>
      </c>
      <c r="B1155" t="s">
        <v>195</v>
      </c>
      <c r="C1155" t="s">
        <v>3260</v>
      </c>
      <c r="D1155" t="s">
        <v>3261</v>
      </c>
      <c r="E1155">
        <v>5.9720268393235382E-2</v>
      </c>
      <c r="F1155">
        <v>0.3819629900015159</v>
      </c>
      <c r="G1155">
        <v>1.1415733907341079</v>
      </c>
      <c r="H1155">
        <v>1.0416001612342372</v>
      </c>
      <c r="I1155">
        <v>3.7219805933957373</v>
      </c>
      <c r="J1155">
        <v>4.1188774642340267</v>
      </c>
      <c r="K1155">
        <v>3.9011012876218478</v>
      </c>
      <c r="L1155">
        <v>4.3693759276144863</v>
      </c>
      <c r="M1155">
        <v>4.9711527149810646</v>
      </c>
      <c r="N1155">
        <v>5.0346109825856873</v>
      </c>
      <c r="O1155">
        <v>4.7970756970713584</v>
      </c>
      <c r="P1155">
        <v>5.9741887387566388</v>
      </c>
      <c r="Q1155">
        <v>5.9450011564761924</v>
      </c>
      <c r="R1155">
        <v>8.4354365583740503</v>
      </c>
      <c r="S1155">
        <v>12.861883007285504</v>
      </c>
      <c r="T1155">
        <v>9.5376543591329455</v>
      </c>
      <c r="U1155">
        <v>8.2593510217334014</v>
      </c>
      <c r="V1155">
        <v>9.8169572919458297</v>
      </c>
      <c r="W1155">
        <v>10.712310177428373</v>
      </c>
      <c r="X1155">
        <v>11.278285755545511</v>
      </c>
      <c r="Y1155">
        <v>10.909055816128008</v>
      </c>
      <c r="Z1155">
        <v>12.164539263985121</v>
      </c>
      <c r="AA1155">
        <v>12.050878893659332</v>
      </c>
      <c r="AB1155">
        <v>11.391065943734596</v>
      </c>
      <c r="AC1155">
        <v>12.5765499147165</v>
      </c>
      <c r="AD1155">
        <v>12.185856607395429</v>
      </c>
      <c r="AE1155">
        <v>13.240905356486834</v>
      </c>
      <c r="AF1155">
        <v>11.35857832612081</v>
      </c>
      <c r="AG1155">
        <v>11.017539960057494</v>
      </c>
      <c r="AH1155">
        <v>10.188625991931369</v>
      </c>
      <c r="AI1155">
        <v>10.553805727713145</v>
      </c>
      <c r="AJ1155">
        <v>13.425237412814791</v>
      </c>
      <c r="AK1155">
        <v>12.957152844597818</v>
      </c>
      <c r="AL1155">
        <v>14.744125589371739</v>
      </c>
      <c r="AM1155">
        <v>23.024658597652376</v>
      </c>
      <c r="AN1155">
        <v>20.698635909162515</v>
      </c>
      <c r="AO1155">
        <v>16.165336217941785</v>
      </c>
      <c r="AP1155">
        <v>15.093785429668849</v>
      </c>
      <c r="AQ1155">
        <v>14.279246819940742</v>
      </c>
      <c r="AR1155">
        <v>11.750748241150273</v>
      </c>
      <c r="AS1155">
        <v>6.0643420836174187</v>
      </c>
      <c r="AT1155">
        <v>12.300213942250672</v>
      </c>
      <c r="AU1155">
        <v>12.270465823920079</v>
      </c>
      <c r="AV1155">
        <v>11.541286864822004</v>
      </c>
      <c r="AW1155">
        <v>11.974666125451842</v>
      </c>
      <c r="AX1155">
        <v>11.479094902796795</v>
      </c>
      <c r="AY1155">
        <v>13.793407365985406</v>
      </c>
      <c r="AZ1155">
        <v>12.398844394944506</v>
      </c>
      <c r="BA1155">
        <v>10.62567653631781</v>
      </c>
      <c r="BB1155">
        <v>11.611263380396247</v>
      </c>
      <c r="BC1155">
        <v>8.623974491726031</v>
      </c>
      <c r="BD1155">
        <v>8.4707083244602046</v>
      </c>
      <c r="BE1155">
        <v>9.4116702344907637</v>
      </c>
      <c r="BF1155">
        <v>7.9894616992183281</v>
      </c>
      <c r="BG1155">
        <v>8.4225883244397011</v>
      </c>
      <c r="BH1155">
        <v>8.8406443037710023</v>
      </c>
      <c r="BI1155">
        <v>8.3958839182827347</v>
      </c>
      <c r="BJ1155">
        <v>6.5708855776917989</v>
      </c>
      <c r="BK1155">
        <v>7.7174456739373367</v>
      </c>
      <c r="BL1155">
        <v>7.2164293078657575</v>
      </c>
      <c r="BM1155">
        <v>10.220649628420491</v>
      </c>
      <c r="BN1155">
        <v>8.690880243981173</v>
      </c>
      <c r="BO1155">
        <v>7.9950949674370833</v>
      </c>
      <c r="BP1155">
        <v>7.5632489146401127</v>
      </c>
    </row>
    <row r="1156" spans="1:69" x14ac:dyDescent="0.2">
      <c r="A1156" t="s">
        <v>194</v>
      </c>
      <c r="B1156" t="s">
        <v>195</v>
      </c>
      <c r="C1156" t="s">
        <v>3262</v>
      </c>
      <c r="D1156" t="s">
        <v>3263</v>
      </c>
    </row>
    <row r="1157" spans="1:69" x14ac:dyDescent="0.2">
      <c r="A1157" t="s">
        <v>194</v>
      </c>
      <c r="B1157" t="s">
        <v>195</v>
      </c>
      <c r="C1157" t="s">
        <v>3264</v>
      </c>
      <c r="D1157" t="s">
        <v>3265</v>
      </c>
      <c r="BD1157">
        <v>1220000.02861023</v>
      </c>
      <c r="BE1157">
        <v>1384340.0478363</v>
      </c>
      <c r="BF1157">
        <v>1433794.9752807599</v>
      </c>
      <c r="BG1157">
        <v>1570590.9729003899</v>
      </c>
      <c r="BH1157">
        <v>1858466.0291671799</v>
      </c>
      <c r="BI1157">
        <v>1594094.0380096401</v>
      </c>
      <c r="BJ1157">
        <v>2013636.1122131299</v>
      </c>
      <c r="BK1157">
        <v>2163785.9344482399</v>
      </c>
      <c r="BL1157">
        <v>1603373.0506896998</v>
      </c>
      <c r="BM1157">
        <v>1716289.9971008301</v>
      </c>
      <c r="BN1157">
        <v>3794899.9404907199</v>
      </c>
      <c r="BO1157">
        <v>2336952.9247283898</v>
      </c>
      <c r="BP1157">
        <v>4327178.9550781306</v>
      </c>
    </row>
    <row r="1158" spans="1:69" x14ac:dyDescent="0.2">
      <c r="A1158" t="s">
        <v>194</v>
      </c>
      <c r="B1158" t="s">
        <v>195</v>
      </c>
      <c r="C1158" t="s">
        <v>3266</v>
      </c>
      <c r="D1158" t="s">
        <v>3267</v>
      </c>
      <c r="N1158">
        <v>219999.99880790699</v>
      </c>
      <c r="O1158">
        <v>180000.00715255702</v>
      </c>
      <c r="P1158">
        <v>189999.99761581398</v>
      </c>
      <c r="Q1158">
        <v>250000</v>
      </c>
      <c r="R1158">
        <v>370000.00476837205</v>
      </c>
      <c r="S1158">
        <v>500000</v>
      </c>
      <c r="T1158">
        <v>500000</v>
      </c>
      <c r="U1158">
        <v>430000.00715255697</v>
      </c>
      <c r="V1158">
        <v>610000.01430511498</v>
      </c>
      <c r="W1158">
        <v>829999.983310699</v>
      </c>
      <c r="X1158">
        <v>479999.989271164</v>
      </c>
      <c r="Y1158">
        <v>150000.00596046401</v>
      </c>
      <c r="Z1158">
        <v>870000.00476837205</v>
      </c>
      <c r="AA1158">
        <v>1080000.04291534</v>
      </c>
      <c r="AB1158">
        <v>1159999.9666214001</v>
      </c>
      <c r="AC1158">
        <v>680000.00715255702</v>
      </c>
      <c r="AD1158">
        <v>1039999.96185303</v>
      </c>
      <c r="AE1158">
        <v>2250000</v>
      </c>
      <c r="AF1158">
        <v>2250000</v>
      </c>
      <c r="AG1158">
        <v>1360000.0143051101</v>
      </c>
      <c r="AH1158">
        <v>1370000.00476837</v>
      </c>
      <c r="AI1158">
        <v>1250000</v>
      </c>
      <c r="AJ1158">
        <v>1740000.0095367401</v>
      </c>
      <c r="AK1158">
        <v>899999.97615814197</v>
      </c>
      <c r="AL1158">
        <v>2170000.07629395</v>
      </c>
      <c r="AM1158">
        <v>1190000.0572204601</v>
      </c>
      <c r="AN1158">
        <v>2750000</v>
      </c>
      <c r="AO1158">
        <v>829999.983310699</v>
      </c>
      <c r="AP1158">
        <v>1909999.9666214001</v>
      </c>
      <c r="AQ1158">
        <v>1580000.04291534</v>
      </c>
      <c r="AR1158">
        <v>2910000.0858306899</v>
      </c>
      <c r="AS1158">
        <v>2619999.8855590797</v>
      </c>
      <c r="AT1158">
        <v>1580000.04291534</v>
      </c>
      <c r="AU1158">
        <v>2480000.0190734901</v>
      </c>
      <c r="AV1158">
        <v>2940000.0572204599</v>
      </c>
      <c r="AW1158">
        <v>3119999.8855590797</v>
      </c>
      <c r="AX1158">
        <v>3460000.0381469699</v>
      </c>
      <c r="AY1158">
        <v>1629999.99523163</v>
      </c>
      <c r="AZ1158">
        <v>2109999.8950958299</v>
      </c>
      <c r="BA1158">
        <v>1049999.95231628</v>
      </c>
    </row>
    <row r="1159" spans="1:69" x14ac:dyDescent="0.2">
      <c r="A1159" t="s">
        <v>194</v>
      </c>
      <c r="B1159" t="s">
        <v>195</v>
      </c>
      <c r="C1159" t="s">
        <v>3268</v>
      </c>
      <c r="D1159" t="s">
        <v>3269</v>
      </c>
    </row>
    <row r="1160" spans="1:69" x14ac:dyDescent="0.2">
      <c r="A1160" t="s">
        <v>194</v>
      </c>
      <c r="B1160" t="s">
        <v>195</v>
      </c>
      <c r="C1160" t="s">
        <v>3270</v>
      </c>
      <c r="D1160" t="s">
        <v>3271</v>
      </c>
      <c r="M1160">
        <v>1370000.00476837</v>
      </c>
      <c r="N1160">
        <v>730000.01907348598</v>
      </c>
      <c r="O1160">
        <v>1419999.95708466</v>
      </c>
      <c r="P1160">
        <v>1299999.95231628</v>
      </c>
      <c r="Q1160">
        <v>1490000.0095367401</v>
      </c>
      <c r="R1160">
        <v>1559999.9427795399</v>
      </c>
      <c r="S1160">
        <v>1850000.02384186</v>
      </c>
      <c r="T1160">
        <v>4010000.2288818406</v>
      </c>
      <c r="U1160">
        <v>4019999.9809265099</v>
      </c>
      <c r="V1160">
        <v>3349999.9046325702</v>
      </c>
      <c r="W1160">
        <v>3109999.8950958299</v>
      </c>
      <c r="X1160">
        <v>4239999.7711181594</v>
      </c>
      <c r="Y1160">
        <v>6179999.8283386203</v>
      </c>
      <c r="Z1160">
        <v>9010000.2288818397</v>
      </c>
      <c r="AA1160">
        <v>11750000</v>
      </c>
      <c r="AB1160">
        <v>7619999.8855590802</v>
      </c>
      <c r="AC1160">
        <v>8199999.8092651404</v>
      </c>
      <c r="AD1160">
        <v>7800000.1907348596</v>
      </c>
      <c r="AE1160">
        <v>11199999.809265099</v>
      </c>
      <c r="AF1160">
        <v>11760000.228881801</v>
      </c>
      <c r="AG1160">
        <v>11760000.228881801</v>
      </c>
      <c r="AH1160">
        <v>12489999.771118199</v>
      </c>
      <c r="AI1160">
        <v>10300000.190734901</v>
      </c>
      <c r="AJ1160">
        <v>11100000.3814697</v>
      </c>
      <c r="AK1160">
        <v>10520000.4577637</v>
      </c>
      <c r="AL1160">
        <v>7710000.0381469699</v>
      </c>
      <c r="AM1160">
        <v>6449999.8092651404</v>
      </c>
      <c r="AN1160">
        <v>7570000.1716613797</v>
      </c>
      <c r="AO1160">
        <v>6079999.92370605</v>
      </c>
      <c r="AP1160">
        <v>5469999.7901916504</v>
      </c>
      <c r="AQ1160">
        <v>4889999.8664856004</v>
      </c>
      <c r="AR1160">
        <v>5280000.2098083496</v>
      </c>
      <c r="AS1160">
        <v>4170000.07629395</v>
      </c>
      <c r="AT1160">
        <v>3920000.07629395</v>
      </c>
      <c r="AU1160">
        <v>4989999.7711181594</v>
      </c>
      <c r="AV1160">
        <v>5889999.8664856004</v>
      </c>
      <c r="AW1160">
        <v>6989999.7711181594</v>
      </c>
      <c r="AX1160">
        <v>5880000.1144409198</v>
      </c>
      <c r="AY1160">
        <v>5989999.7711181594</v>
      </c>
      <c r="AZ1160">
        <v>5429999.8283386203</v>
      </c>
      <c r="BA1160">
        <v>7619999.8855590802</v>
      </c>
      <c r="BB1160">
        <v>8460000.0381469708</v>
      </c>
      <c r="BC1160">
        <v>7429999.8283386203</v>
      </c>
      <c r="BD1160">
        <v>4250000</v>
      </c>
      <c r="BE1160">
        <v>5850581.1691284198</v>
      </c>
      <c r="BF1160">
        <v>5553369.0452575702</v>
      </c>
      <c r="BG1160">
        <v>5226507.1868896503</v>
      </c>
      <c r="BH1160">
        <v>5536527.1568298303</v>
      </c>
      <c r="BI1160">
        <v>5414412.9753112802</v>
      </c>
      <c r="BJ1160">
        <v>5072148.7998962402</v>
      </c>
      <c r="BK1160">
        <v>3894629.9552917499</v>
      </c>
      <c r="BL1160">
        <v>5999594.2115783701</v>
      </c>
      <c r="BM1160">
        <v>7130167.9611206101</v>
      </c>
      <c r="BN1160">
        <v>7474034.7862243699</v>
      </c>
      <c r="BO1160">
        <v>7102291.1071777297</v>
      </c>
    </row>
    <row r="1161" spans="1:69" x14ac:dyDescent="0.2">
      <c r="A1161" t="s">
        <v>194</v>
      </c>
      <c r="B1161" t="s">
        <v>195</v>
      </c>
      <c r="C1161" t="s">
        <v>3272</v>
      </c>
      <c r="D1161" t="s">
        <v>3273</v>
      </c>
      <c r="O1161">
        <v>250000</v>
      </c>
      <c r="P1161">
        <v>109999.999403954</v>
      </c>
      <c r="Q1161">
        <v>230000.00417232499</v>
      </c>
      <c r="R1161">
        <v>170000.00178813902</v>
      </c>
      <c r="S1161">
        <v>400000.00596046395</v>
      </c>
      <c r="T1161">
        <v>810000.00238418602</v>
      </c>
      <c r="U1161">
        <v>879999.99523162795</v>
      </c>
      <c r="V1161">
        <v>660000.02622604405</v>
      </c>
      <c r="W1161">
        <v>500000</v>
      </c>
      <c r="X1161">
        <v>1429999.94754791</v>
      </c>
      <c r="Y1161">
        <v>1600000.02384186</v>
      </c>
      <c r="Z1161">
        <v>1940000.0572204601</v>
      </c>
      <c r="AA1161">
        <v>1320000.05245209</v>
      </c>
      <c r="AB1161">
        <v>1700000.04768372</v>
      </c>
      <c r="AC1161">
        <v>2400000.0953674298</v>
      </c>
      <c r="AD1161">
        <v>3250000</v>
      </c>
      <c r="AE1161">
        <v>2920000.07629395</v>
      </c>
      <c r="AF1161">
        <v>4250000</v>
      </c>
      <c r="AG1161">
        <v>3279999.97138977</v>
      </c>
      <c r="AH1161">
        <v>4449999.8092651404</v>
      </c>
      <c r="AI1161">
        <v>5380000.1144409198</v>
      </c>
      <c r="AJ1161">
        <v>3289999.9618530301</v>
      </c>
      <c r="AK1161">
        <v>2930000.0667571998</v>
      </c>
      <c r="AL1161">
        <v>4360000.1335143996</v>
      </c>
      <c r="AM1161">
        <v>4510000.2288818406</v>
      </c>
      <c r="AN1161">
        <v>6389999.8664856004</v>
      </c>
      <c r="AO1161">
        <v>4650000.0953674298</v>
      </c>
      <c r="AP1161">
        <v>2609999.8950958299</v>
      </c>
      <c r="AQ1161">
        <v>2619999.8855590797</v>
      </c>
      <c r="AR1161">
        <v>3190000.0572204599</v>
      </c>
      <c r="AS1161">
        <v>3279999.97138977</v>
      </c>
      <c r="AT1161">
        <v>3559999.9427795401</v>
      </c>
      <c r="AU1161">
        <v>3950000.04768372</v>
      </c>
      <c r="AV1161">
        <v>5449999.8092651404</v>
      </c>
      <c r="AW1161">
        <v>5250000</v>
      </c>
      <c r="AX1161">
        <v>6760000.2288818406</v>
      </c>
      <c r="AY1161">
        <v>7250000</v>
      </c>
      <c r="AZ1161">
        <v>11359999.6566772</v>
      </c>
      <c r="BA1161">
        <v>15840000.1525879</v>
      </c>
      <c r="BB1161">
        <v>17709999.084472697</v>
      </c>
      <c r="BC1161">
        <v>19129999.160766602</v>
      </c>
      <c r="BD1161">
        <v>16569999.6948242</v>
      </c>
      <c r="BE1161">
        <v>14071852.684021</v>
      </c>
      <c r="BF1161">
        <v>14411170.959472701</v>
      </c>
      <c r="BG1161">
        <v>17018871.307373002</v>
      </c>
      <c r="BH1161">
        <v>15514538.7649536</v>
      </c>
      <c r="BI1161">
        <v>14250227.928161601</v>
      </c>
      <c r="BJ1161">
        <v>15656530.380249001</v>
      </c>
      <c r="BK1161">
        <v>17825128.5552979</v>
      </c>
      <c r="BL1161">
        <v>19275999.069213901</v>
      </c>
      <c r="BM1161">
        <v>20284999.847412098</v>
      </c>
      <c r="BN1161">
        <v>18434000.0152588</v>
      </c>
      <c r="BO1161">
        <v>14279000.2822876</v>
      </c>
      <c r="BP1161">
        <v>17045000.076293901</v>
      </c>
    </row>
    <row r="1162" spans="1:69" x14ac:dyDescent="0.2">
      <c r="A1162" t="s">
        <v>194</v>
      </c>
      <c r="B1162" t="s">
        <v>195</v>
      </c>
      <c r="C1162" t="s">
        <v>3274</v>
      </c>
      <c r="D1162" t="s">
        <v>3275</v>
      </c>
      <c r="BO1162">
        <v>250000</v>
      </c>
    </row>
    <row r="1163" spans="1:69" x14ac:dyDescent="0.2">
      <c r="A1163" t="s">
        <v>194</v>
      </c>
      <c r="B1163" t="s">
        <v>195</v>
      </c>
      <c r="C1163" t="s">
        <v>3276</v>
      </c>
      <c r="D1163" t="s">
        <v>3277</v>
      </c>
      <c r="Z1163">
        <v>50000.000745058103</v>
      </c>
      <c r="AA1163">
        <v>39999.999105930299</v>
      </c>
      <c r="AB1163">
        <v>50000.000745058103</v>
      </c>
      <c r="AC1163">
        <v>19999.999552965201</v>
      </c>
      <c r="AE1163">
        <v>159999.99642372102</v>
      </c>
      <c r="AJ1163">
        <v>50000.000745058103</v>
      </c>
      <c r="AK1163">
        <v>19999.999552965201</v>
      </c>
      <c r="AL1163">
        <v>9999.9997764825803</v>
      </c>
      <c r="AM1163">
        <v>9999.9997764825803</v>
      </c>
      <c r="AN1163">
        <v>29999.999329447703</v>
      </c>
      <c r="AP1163">
        <v>419999.98688697797</v>
      </c>
      <c r="AQ1163">
        <v>319999.99284744303</v>
      </c>
      <c r="AR1163">
        <v>479999.989271164</v>
      </c>
      <c r="AS1163">
        <v>469999.99880790699</v>
      </c>
      <c r="AT1163">
        <v>769999.98092651402</v>
      </c>
      <c r="AU1163">
        <v>1279999.97138977</v>
      </c>
      <c r="AV1163">
        <v>1120000.00476837</v>
      </c>
      <c r="AW1163">
        <v>1500000</v>
      </c>
      <c r="AX1163">
        <v>1210000.0381469701</v>
      </c>
      <c r="AY1163">
        <v>1080000.04291534</v>
      </c>
      <c r="AZ1163">
        <v>649999.97615814197</v>
      </c>
      <c r="BA1163">
        <v>180000.00715255702</v>
      </c>
      <c r="BB1163">
        <v>119999.997317791</v>
      </c>
      <c r="BC1163">
        <v>79999.9982118607</v>
      </c>
      <c r="BF1163">
        <v>47122.001647949197</v>
      </c>
      <c r="BG1163">
        <v>262178.00378799398</v>
      </c>
      <c r="BH1163">
        <v>525026.02338790905</v>
      </c>
      <c r="BI1163">
        <v>171562.99948692298</v>
      </c>
      <c r="BJ1163">
        <v>650002.00271606399</v>
      </c>
      <c r="BK1163">
        <v>713487.98274993896</v>
      </c>
      <c r="BL1163">
        <v>461019.99282836897</v>
      </c>
      <c r="BM1163">
        <v>842059.01622772194</v>
      </c>
      <c r="BN1163">
        <v>1734670.04299164</v>
      </c>
      <c r="BO1163">
        <v>304973.98972511303</v>
      </c>
      <c r="BP1163">
        <v>596373.97527694702</v>
      </c>
    </row>
    <row r="1164" spans="1:69" x14ac:dyDescent="0.2">
      <c r="A1164" t="s">
        <v>194</v>
      </c>
      <c r="B1164" t="s">
        <v>195</v>
      </c>
      <c r="C1164" t="s">
        <v>3278</v>
      </c>
      <c r="D1164" t="s">
        <v>3279</v>
      </c>
      <c r="H1164">
        <v>70000.000298023195</v>
      </c>
      <c r="I1164">
        <v>119999.997317791</v>
      </c>
      <c r="J1164">
        <v>-9999.9997764825803</v>
      </c>
      <c r="K1164">
        <v>289999.99165535002</v>
      </c>
      <c r="L1164">
        <v>360000.01430511504</v>
      </c>
      <c r="M1164">
        <v>1389999.9856948899</v>
      </c>
      <c r="N1164">
        <v>1399999.97615814</v>
      </c>
      <c r="O1164">
        <v>740000.00953674305</v>
      </c>
      <c r="P1164">
        <v>1210000.0381469701</v>
      </c>
      <c r="Q1164">
        <v>920000.016689301</v>
      </c>
      <c r="R1164">
        <v>3680000.0667571998</v>
      </c>
      <c r="S1164">
        <v>5920000.07629395</v>
      </c>
      <c r="T1164">
        <v>13149999.6185303</v>
      </c>
      <c r="U1164">
        <v>13920000.076293899</v>
      </c>
      <c r="V1164">
        <v>13579999.923706101</v>
      </c>
      <c r="W1164">
        <v>16709999.084472699</v>
      </c>
      <c r="X1164">
        <v>27729999.542236298</v>
      </c>
      <c r="Y1164">
        <v>31270000.457763702</v>
      </c>
      <c r="Z1164">
        <v>32659999.847412102</v>
      </c>
      <c r="AA1164">
        <v>25860000.6103516</v>
      </c>
      <c r="AB1164">
        <v>14890000.3433228</v>
      </c>
      <c r="AC1164">
        <v>11500000</v>
      </c>
      <c r="AD1164">
        <v>11869999.885559101</v>
      </c>
      <c r="AE1164">
        <v>22930000.3051758</v>
      </c>
      <c r="AF1164">
        <v>36250000</v>
      </c>
      <c r="AG1164">
        <v>43169998.168945298</v>
      </c>
      <c r="AH1164">
        <v>33340000.152587898</v>
      </c>
      <c r="AI1164">
        <v>45180000.305175804</v>
      </c>
      <c r="AJ1164">
        <v>44959999.084472701</v>
      </c>
      <c r="AK1164">
        <v>47599998.474121101</v>
      </c>
      <c r="AL1164">
        <v>36590000.152587898</v>
      </c>
      <c r="AM1164">
        <v>37369998.931884803</v>
      </c>
      <c r="AN1164">
        <v>30899999.6185303</v>
      </c>
      <c r="AO1164">
        <v>41009998.321533203</v>
      </c>
      <c r="AP1164">
        <v>31440000.534057599</v>
      </c>
      <c r="AQ1164">
        <v>42110000.6103516</v>
      </c>
      <c r="AR1164">
        <v>36540000.915527299</v>
      </c>
      <c r="AS1164">
        <v>22239999.771118201</v>
      </c>
      <c r="AT1164">
        <v>23600000.3814697</v>
      </c>
      <c r="AU1164">
        <v>19350000.3814697</v>
      </c>
      <c r="AV1164">
        <v>28829999.923706099</v>
      </c>
      <c r="AW1164">
        <v>38500000</v>
      </c>
      <c r="AX1164">
        <v>29700000.762939498</v>
      </c>
      <c r="AY1164">
        <v>29469999.3133545</v>
      </c>
      <c r="AZ1164">
        <v>39900001.525878899</v>
      </c>
      <c r="BA1164">
        <v>44919998.168945298</v>
      </c>
      <c r="BB1164">
        <v>47500000</v>
      </c>
      <c r="BC1164">
        <v>52509998.321533203</v>
      </c>
      <c r="BD1164">
        <v>43779998.779296905</v>
      </c>
      <c r="BE1164">
        <v>51396686.5539551</v>
      </c>
      <c r="BF1164">
        <v>44396598.815917999</v>
      </c>
      <c r="BG1164">
        <v>49846229.553222701</v>
      </c>
      <c r="BH1164">
        <v>47389675.140380904</v>
      </c>
      <c r="BI1164">
        <v>43602554.3212891</v>
      </c>
      <c r="BJ1164">
        <v>41010341.644287102</v>
      </c>
      <c r="BK1164">
        <v>54392127.990722701</v>
      </c>
      <c r="BL1164">
        <v>77728713.989257798</v>
      </c>
      <c r="BM1164">
        <v>93443336.486816406</v>
      </c>
      <c r="BN1164">
        <v>69936058.044433594</v>
      </c>
      <c r="BO1164">
        <v>66273574.829101607</v>
      </c>
      <c r="BP1164">
        <v>62609565.734863304</v>
      </c>
    </row>
    <row r="1165" spans="1:69" x14ac:dyDescent="0.2">
      <c r="A1165" t="s">
        <v>194</v>
      </c>
      <c r="B1165" t="s">
        <v>195</v>
      </c>
      <c r="C1165" t="s">
        <v>3280</v>
      </c>
      <c r="D1165" t="s">
        <v>3281</v>
      </c>
      <c r="K1165">
        <v>9999.9997764825803</v>
      </c>
      <c r="L1165">
        <v>19999.999552965201</v>
      </c>
      <c r="M1165">
        <v>19999.999552965201</v>
      </c>
      <c r="N1165">
        <v>19999.999552965201</v>
      </c>
      <c r="O1165">
        <v>100000.00149011599</v>
      </c>
      <c r="P1165">
        <v>200000.00298023198</v>
      </c>
      <c r="Q1165">
        <v>980000.01907348598</v>
      </c>
      <c r="R1165">
        <v>1370000.00476837</v>
      </c>
      <c r="S1165">
        <v>2250000</v>
      </c>
      <c r="T1165">
        <v>2509999.9904632601</v>
      </c>
      <c r="U1165">
        <v>2039999.9618530299</v>
      </c>
      <c r="V1165">
        <v>1240000.0095367401</v>
      </c>
      <c r="W1165">
        <v>3569999.9332428002</v>
      </c>
      <c r="X1165">
        <v>13340000.1525879</v>
      </c>
      <c r="Y1165">
        <v>8149999.6185302697</v>
      </c>
      <c r="Z1165">
        <v>7300000.1907348596</v>
      </c>
      <c r="AA1165">
        <v>9760000.2288818397</v>
      </c>
      <c r="AB1165">
        <v>7280000.2098083496</v>
      </c>
      <c r="AC1165">
        <v>7369999.8855590802</v>
      </c>
      <c r="AD1165">
        <v>9069999.6948242206</v>
      </c>
      <c r="AE1165">
        <v>12109999.6566772</v>
      </c>
      <c r="AF1165">
        <v>11970000.267028799</v>
      </c>
      <c r="AG1165">
        <v>29430000.3051758</v>
      </c>
      <c r="AH1165">
        <v>11380000.114440899</v>
      </c>
      <c r="AI1165">
        <v>10100000.3814697</v>
      </c>
      <c r="AJ1165">
        <v>16170000.076293899</v>
      </c>
      <c r="AK1165">
        <v>18610000.6103516</v>
      </c>
      <c r="AL1165">
        <v>8649999.6185302697</v>
      </c>
      <c r="AM1165">
        <v>9060000.4196166992</v>
      </c>
      <c r="AN1165">
        <v>8069999.6948242206</v>
      </c>
      <c r="AO1165">
        <v>7179999.8283386203</v>
      </c>
      <c r="AP1165">
        <v>6010000.2288818406</v>
      </c>
      <c r="AQ1165">
        <v>6130000.1144409198</v>
      </c>
      <c r="AR1165">
        <v>6909999.8474121103</v>
      </c>
      <c r="AS1165">
        <v>8319999.6948242206</v>
      </c>
      <c r="AT1165">
        <v>5880000.1144409198</v>
      </c>
      <c r="AU1165">
        <v>8630000.1144409198</v>
      </c>
      <c r="AV1165">
        <v>11399999.6185303</v>
      </c>
      <c r="AW1165">
        <v>16180000.3051758</v>
      </c>
      <c r="AX1165">
        <v>16500000</v>
      </c>
      <c r="AY1165">
        <v>17069999.6948242</v>
      </c>
      <c r="AZ1165">
        <v>22739999.771118201</v>
      </c>
      <c r="BA1165">
        <v>29909999.847412098</v>
      </c>
      <c r="BB1165">
        <v>23520000.457763702</v>
      </c>
      <c r="BC1165">
        <v>30829999.923706099</v>
      </c>
      <c r="BD1165">
        <v>26180000.3051758</v>
      </c>
      <c r="BE1165">
        <v>27689771.652221702</v>
      </c>
      <c r="BF1165">
        <v>29172178.268432599</v>
      </c>
      <c r="BG1165">
        <v>37553215.026855499</v>
      </c>
      <c r="BH1165">
        <v>24306947.708129901</v>
      </c>
      <c r="BI1165">
        <v>17998476.028442401</v>
      </c>
      <c r="BJ1165">
        <v>31712366.104126003</v>
      </c>
      <c r="BK1165">
        <v>43935939.788818404</v>
      </c>
      <c r="BL1165">
        <v>39709270.4772949</v>
      </c>
      <c r="BM1165">
        <v>36548122.406005904</v>
      </c>
      <c r="BN1165">
        <v>49564716.339111298</v>
      </c>
      <c r="BO1165">
        <v>49756465.911865197</v>
      </c>
      <c r="BP1165">
        <v>43928356.170654297</v>
      </c>
    </row>
    <row r="1166" spans="1:69" x14ac:dyDescent="0.2">
      <c r="A1166" t="s">
        <v>194</v>
      </c>
      <c r="B1166" t="s">
        <v>195</v>
      </c>
      <c r="C1166" t="s">
        <v>3282</v>
      </c>
      <c r="D1166" t="s">
        <v>3283</v>
      </c>
    </row>
    <row r="1167" spans="1:69" x14ac:dyDescent="0.2">
      <c r="A1167" t="s">
        <v>194</v>
      </c>
      <c r="B1167" t="s">
        <v>195</v>
      </c>
      <c r="C1167" t="s">
        <v>3284</v>
      </c>
      <c r="D1167" t="s">
        <v>3285</v>
      </c>
    </row>
    <row r="1168" spans="1:69" x14ac:dyDescent="0.2">
      <c r="A1168" t="s">
        <v>194</v>
      </c>
      <c r="B1168" t="s">
        <v>195</v>
      </c>
      <c r="C1168" t="s">
        <v>3286</v>
      </c>
      <c r="D1168" t="s">
        <v>3287</v>
      </c>
      <c r="AO1168">
        <v>73.118278503417997</v>
      </c>
      <c r="AQ1168">
        <v>72.192512512207003</v>
      </c>
      <c r="AS1168">
        <v>72.872337341308594</v>
      </c>
      <c r="AU1168">
        <v>74.603172302246094</v>
      </c>
      <c r="AV1168">
        <v>66.666664123535199</v>
      </c>
      <c r="AW1168">
        <v>60.098522186279297</v>
      </c>
      <c r="AX1168">
        <v>60.975608825683601</v>
      </c>
      <c r="AY1168">
        <v>55.121952056884801</v>
      </c>
      <c r="AZ1168">
        <v>54.8543701171875</v>
      </c>
      <c r="BA1168">
        <v>55.825241088867202</v>
      </c>
      <c r="BB1168">
        <v>55.502391815185497</v>
      </c>
      <c r="BC1168">
        <v>54.285713195800803</v>
      </c>
      <c r="BD1168">
        <v>54.502368927002003</v>
      </c>
      <c r="BE1168">
        <v>48.8151664733887</v>
      </c>
      <c r="BF1168">
        <v>46.919429779052699</v>
      </c>
      <c r="BG1168">
        <v>50</v>
      </c>
      <c r="BH1168">
        <v>54.285713195800803</v>
      </c>
      <c r="BI1168">
        <v>58.095237731933601</v>
      </c>
      <c r="BJ1168">
        <v>57.142856597900398</v>
      </c>
      <c r="BK1168">
        <v>58.095237731933601</v>
      </c>
      <c r="BL1168">
        <v>55.714286804199197</v>
      </c>
      <c r="BM1168">
        <v>58.5714302062988</v>
      </c>
      <c r="BN1168">
        <v>59.047618865966797</v>
      </c>
      <c r="BO1168">
        <v>58.962265014648402</v>
      </c>
      <c r="BP1168">
        <v>57.075469970703097</v>
      </c>
    </row>
    <row r="1169" spans="1:69" x14ac:dyDescent="0.2">
      <c r="A1169" t="s">
        <v>194</v>
      </c>
      <c r="B1169" t="s">
        <v>195</v>
      </c>
      <c r="C1169" t="s">
        <v>3288</v>
      </c>
      <c r="D1169" t="s">
        <v>3289</v>
      </c>
      <c r="AO1169">
        <v>0.11151909083128</v>
      </c>
      <c r="AQ1169">
        <v>9.5590040087699904E-2</v>
      </c>
      <c r="AS1169">
        <v>0.12469719350338</v>
      </c>
      <c r="AU1169">
        <v>0.120319604873657</v>
      </c>
      <c r="AV1169">
        <v>-0.10751430690288501</v>
      </c>
      <c r="AW1169">
        <v>-0.149054154753685</v>
      </c>
      <c r="AX1169">
        <v>-0.105527251958847</v>
      </c>
      <c r="AY1169">
        <v>-0.31011810898780801</v>
      </c>
      <c r="AZ1169">
        <v>-0.329598039388657</v>
      </c>
      <c r="BA1169">
        <v>-0.30901512503624001</v>
      </c>
      <c r="BB1169">
        <v>-0.34560659527778598</v>
      </c>
      <c r="BC1169">
        <v>-0.35688522458076499</v>
      </c>
      <c r="BD1169">
        <v>-0.37865042686462402</v>
      </c>
      <c r="BE1169">
        <v>-0.48244664072990401</v>
      </c>
      <c r="BF1169">
        <v>-0.52552759647369396</v>
      </c>
      <c r="BG1169">
        <v>-0.46683880686759899</v>
      </c>
      <c r="BH1169">
        <v>-0.29904478788375899</v>
      </c>
      <c r="BI1169">
        <v>-0.169877484440804</v>
      </c>
      <c r="BJ1169">
        <v>-0.13878020644187899</v>
      </c>
      <c r="BK1169">
        <v>-0.131607040762901</v>
      </c>
      <c r="BL1169">
        <v>-0.21949329972267201</v>
      </c>
      <c r="BM1169">
        <v>-0.122198514640331</v>
      </c>
      <c r="BN1169">
        <v>-8.25074538588524E-2</v>
      </c>
      <c r="BO1169">
        <v>-0.111639469861984</v>
      </c>
      <c r="BP1169">
        <v>-0.16961550712585399</v>
      </c>
    </row>
    <row r="1170" spans="1:69" x14ac:dyDescent="0.2">
      <c r="A1170" t="s">
        <v>194</v>
      </c>
      <c r="B1170" t="s">
        <v>195</v>
      </c>
      <c r="C1170" t="s">
        <v>3290</v>
      </c>
      <c r="D1170" t="s">
        <v>3291</v>
      </c>
      <c r="AX1170">
        <v>124180107.207724</v>
      </c>
      <c r="AY1170">
        <v>140664998.993388</v>
      </c>
      <c r="AZ1170">
        <v>196950186.251149</v>
      </c>
      <c r="BA1170">
        <v>216993253.38422501</v>
      </c>
      <c r="BB1170">
        <v>220645228.80787101</v>
      </c>
      <c r="BC1170">
        <v>235894004.66290802</v>
      </c>
      <c r="BD1170">
        <v>683038596.68330693</v>
      </c>
      <c r="BE1170">
        <v>617475440.52525496</v>
      </c>
      <c r="BF1170">
        <v>629677580.181844</v>
      </c>
      <c r="BG1170">
        <v>675813764.79872298</v>
      </c>
      <c r="BH1170">
        <v>683998644.44477606</v>
      </c>
      <c r="BI1170">
        <v>636904191.26362896</v>
      </c>
      <c r="BJ1170">
        <v>662652092.26123106</v>
      </c>
      <c r="BK1170">
        <v>751555966.71517611</v>
      </c>
      <c r="BL1170">
        <v>769903602.85501695</v>
      </c>
      <c r="BM1170">
        <v>963968855.39270496</v>
      </c>
      <c r="BN1170">
        <v>875929537.46145594</v>
      </c>
      <c r="BO1170">
        <v>563215898.74546599</v>
      </c>
      <c r="BP1170">
        <v>1038283001.45292</v>
      </c>
    </row>
    <row r="1171" spans="1:69" x14ac:dyDescent="0.2">
      <c r="A1171" t="s">
        <v>194</v>
      </c>
      <c r="B1171" t="s">
        <v>195</v>
      </c>
      <c r="C1171" t="s">
        <v>3292</v>
      </c>
      <c r="D1171" t="s">
        <v>3293</v>
      </c>
      <c r="AX1171">
        <v>69.560604721067918</v>
      </c>
      <c r="AY1171">
        <v>86.880273011659853</v>
      </c>
      <c r="AZ1171">
        <v>65.34533073929957</v>
      </c>
      <c r="BA1171">
        <v>49.382606849703137</v>
      </c>
      <c r="BB1171">
        <v>43.499043977055614</v>
      </c>
      <c r="BC1171">
        <v>24.220628373664908</v>
      </c>
      <c r="BD1171">
        <v>18.050867334971812</v>
      </c>
      <c r="BE1171">
        <v>20.029139726384514</v>
      </c>
      <c r="BF1171">
        <v>30.810718400706989</v>
      </c>
      <c r="BG1171">
        <v>29.787595354179032</v>
      </c>
      <c r="BH1171">
        <v>27.997403159489277</v>
      </c>
      <c r="BI1171">
        <v>27.445982958003544</v>
      </c>
      <c r="BJ1171">
        <v>24.392578295531173</v>
      </c>
      <c r="BK1171">
        <v>21.721094413014828</v>
      </c>
      <c r="BL1171">
        <v>21.566513768718345</v>
      </c>
      <c r="BM1171">
        <v>14.721924493713404</v>
      </c>
      <c r="BN1171">
        <v>14.691657376288603</v>
      </c>
      <c r="BO1171">
        <v>15.002768043347547</v>
      </c>
      <c r="BP1171">
        <v>23.992826083747342</v>
      </c>
    </row>
    <row r="1172" spans="1:69" x14ac:dyDescent="0.2">
      <c r="A1172" t="s">
        <v>194</v>
      </c>
      <c r="B1172" t="s">
        <v>195</v>
      </c>
      <c r="C1172" t="s">
        <v>3294</v>
      </c>
      <c r="D1172" t="s">
        <v>3295</v>
      </c>
      <c r="AX1172">
        <v>64357442.961126</v>
      </c>
      <c r="AY1172">
        <v>60577043.873661302</v>
      </c>
      <c r="AZ1172">
        <v>85911206.028061405</v>
      </c>
      <c r="BA1172">
        <v>126744382.84445399</v>
      </c>
      <c r="BB1172">
        <v>153465892.60638398</v>
      </c>
      <c r="BC1172">
        <v>298408876.72515202</v>
      </c>
      <c r="BD1172">
        <v>416166730.88606304</v>
      </c>
      <c r="BE1172">
        <v>420770410.27520102</v>
      </c>
      <c r="BF1172">
        <v>496705014.85013199</v>
      </c>
      <c r="BG1172">
        <v>453200360.70453602</v>
      </c>
      <c r="BH1172">
        <v>390807558.08521903</v>
      </c>
      <c r="BI1172">
        <v>443600251.69866705</v>
      </c>
      <c r="BJ1172">
        <v>480884068.25235802</v>
      </c>
      <c r="BK1172">
        <v>557103435.12199807</v>
      </c>
      <c r="BL1172">
        <v>539899392.37175393</v>
      </c>
      <c r="BM1172">
        <v>508664193.09268004</v>
      </c>
      <c r="BN1172">
        <v>555518991.55553496</v>
      </c>
      <c r="BO1172">
        <v>503547830.52827102</v>
      </c>
      <c r="BP1172">
        <v>621298702.44172502</v>
      </c>
    </row>
    <row r="1173" spans="1:69" x14ac:dyDescent="0.2">
      <c r="A1173" t="s">
        <v>194</v>
      </c>
      <c r="B1173" t="s">
        <v>195</v>
      </c>
      <c r="C1173" t="s">
        <v>3296</v>
      </c>
      <c r="D1173" t="s">
        <v>3297</v>
      </c>
      <c r="AX1173">
        <v>38021208.235101297</v>
      </c>
      <c r="AY1173">
        <v>60536846.764256001</v>
      </c>
      <c r="AZ1173">
        <v>63457710.619900502</v>
      </c>
      <c r="BA1173">
        <v>85641247.649426699</v>
      </c>
      <c r="BB1173">
        <v>87764357.210748002</v>
      </c>
      <c r="BC1173">
        <v>91765413.357887998</v>
      </c>
      <c r="BD1173">
        <v>98769731.007683605</v>
      </c>
      <c r="BE1173">
        <v>104166760.83390801</v>
      </c>
      <c r="BF1173">
        <v>121573488.012949</v>
      </c>
      <c r="BG1173">
        <v>158721694.35903001</v>
      </c>
      <c r="BH1173">
        <v>159389606.66974401</v>
      </c>
      <c r="BI1173">
        <v>176064818.40187001</v>
      </c>
      <c r="BJ1173">
        <v>194179056.86970702</v>
      </c>
      <c r="BK1173">
        <v>238663507.51841098</v>
      </c>
      <c r="BL1173">
        <v>214640102.628153</v>
      </c>
      <c r="BM1173">
        <v>248296546.57871199</v>
      </c>
      <c r="BN1173">
        <v>333210963.58662599</v>
      </c>
      <c r="BO1173">
        <v>302793640.78796101</v>
      </c>
      <c r="BP1173">
        <v>325660882.33690196</v>
      </c>
    </row>
    <row r="1174" spans="1:69" x14ac:dyDescent="0.2">
      <c r="A1174" t="s">
        <v>194</v>
      </c>
      <c r="B1174" t="s">
        <v>195</v>
      </c>
      <c r="C1174" t="s">
        <v>3298</v>
      </c>
      <c r="D1174" t="s">
        <v>3299</v>
      </c>
      <c r="E1174">
        <v>200000</v>
      </c>
      <c r="F1174">
        <v>1350000</v>
      </c>
      <c r="G1174">
        <v>3430000</v>
      </c>
      <c r="H1174">
        <v>3560000</v>
      </c>
      <c r="I1174">
        <v>4640000</v>
      </c>
      <c r="J1174">
        <v>6480000</v>
      </c>
      <c r="K1174">
        <v>12610000</v>
      </c>
      <c r="L1174">
        <v>4880000</v>
      </c>
      <c r="M1174">
        <v>8210000.0000000009</v>
      </c>
      <c r="N1174">
        <v>9410000</v>
      </c>
      <c r="O1174">
        <v>8150000</v>
      </c>
      <c r="P1174">
        <v>9540000</v>
      </c>
      <c r="Q1174">
        <v>12780000</v>
      </c>
      <c r="R1174">
        <v>15320000</v>
      </c>
      <c r="S1174">
        <v>19130000</v>
      </c>
      <c r="T1174">
        <v>31380000</v>
      </c>
      <c r="U1174">
        <v>34220000</v>
      </c>
      <c r="V1174">
        <v>36100000</v>
      </c>
      <c r="W1174">
        <v>46580000</v>
      </c>
      <c r="X1174">
        <v>58520000</v>
      </c>
      <c r="Y1174">
        <v>70690000</v>
      </c>
      <c r="Z1174">
        <v>70100000</v>
      </c>
      <c r="AA1174">
        <v>71040000</v>
      </c>
      <c r="AB1174">
        <v>63030000</v>
      </c>
      <c r="AC1174">
        <v>66940000</v>
      </c>
      <c r="AD1174">
        <v>62900000</v>
      </c>
      <c r="AE1174">
        <v>84130000</v>
      </c>
      <c r="AF1174">
        <v>90750000</v>
      </c>
      <c r="AG1174">
        <v>92460000</v>
      </c>
      <c r="AH1174">
        <v>90220000</v>
      </c>
      <c r="AI1174">
        <v>107970000</v>
      </c>
      <c r="AJ1174">
        <v>100370000</v>
      </c>
      <c r="AK1174">
        <v>136320000</v>
      </c>
      <c r="AL1174">
        <v>135180000</v>
      </c>
      <c r="AM1174">
        <v>110160000</v>
      </c>
      <c r="AN1174">
        <v>121520000</v>
      </c>
      <c r="AO1174">
        <v>115940000</v>
      </c>
      <c r="AP1174">
        <v>94720000</v>
      </c>
      <c r="AQ1174">
        <v>90560000</v>
      </c>
      <c r="AR1174">
        <v>79550000</v>
      </c>
      <c r="AS1174">
        <v>75910000</v>
      </c>
      <c r="AT1174">
        <v>81180000</v>
      </c>
      <c r="AU1174">
        <v>79420000</v>
      </c>
      <c r="AV1174">
        <v>104280000</v>
      </c>
      <c r="AW1174">
        <v>102850000</v>
      </c>
      <c r="AX1174">
        <v>95950000</v>
      </c>
      <c r="AY1174">
        <v>126670000</v>
      </c>
      <c r="AZ1174">
        <v>112855721</v>
      </c>
      <c r="BA1174">
        <v>102233842</v>
      </c>
      <c r="BB1174">
        <v>116215786</v>
      </c>
      <c r="BC1174">
        <v>126830000</v>
      </c>
      <c r="BD1174">
        <v>98780070</v>
      </c>
      <c r="BE1174">
        <v>104120507</v>
      </c>
      <c r="BF1174">
        <v>102189909</v>
      </c>
      <c r="BG1174">
        <v>97332943</v>
      </c>
      <c r="BH1174">
        <v>94021092</v>
      </c>
      <c r="BI1174">
        <v>86618657</v>
      </c>
      <c r="BJ1174">
        <v>113929473</v>
      </c>
      <c r="BK1174">
        <v>106538883</v>
      </c>
      <c r="BL1174">
        <v>95608490</v>
      </c>
      <c r="BM1174">
        <v>135110085</v>
      </c>
      <c r="BN1174">
        <v>109526207</v>
      </c>
      <c r="BO1174">
        <v>98811671</v>
      </c>
      <c r="BP1174">
        <v>122406711</v>
      </c>
    </row>
    <row r="1175" spans="1:69" x14ac:dyDescent="0.2">
      <c r="A1175" t="s">
        <v>194</v>
      </c>
      <c r="B1175" t="s">
        <v>195</v>
      </c>
      <c r="C1175" t="s">
        <v>3300</v>
      </c>
      <c r="D1175" t="s">
        <v>3301</v>
      </c>
      <c r="AX1175">
        <v>-465725605.81718701</v>
      </c>
      <c r="AY1175">
        <v>-68354320.829491898</v>
      </c>
      <c r="AZ1175">
        <v>-130676409.40582998</v>
      </c>
      <c r="BA1175">
        <v>-557846889.64856303</v>
      </c>
      <c r="BB1175">
        <v>-362807736.83164197</v>
      </c>
      <c r="BC1175">
        <v>-734160216.06114101</v>
      </c>
      <c r="BD1175">
        <v>-102359565.329018</v>
      </c>
      <c r="BE1175">
        <v>-18564909.038697198</v>
      </c>
      <c r="BF1175">
        <v>-424577454.48844403</v>
      </c>
      <c r="BG1175">
        <v>-282931020.158728</v>
      </c>
      <c r="BH1175">
        <v>13636236.799892001</v>
      </c>
      <c r="BI1175">
        <v>-27052303.460701399</v>
      </c>
      <c r="BJ1175">
        <v>508244318.98816603</v>
      </c>
      <c r="BK1175">
        <v>54434010.146454804</v>
      </c>
      <c r="BL1175">
        <v>162614074.51523399</v>
      </c>
      <c r="BM1175">
        <v>-258505540.66406697</v>
      </c>
      <c r="BN1175">
        <v>132456003.32839501</v>
      </c>
      <c r="BO1175">
        <v>-1618678549.7530999</v>
      </c>
      <c r="BP1175">
        <v>498773634.39156801</v>
      </c>
    </row>
    <row r="1176" spans="1:69" x14ac:dyDescent="0.2">
      <c r="A1176" t="s">
        <v>194</v>
      </c>
      <c r="B1176" t="s">
        <v>195</v>
      </c>
      <c r="C1176" t="s">
        <v>3302</v>
      </c>
      <c r="D1176" t="s">
        <v>3303</v>
      </c>
      <c r="AX1176">
        <v>-553806294.38027298</v>
      </c>
      <c r="AY1176">
        <v>-483100345.72029299</v>
      </c>
      <c r="AZ1176">
        <v>-600465426.70435202</v>
      </c>
      <c r="BA1176">
        <v>-891977495.61185002</v>
      </c>
      <c r="BB1176">
        <v>-482794333.77314097</v>
      </c>
      <c r="BC1176">
        <v>-132548020.47491901</v>
      </c>
      <c r="BD1176">
        <v>30075419.272316497</v>
      </c>
      <c r="BE1176">
        <v>212478020.20916501</v>
      </c>
      <c r="BF1176">
        <v>-665794250.73297799</v>
      </c>
      <c r="BG1176">
        <v>-260530815.88173002</v>
      </c>
      <c r="BH1176">
        <v>-241412679.226448</v>
      </c>
      <c r="BI1176">
        <v>-637860.98273773596</v>
      </c>
      <c r="BJ1176">
        <v>-5347393.2787380498</v>
      </c>
      <c r="BK1176">
        <v>290075987.63818902</v>
      </c>
      <c r="BL1176">
        <v>365791041.947905</v>
      </c>
      <c r="BM1176">
        <v>1329958724.1587999</v>
      </c>
      <c r="BN1176">
        <v>1259049368.22124</v>
      </c>
      <c r="BO1176">
        <v>-6222637.9283151999</v>
      </c>
      <c r="BP1176">
        <v>-93503492.931487992</v>
      </c>
    </row>
    <row r="1177" spans="1:69" x14ac:dyDescent="0.2">
      <c r="A1177" t="s">
        <v>194</v>
      </c>
      <c r="B1177" t="s">
        <v>195</v>
      </c>
      <c r="C1177" t="s">
        <v>3304</v>
      </c>
      <c r="D1177" t="s">
        <v>3305</v>
      </c>
      <c r="AX1177">
        <v>-10.324323038401046</v>
      </c>
      <c r="AY1177">
        <v>-8.3076359009360896</v>
      </c>
      <c r="AZ1177">
        <v>-7.3532133868452965</v>
      </c>
      <c r="BA1177">
        <v>-10.231581237686838</v>
      </c>
      <c r="BB1177">
        <v>-4.0374606569679994</v>
      </c>
      <c r="BC1177">
        <v>-1.7965560400911436</v>
      </c>
      <c r="BD1177">
        <v>-1.3277226715768724</v>
      </c>
      <c r="BE1177">
        <v>-1.2920416599945748</v>
      </c>
      <c r="BF1177">
        <v>-10.008285745885555</v>
      </c>
      <c r="BG1177">
        <v>-7.164549467867011</v>
      </c>
      <c r="BH1177">
        <v>-7.567512009338409</v>
      </c>
      <c r="BI1177">
        <v>-6.0796386850130961</v>
      </c>
      <c r="BJ1177">
        <v>-6.3534949752096228</v>
      </c>
      <c r="BK1177">
        <v>-4.1837249140956283</v>
      </c>
      <c r="BL1177">
        <v>-3.2672819788286263</v>
      </c>
      <c r="BM1177">
        <v>4.1931251239964977</v>
      </c>
      <c r="BN1177">
        <v>0.39220885964424423</v>
      </c>
      <c r="BO1177">
        <v>-7.5391211537642961</v>
      </c>
      <c r="BP1177">
        <v>-5.0574716253059897</v>
      </c>
    </row>
    <row r="1178" spans="1:69" x14ac:dyDescent="0.2">
      <c r="A1178" t="s">
        <v>194</v>
      </c>
      <c r="B1178" t="s">
        <v>195</v>
      </c>
      <c r="C1178" t="s">
        <v>3306</v>
      </c>
      <c r="D1178" t="s">
        <v>3307</v>
      </c>
      <c r="S1178">
        <v>5.0590212683344134E-2</v>
      </c>
      <c r="T1178">
        <v>7.2342526277067776E-2</v>
      </c>
      <c r="U1178">
        <v>2.5600401399750557E-2</v>
      </c>
      <c r="V1178">
        <v>3.2707908669092886E-2</v>
      </c>
      <c r="W1178">
        <v>5.2182741564157302E-2</v>
      </c>
      <c r="X1178">
        <v>2.0589304552435777E-2</v>
      </c>
      <c r="Y1178">
        <v>1.555435819552355E-3</v>
      </c>
      <c r="Z1178">
        <v>1.6893391622038627E-3</v>
      </c>
      <c r="AA1178">
        <v>1.3109520783365872E-2</v>
      </c>
      <c r="AB1178">
        <v>1.8746735663085401E-3</v>
      </c>
      <c r="AC1178">
        <v>6.8498774521535228E-4</v>
      </c>
      <c r="AD1178">
        <v>1.9323756182508473E-3</v>
      </c>
      <c r="AE1178">
        <v>1.9643438611008594E-3</v>
      </c>
      <c r="AF1178">
        <v>4.5210152720593895E-3</v>
      </c>
      <c r="AG1178">
        <v>6.4170031522070778E-3</v>
      </c>
      <c r="AH1178">
        <v>2.9961977180922261E-2</v>
      </c>
      <c r="AI1178">
        <v>-1.7764803846438849E-2</v>
      </c>
      <c r="AJ1178">
        <v>4.2595871868007741E-3</v>
      </c>
      <c r="AK1178">
        <v>3.6372113266703969E-3</v>
      </c>
      <c r="AL1178">
        <v>4.8565784978065712E-2</v>
      </c>
      <c r="AM1178">
        <v>0.36112245088122474</v>
      </c>
      <c r="AN1178">
        <v>8.4193522419757465E-3</v>
      </c>
      <c r="AO1178">
        <v>2.5318275279906578E-2</v>
      </c>
      <c r="AP1178">
        <v>4.2768444442316714E-2</v>
      </c>
      <c r="AQ1178">
        <v>0.18770136392859038</v>
      </c>
      <c r="AR1178">
        <v>5.7022037441564364E-3</v>
      </c>
      <c r="AS1178">
        <v>5.6306995107632376E-3</v>
      </c>
      <c r="AT1178">
        <v>1.8728542380797679E-2</v>
      </c>
      <c r="AU1178">
        <v>4.7371180868078878E-2</v>
      </c>
      <c r="AV1178">
        <v>4.0466859847685666E-2</v>
      </c>
      <c r="AW1178">
        <v>-0.16412933237604513</v>
      </c>
      <c r="AX1178">
        <v>0.28910276866890361</v>
      </c>
      <c r="AY1178">
        <v>0.75324366387118202</v>
      </c>
      <c r="AZ1178">
        <v>-4.1394788279301205</v>
      </c>
      <c r="BA1178">
        <v>-0.75194397928791257</v>
      </c>
      <c r="BB1178">
        <v>-0.15564953176058147</v>
      </c>
      <c r="BC1178">
        <v>6.7570514376891089E-3</v>
      </c>
      <c r="BD1178">
        <v>0.84743546455552188</v>
      </c>
      <c r="BE1178">
        <v>0.58081061732413564</v>
      </c>
      <c r="BF1178">
        <v>0.43369299275106798</v>
      </c>
      <c r="BG1178">
        <v>0.49878956570334848</v>
      </c>
      <c r="BH1178">
        <v>0.11920842404641126</v>
      </c>
      <c r="BI1178">
        <v>0.39357680338393947</v>
      </c>
      <c r="BJ1178">
        <v>7.2792605961914086E-2</v>
      </c>
      <c r="BK1178">
        <v>0.4261363562495602</v>
      </c>
      <c r="BL1178">
        <v>0.10250375722216326</v>
      </c>
      <c r="BM1178">
        <v>-4.02757602827973E-2</v>
      </c>
      <c r="BN1178">
        <v>-0.21890729884062143</v>
      </c>
      <c r="BO1178">
        <v>0.12635249773523072</v>
      </c>
      <c r="BP1178">
        <v>0.22418331684449019</v>
      </c>
      <c r="BQ1178">
        <v>1.1816613717729229E-2</v>
      </c>
    </row>
    <row r="1179" spans="1:69" x14ac:dyDescent="0.2">
      <c r="A1179" t="s">
        <v>194</v>
      </c>
      <c r="B1179" t="s">
        <v>195</v>
      </c>
      <c r="C1179" t="s">
        <v>3308</v>
      </c>
      <c r="D1179" t="s">
        <v>3309</v>
      </c>
      <c r="AX1179">
        <v>1452824752.0827446</v>
      </c>
      <c r="AY1179">
        <v>1512751217.2829745</v>
      </c>
      <c r="AZ1179">
        <v>1769530576.9433069</v>
      </c>
      <c r="BA1179">
        <v>2451450444.9093494</v>
      </c>
      <c r="BB1179">
        <v>2042905455.0111265</v>
      </c>
      <c r="BC1179">
        <v>2657458059.6238308</v>
      </c>
      <c r="BD1179">
        <v>3622856188.4830813</v>
      </c>
      <c r="BE1179">
        <v>4055329145.983223</v>
      </c>
      <c r="BF1179">
        <v>5066168588.0299273</v>
      </c>
      <c r="BG1179">
        <v>4848055624.013711</v>
      </c>
      <c r="BH1179">
        <v>4269063025.329782</v>
      </c>
      <c r="BI1179">
        <v>4635595630.8443918</v>
      </c>
      <c r="BJ1179">
        <v>5220392016.7147665</v>
      </c>
      <c r="BK1179">
        <v>5886213676.5231714</v>
      </c>
      <c r="BL1179">
        <v>5748895180.714201</v>
      </c>
      <c r="BM1179">
        <v>5582825548.3759661</v>
      </c>
      <c r="BN1179">
        <v>7091601572.4999495</v>
      </c>
      <c r="BO1179">
        <v>8102030036.8211489</v>
      </c>
      <c r="BP1179">
        <v>8057315979.0880404</v>
      </c>
    </row>
    <row r="1180" spans="1:69" x14ac:dyDescent="0.2">
      <c r="A1180" t="s">
        <v>194</v>
      </c>
      <c r="B1180" t="s">
        <v>195</v>
      </c>
      <c r="C1180" t="s">
        <v>3310</v>
      </c>
      <c r="D1180" t="s">
        <v>3311</v>
      </c>
      <c r="AX1180">
        <v>13.320209627452122</v>
      </c>
      <c r="AY1180">
        <v>16.180018345413387</v>
      </c>
      <c r="AZ1180">
        <v>15.537279575814718</v>
      </c>
      <c r="BA1180">
        <v>15.806214106906216</v>
      </c>
      <c r="BB1180">
        <v>13.980573724678621</v>
      </c>
      <c r="BC1180">
        <v>12.04212964533372</v>
      </c>
      <c r="BD1180">
        <v>13.065241823907556</v>
      </c>
      <c r="BE1180">
        <v>20.508169301933997</v>
      </c>
      <c r="BF1180">
        <v>17.398904559555071</v>
      </c>
      <c r="BG1180">
        <v>18.305659549078619</v>
      </c>
      <c r="BH1180">
        <v>18.552747937778157</v>
      </c>
      <c r="BI1180">
        <v>17.840128132839823</v>
      </c>
      <c r="BJ1180">
        <v>16.671992906281162</v>
      </c>
      <c r="BK1180">
        <v>16.671855718513164</v>
      </c>
      <c r="BL1180">
        <v>16.628801904412626</v>
      </c>
      <c r="BM1180">
        <v>19.383837887093041</v>
      </c>
      <c r="BN1180">
        <v>18.877272100949561</v>
      </c>
      <c r="BO1180">
        <v>16.27372592601813</v>
      </c>
      <c r="BP1180">
        <v>16.498322013684042</v>
      </c>
    </row>
    <row r="1181" spans="1:69" x14ac:dyDescent="0.2">
      <c r="A1181" t="s">
        <v>194</v>
      </c>
      <c r="B1181" t="s">
        <v>195</v>
      </c>
      <c r="C1181" t="s">
        <v>3312</v>
      </c>
      <c r="D1181" t="s">
        <v>3313</v>
      </c>
      <c r="AX1181">
        <v>6.8939083951176414</v>
      </c>
      <c r="AY1181">
        <v>6.4390419936979555</v>
      </c>
      <c r="AZ1181">
        <v>6.9964666311897874</v>
      </c>
      <c r="BA1181">
        <v>7.7850885508078154</v>
      </c>
      <c r="BB1181">
        <v>7.5815586466266529</v>
      </c>
      <c r="BC1181">
        <v>11.202651519224586</v>
      </c>
      <c r="BD1181">
        <v>12.916474230733025</v>
      </c>
      <c r="BE1181">
        <v>13.054797664703516</v>
      </c>
      <c r="BF1181">
        <v>14.307621106151677</v>
      </c>
      <c r="BG1181">
        <v>12.647501648919837</v>
      </c>
      <c r="BH1181">
        <v>13.16367492491878</v>
      </c>
      <c r="BI1181">
        <v>13.111135742235271</v>
      </c>
      <c r="BJ1181">
        <v>13.147054707249453</v>
      </c>
      <c r="BK1181">
        <v>12.96325344373914</v>
      </c>
      <c r="BL1181">
        <v>12.481101895848504</v>
      </c>
      <c r="BM1181">
        <v>9.9885492444198469</v>
      </c>
      <c r="BN1181">
        <v>10.007870307285222</v>
      </c>
      <c r="BO1181">
        <v>10.460227032924092</v>
      </c>
      <c r="BP1181">
        <v>10.29906628835052</v>
      </c>
    </row>
    <row r="1182" spans="1:69" x14ac:dyDescent="0.2">
      <c r="A1182" t="s">
        <v>194</v>
      </c>
      <c r="B1182" t="s">
        <v>195</v>
      </c>
      <c r="C1182" t="s">
        <v>3314</v>
      </c>
      <c r="D1182" t="s">
        <v>3315</v>
      </c>
      <c r="F1182">
        <v>10.23</v>
      </c>
      <c r="G1182">
        <v>11.07</v>
      </c>
      <c r="H1182">
        <v>11.32</v>
      </c>
      <c r="I1182">
        <v>12.51</v>
      </c>
      <c r="J1182">
        <v>12.48</v>
      </c>
      <c r="K1182">
        <v>13.03</v>
      </c>
      <c r="L1182">
        <v>13.27</v>
      </c>
      <c r="M1182">
        <v>13.78</v>
      </c>
      <c r="N1182">
        <v>13.93</v>
      </c>
      <c r="O1182">
        <v>14.43</v>
      </c>
      <c r="P1182">
        <v>13.44</v>
      </c>
      <c r="Q1182">
        <v>12.88</v>
      </c>
      <c r="R1182">
        <v>11.46</v>
      </c>
      <c r="S1182">
        <v>13.14</v>
      </c>
      <c r="T1182">
        <v>14.51</v>
      </c>
      <c r="U1182">
        <v>13.5</v>
      </c>
      <c r="V1182">
        <v>13.91</v>
      </c>
      <c r="W1182">
        <v>14.71</v>
      </c>
      <c r="X1182">
        <v>15.25</v>
      </c>
      <c r="Y1182">
        <v>14.55</v>
      </c>
      <c r="Z1182">
        <v>16.420000000000002</v>
      </c>
      <c r="AA1182">
        <v>16.73</v>
      </c>
      <c r="AB1182">
        <v>17.079999999999998</v>
      </c>
      <c r="AC1182">
        <v>17.149999999999999</v>
      </c>
      <c r="AD1182">
        <v>21.47</v>
      </c>
      <c r="AE1182">
        <v>23.61</v>
      </c>
      <c r="AF1182">
        <v>22.19</v>
      </c>
      <c r="AG1182">
        <v>25.68</v>
      </c>
      <c r="AH1182">
        <v>24.71</v>
      </c>
      <c r="AI1182">
        <v>25.11</v>
      </c>
      <c r="AJ1182">
        <v>35.15</v>
      </c>
      <c r="AK1182">
        <v>36.14</v>
      </c>
      <c r="AL1182">
        <v>38.090000000000003</v>
      </c>
      <c r="AM1182">
        <v>36.979999999999997</v>
      </c>
      <c r="AN1182">
        <v>38.090000000000003</v>
      </c>
      <c r="AO1182">
        <v>40.67</v>
      </c>
      <c r="AP1182">
        <v>37.840000000000003</v>
      </c>
      <c r="AQ1182">
        <v>44.38</v>
      </c>
      <c r="AR1182">
        <v>46.53</v>
      </c>
      <c r="AS1182">
        <v>43.16</v>
      </c>
      <c r="AT1182">
        <v>52.81</v>
      </c>
      <c r="AU1182">
        <v>53.28</v>
      </c>
      <c r="AV1182">
        <v>60.3</v>
      </c>
      <c r="AW1182">
        <v>56.81</v>
      </c>
      <c r="AX1182">
        <v>63.55</v>
      </c>
      <c r="AY1182">
        <v>64.849999999999994</v>
      </c>
      <c r="AZ1182">
        <v>62.98</v>
      </c>
      <c r="BA1182">
        <v>75.27</v>
      </c>
      <c r="BB1182">
        <v>73.319999999999993</v>
      </c>
      <c r="BC1182">
        <v>81.81</v>
      </c>
      <c r="BD1182">
        <v>78.41</v>
      </c>
      <c r="BE1182">
        <v>85.38</v>
      </c>
      <c r="BF1182">
        <v>95.99</v>
      </c>
      <c r="BG1182">
        <v>98.87</v>
      </c>
      <c r="BH1182">
        <v>99.77</v>
      </c>
      <c r="BI1182">
        <v>101.36</v>
      </c>
      <c r="BJ1182">
        <v>95.84</v>
      </c>
      <c r="BK1182">
        <v>112.06</v>
      </c>
      <c r="BL1182">
        <v>119.25</v>
      </c>
      <c r="BM1182">
        <v>117.73</v>
      </c>
      <c r="BN1182">
        <v>109.25</v>
      </c>
      <c r="BO1182">
        <v>118.84</v>
      </c>
    </row>
    <row r="1183" spans="1:69" x14ac:dyDescent="0.2">
      <c r="A1183" t="s">
        <v>194</v>
      </c>
      <c r="B1183" t="s">
        <v>195</v>
      </c>
      <c r="C1183" t="s">
        <v>3316</v>
      </c>
      <c r="D1183" t="s">
        <v>3317</v>
      </c>
      <c r="AI1183">
        <v>274577.43803399999</v>
      </c>
      <c r="AS1183">
        <v>274305.232976</v>
      </c>
      <c r="BH1183">
        <v>273918.35197399999</v>
      </c>
    </row>
    <row r="1184" spans="1:69" x14ac:dyDescent="0.2">
      <c r="A1184" t="s">
        <v>194</v>
      </c>
      <c r="B1184" t="s">
        <v>195</v>
      </c>
      <c r="C1184" t="s">
        <v>3318</v>
      </c>
      <c r="D1184" t="s">
        <v>3319</v>
      </c>
      <c r="AI1184">
        <v>28.203947368421051</v>
      </c>
      <c r="AJ1184">
        <v>28.021162280701752</v>
      </c>
      <c r="AK1184">
        <v>27.838377192982456</v>
      </c>
      <c r="AL1184">
        <v>27.655592105263153</v>
      </c>
      <c r="AM1184">
        <v>27.472807017543861</v>
      </c>
      <c r="AN1184">
        <v>27.290021929824558</v>
      </c>
      <c r="AO1184">
        <v>27.107236842105259</v>
      </c>
      <c r="AP1184">
        <v>26.924451754385963</v>
      </c>
      <c r="AQ1184">
        <v>26.741666666666664</v>
      </c>
      <c r="AR1184">
        <v>26.558881578947368</v>
      </c>
      <c r="AS1184">
        <v>26.376096491228068</v>
      </c>
      <c r="AT1184">
        <v>26.193347953216374</v>
      </c>
      <c r="AU1184">
        <v>26.010599415204677</v>
      </c>
      <c r="AV1184">
        <v>25.827850877192983</v>
      </c>
      <c r="AW1184">
        <v>25.645102339181285</v>
      </c>
      <c r="AX1184">
        <v>25.462353801169591</v>
      </c>
      <c r="AY1184">
        <v>25.279605263157894</v>
      </c>
      <c r="AZ1184">
        <v>25.0968567251462</v>
      </c>
      <c r="BA1184">
        <v>24.914108187134502</v>
      </c>
      <c r="BB1184">
        <v>24.731359649122808</v>
      </c>
      <c r="BC1184">
        <v>24.548611111111111</v>
      </c>
      <c r="BD1184">
        <v>24.365789473684213</v>
      </c>
      <c r="BE1184">
        <v>24.182967836257312</v>
      </c>
      <c r="BF1184">
        <v>24.000146198830407</v>
      </c>
      <c r="BG1184">
        <v>23.81732456140351</v>
      </c>
      <c r="BH1184">
        <v>23.634502923976608</v>
      </c>
      <c r="BI1184">
        <v>23.451754385964911</v>
      </c>
      <c r="BJ1184">
        <v>23.269005847953217</v>
      </c>
      <c r="BK1184">
        <v>23.086257309941523</v>
      </c>
      <c r="BL1184">
        <v>22.903508771929825</v>
      </c>
      <c r="BM1184">
        <v>22.720760233918128</v>
      </c>
      <c r="BN1184">
        <v>22.53801169590643</v>
      </c>
      <c r="BO1184">
        <v>22.355263157894736</v>
      </c>
      <c r="BP1184">
        <v>22.172514619883042</v>
      </c>
    </row>
    <row r="1185" spans="1:70" x14ac:dyDescent="0.2">
      <c r="A1185" t="s">
        <v>194</v>
      </c>
      <c r="B1185" t="s">
        <v>195</v>
      </c>
      <c r="C1185" t="s">
        <v>3320</v>
      </c>
      <c r="D1185" t="s">
        <v>3321</v>
      </c>
      <c r="AI1185">
        <v>0</v>
      </c>
      <c r="AS1185">
        <v>0</v>
      </c>
      <c r="BH1185">
        <v>0</v>
      </c>
    </row>
    <row r="1186" spans="1:70" x14ac:dyDescent="0.2">
      <c r="A1186" t="s">
        <v>194</v>
      </c>
      <c r="B1186" t="s">
        <v>195</v>
      </c>
      <c r="C1186" t="s">
        <v>3322</v>
      </c>
      <c r="D1186" t="s">
        <v>3323</v>
      </c>
      <c r="F1186">
        <v>1777392</v>
      </c>
      <c r="G1186">
        <v>1872821</v>
      </c>
      <c r="H1186">
        <v>1940525</v>
      </c>
      <c r="I1186">
        <v>1934100</v>
      </c>
      <c r="J1186">
        <v>1963000</v>
      </c>
      <c r="K1186">
        <v>2018500</v>
      </c>
      <c r="L1186">
        <v>2288401</v>
      </c>
      <c r="M1186">
        <v>1733214</v>
      </c>
      <c r="N1186">
        <v>2140460</v>
      </c>
      <c r="O1186">
        <v>2061898</v>
      </c>
      <c r="P1186">
        <v>1988087</v>
      </c>
      <c r="Q1186">
        <v>1908554</v>
      </c>
      <c r="R1186">
        <v>1904280</v>
      </c>
      <c r="S1186">
        <v>2225750</v>
      </c>
      <c r="T1186">
        <v>2247300</v>
      </c>
      <c r="U1186">
        <v>1994000</v>
      </c>
      <c r="V1186">
        <v>2098896</v>
      </c>
      <c r="W1186">
        <v>2029709</v>
      </c>
      <c r="X1186">
        <v>2035662</v>
      </c>
      <c r="Y1186">
        <v>1839110</v>
      </c>
      <c r="Z1186">
        <v>2202721</v>
      </c>
      <c r="AA1186">
        <v>2129170</v>
      </c>
      <c r="AB1186">
        <v>2173976</v>
      </c>
      <c r="AC1186">
        <v>1846796</v>
      </c>
      <c r="AD1186">
        <v>2233598</v>
      </c>
      <c r="AE1186">
        <v>2701884</v>
      </c>
      <c r="AF1186">
        <v>2551189</v>
      </c>
      <c r="AG1186">
        <v>2889595</v>
      </c>
      <c r="AH1186">
        <v>2900530</v>
      </c>
      <c r="AI1186">
        <v>2528900</v>
      </c>
      <c r="AJ1186">
        <v>2800600</v>
      </c>
      <c r="AK1186">
        <v>2844000</v>
      </c>
      <c r="AL1186">
        <v>2699678</v>
      </c>
      <c r="AM1186">
        <v>2833071</v>
      </c>
      <c r="AN1186">
        <v>2711913</v>
      </c>
      <c r="AO1186">
        <v>2707855</v>
      </c>
      <c r="AP1186">
        <v>2858017</v>
      </c>
      <c r="AQ1186">
        <v>2988490</v>
      </c>
      <c r="AR1186">
        <v>2957438</v>
      </c>
      <c r="AS1186">
        <v>2661349</v>
      </c>
      <c r="AT1186">
        <v>3212574</v>
      </c>
      <c r="AU1186">
        <v>3308691</v>
      </c>
      <c r="AV1186">
        <v>3577488</v>
      </c>
      <c r="AW1186">
        <v>3084961</v>
      </c>
      <c r="AX1186">
        <v>3237581</v>
      </c>
      <c r="AY1186">
        <v>3057328</v>
      </c>
      <c r="AZ1186">
        <v>3320950</v>
      </c>
      <c r="BA1186">
        <v>4191339</v>
      </c>
      <c r="BB1186">
        <v>3619256</v>
      </c>
      <c r="BC1186">
        <v>4291496</v>
      </c>
      <c r="BD1186">
        <v>3684446</v>
      </c>
      <c r="BE1186">
        <v>4071781</v>
      </c>
      <c r="BF1186">
        <v>4210656</v>
      </c>
      <c r="BG1186">
        <v>3646006</v>
      </c>
      <c r="BH1186">
        <v>3584230</v>
      </c>
      <c r="BI1186">
        <v>4017586</v>
      </c>
      <c r="BJ1186">
        <v>4026919</v>
      </c>
      <c r="BK1186">
        <v>4495792</v>
      </c>
      <c r="BL1186">
        <v>4272786</v>
      </c>
      <c r="BM1186">
        <v>4104826</v>
      </c>
      <c r="BN1186">
        <v>4254016</v>
      </c>
      <c r="BO1186">
        <v>4301063</v>
      </c>
      <c r="BP1186">
        <v>4215867</v>
      </c>
    </row>
    <row r="1187" spans="1:70" x14ac:dyDescent="0.2">
      <c r="A1187" t="s">
        <v>194</v>
      </c>
      <c r="B1187" t="s">
        <v>195</v>
      </c>
      <c r="C1187" t="s">
        <v>3324</v>
      </c>
      <c r="D1187" t="s">
        <v>3325</v>
      </c>
      <c r="F1187">
        <v>32.949561403508767</v>
      </c>
      <c r="G1187">
        <v>32.949561403508767</v>
      </c>
      <c r="H1187">
        <v>32.949561403508767</v>
      </c>
      <c r="I1187">
        <v>32.967836257309941</v>
      </c>
      <c r="J1187">
        <v>32.967836257309941</v>
      </c>
      <c r="K1187">
        <v>32.967836257309941</v>
      </c>
      <c r="L1187">
        <v>32.967836257309941</v>
      </c>
      <c r="M1187">
        <v>32.967836257309941</v>
      </c>
      <c r="N1187">
        <v>32.967836257309941</v>
      </c>
      <c r="O1187">
        <v>32.967836257309941</v>
      </c>
      <c r="P1187">
        <v>32.967836257309941</v>
      </c>
      <c r="Q1187">
        <v>32.967836257309941</v>
      </c>
      <c r="R1187">
        <v>32.967836257309941</v>
      </c>
      <c r="S1187">
        <v>32.967836257309941</v>
      </c>
      <c r="T1187">
        <v>33.004385964912281</v>
      </c>
      <c r="U1187">
        <v>33.022660818713447</v>
      </c>
      <c r="V1187">
        <v>33.022660818713447</v>
      </c>
      <c r="W1187">
        <v>33.022660818713447</v>
      </c>
      <c r="X1187">
        <v>33.022660818713447</v>
      </c>
      <c r="Y1187">
        <v>33.040935672514621</v>
      </c>
      <c r="Z1187">
        <v>33.059210526315788</v>
      </c>
      <c r="AA1187">
        <v>33.059210526315788</v>
      </c>
      <c r="AB1187">
        <v>33.077485380116961</v>
      </c>
      <c r="AC1187">
        <v>33.555667032163747</v>
      </c>
      <c r="AD1187">
        <v>34.015573830409359</v>
      </c>
      <c r="AE1187">
        <v>34.493755116959065</v>
      </c>
      <c r="AF1187">
        <v>34.97193676900585</v>
      </c>
      <c r="AG1187">
        <v>35.450118421052636</v>
      </c>
      <c r="AH1187">
        <v>35.910025219298248</v>
      </c>
      <c r="AI1187">
        <v>36.369931652046787</v>
      </c>
      <c r="AJ1187">
        <v>36.829838450292399</v>
      </c>
      <c r="AK1187">
        <v>37.289745248538011</v>
      </c>
      <c r="AL1187">
        <v>37.749652046783631</v>
      </c>
      <c r="AM1187">
        <v>38.209558845029242</v>
      </c>
      <c r="AN1187">
        <v>38.669465277777775</v>
      </c>
      <c r="AO1187">
        <v>39.129372076023387</v>
      </c>
      <c r="AP1187">
        <v>39.589278874268999</v>
      </c>
      <c r="AQ1187">
        <v>40.049185672514618</v>
      </c>
      <c r="AR1187">
        <v>40.50909247076023</v>
      </c>
      <c r="AS1187">
        <v>40.976308845029237</v>
      </c>
      <c r="AT1187">
        <v>41.450835526315785</v>
      </c>
      <c r="AU1187">
        <v>41.918052266081865</v>
      </c>
      <c r="AV1187">
        <v>42.385269005847952</v>
      </c>
      <c r="AW1187">
        <v>42.907309941520467</v>
      </c>
      <c r="AX1187">
        <v>43.425696271929823</v>
      </c>
      <c r="AY1187">
        <v>43.929462719298243</v>
      </c>
      <c r="AZ1187">
        <v>44.407644371345029</v>
      </c>
      <c r="BA1187">
        <v>44.913238304093568</v>
      </c>
      <c r="BB1187">
        <v>45.437106725146201</v>
      </c>
      <c r="BC1187">
        <v>46.021282529239762</v>
      </c>
      <c r="BD1187">
        <v>46.75896710526316</v>
      </c>
      <c r="BE1187">
        <v>47.328523026315786</v>
      </c>
      <c r="BF1187">
        <v>48.11737682748538</v>
      </c>
      <c r="BG1187">
        <v>48.686932748538013</v>
      </c>
      <c r="BH1187">
        <v>49.293038377192985</v>
      </c>
      <c r="BI1187">
        <v>49.826044590643278</v>
      </c>
      <c r="BJ1187">
        <v>50.359050804093577</v>
      </c>
      <c r="BK1187">
        <v>51.196150584795319</v>
      </c>
      <c r="BL1187">
        <v>51.676890350877194</v>
      </c>
      <c r="BM1187">
        <v>52.159457967836254</v>
      </c>
      <c r="BN1187">
        <v>52.670899853801167</v>
      </c>
      <c r="BO1187">
        <v>53.349739400584795</v>
      </c>
      <c r="BP1187">
        <v>53.40200548245614</v>
      </c>
    </row>
    <row r="1188" spans="1:70" x14ac:dyDescent="0.2">
      <c r="A1188" t="s">
        <v>194</v>
      </c>
      <c r="B1188" t="s">
        <v>195</v>
      </c>
      <c r="C1188" t="s">
        <v>3326</v>
      </c>
      <c r="D1188" t="s">
        <v>3327</v>
      </c>
      <c r="AV1188">
        <v>80.400000000000006</v>
      </c>
      <c r="AY1188">
        <v>51.1</v>
      </c>
      <c r="BC1188">
        <v>92.1</v>
      </c>
    </row>
    <row r="1189" spans="1:70" x14ac:dyDescent="0.2">
      <c r="A1189" t="s">
        <v>194</v>
      </c>
      <c r="B1189" t="s">
        <v>195</v>
      </c>
      <c r="C1189" t="s">
        <v>3328</v>
      </c>
      <c r="D1189" t="s">
        <v>3329</v>
      </c>
      <c r="AI1189">
        <v>349652</v>
      </c>
      <c r="AN1189">
        <v>464104</v>
      </c>
      <c r="AS1189">
        <v>520363</v>
      </c>
      <c r="AX1189">
        <v>597658</v>
      </c>
      <c r="BC1189">
        <v>674438</v>
      </c>
      <c r="BH1189">
        <v>704676</v>
      </c>
      <c r="BM1189">
        <v>723989</v>
      </c>
      <c r="BQ1189">
        <v>739820</v>
      </c>
    </row>
    <row r="1190" spans="1:70" x14ac:dyDescent="0.2">
      <c r="A1190" t="s">
        <v>194</v>
      </c>
      <c r="B1190" t="s">
        <v>195</v>
      </c>
      <c r="C1190" t="s">
        <v>3330</v>
      </c>
      <c r="D1190" t="s">
        <v>3331</v>
      </c>
      <c r="AB1190">
        <v>70</v>
      </c>
      <c r="AC1190">
        <v>100</v>
      </c>
      <c r="AD1190">
        <v>90</v>
      </c>
      <c r="AE1190">
        <v>220</v>
      </c>
      <c r="AF1190">
        <v>270</v>
      </c>
      <c r="AG1190">
        <v>260</v>
      </c>
      <c r="AH1190">
        <v>360</v>
      </c>
      <c r="AI1190">
        <v>350</v>
      </c>
      <c r="AJ1190">
        <v>320</v>
      </c>
      <c r="AK1190">
        <v>5670</v>
      </c>
      <c r="AL1190">
        <v>6597</v>
      </c>
      <c r="AM1190">
        <v>49990</v>
      </c>
      <c r="AN1190">
        <v>29777</v>
      </c>
      <c r="AO1190">
        <v>28381</v>
      </c>
      <c r="AP1190">
        <v>1799</v>
      </c>
      <c r="AQ1190">
        <v>562</v>
      </c>
      <c r="AR1190">
        <v>672</v>
      </c>
      <c r="AS1190">
        <v>692</v>
      </c>
      <c r="AT1190">
        <v>457</v>
      </c>
      <c r="AU1190">
        <v>457</v>
      </c>
      <c r="AV1190">
        <v>466</v>
      </c>
      <c r="AW1190">
        <v>494</v>
      </c>
      <c r="AX1190">
        <v>513</v>
      </c>
      <c r="AY1190">
        <v>512</v>
      </c>
      <c r="AZ1190">
        <v>535</v>
      </c>
      <c r="BA1190">
        <v>556</v>
      </c>
      <c r="BB1190">
        <v>543</v>
      </c>
      <c r="BC1190">
        <v>530</v>
      </c>
      <c r="BD1190">
        <v>549</v>
      </c>
      <c r="BE1190">
        <v>39304</v>
      </c>
      <c r="BF1190">
        <v>29233</v>
      </c>
      <c r="BG1190">
        <v>31894</v>
      </c>
      <c r="BH1190">
        <v>34017</v>
      </c>
      <c r="BI1190">
        <v>32551</v>
      </c>
      <c r="BJ1190">
        <v>24152</v>
      </c>
      <c r="BK1190">
        <v>25120</v>
      </c>
      <c r="BL1190">
        <v>25869</v>
      </c>
      <c r="BM1190">
        <v>20252</v>
      </c>
      <c r="BN1190">
        <v>25010</v>
      </c>
      <c r="BO1190">
        <v>34375</v>
      </c>
      <c r="BP1190">
        <v>37735</v>
      </c>
      <c r="BQ1190">
        <v>39915</v>
      </c>
    </row>
    <row r="1191" spans="1:70" x14ac:dyDescent="0.2">
      <c r="A1191" t="s">
        <v>194</v>
      </c>
      <c r="B1191" t="s">
        <v>195</v>
      </c>
      <c r="C1191" t="s">
        <v>3332</v>
      </c>
      <c r="D1191" t="s">
        <v>3333</v>
      </c>
      <c r="BI1191">
        <v>700</v>
      </c>
      <c r="BJ1191">
        <v>4900</v>
      </c>
      <c r="BK1191">
        <v>47000</v>
      </c>
      <c r="BL1191">
        <v>560000</v>
      </c>
      <c r="BM1191">
        <v>1075000</v>
      </c>
      <c r="BN1191">
        <v>1580000</v>
      </c>
      <c r="BO1191">
        <v>1882000</v>
      </c>
      <c r="BP1191">
        <v>2063000</v>
      </c>
      <c r="BQ1191">
        <v>2063000</v>
      </c>
    </row>
    <row r="1192" spans="1:70" x14ac:dyDescent="0.2">
      <c r="A1192" t="s">
        <v>194</v>
      </c>
      <c r="B1192" t="s">
        <v>195</v>
      </c>
      <c r="C1192" t="s">
        <v>3334</v>
      </c>
      <c r="D1192" t="s">
        <v>3335</v>
      </c>
      <c r="AY1192">
        <v>2.23</v>
      </c>
      <c r="BC1192">
        <v>1.34</v>
      </c>
    </row>
    <row r="1193" spans="1:70" x14ac:dyDescent="0.2">
      <c r="A1193" t="s">
        <v>194</v>
      </c>
      <c r="B1193" t="s">
        <v>195</v>
      </c>
      <c r="C1193" t="s">
        <v>3336</v>
      </c>
      <c r="D1193" t="s">
        <v>3337</v>
      </c>
      <c r="AD1193">
        <v>1.3</v>
      </c>
      <c r="AM1193">
        <v>2.58</v>
      </c>
      <c r="AQ1193">
        <v>2.44</v>
      </c>
      <c r="AV1193">
        <v>2.78</v>
      </c>
      <c r="AX1193">
        <v>4</v>
      </c>
      <c r="AY1193">
        <v>2.3530000000000002</v>
      </c>
      <c r="AZ1193">
        <v>3.3</v>
      </c>
      <c r="BG1193">
        <v>6.4809999999999999</v>
      </c>
      <c r="BK1193">
        <v>4.6950000000000003</v>
      </c>
      <c r="BL1193">
        <v>1.56</v>
      </c>
      <c r="BO1193">
        <v>1.927</v>
      </c>
      <c r="BP1193">
        <v>5.3479999999999999</v>
      </c>
      <c r="BQ1193">
        <v>3.4409999999999998</v>
      </c>
    </row>
    <row r="1194" spans="1:70" x14ac:dyDescent="0.2">
      <c r="A1194" t="s">
        <v>194</v>
      </c>
      <c r="B1194" t="s">
        <v>195</v>
      </c>
      <c r="C1194" t="s">
        <v>3338</v>
      </c>
      <c r="D1194" t="s">
        <v>3339</v>
      </c>
      <c r="AD1194">
        <v>0.6</v>
      </c>
      <c r="AQ1194">
        <v>2.58</v>
      </c>
      <c r="AY1194">
        <v>1.669</v>
      </c>
      <c r="AZ1194">
        <v>3.9</v>
      </c>
      <c r="BG1194">
        <v>9.2370000000000001</v>
      </c>
      <c r="BK1194">
        <v>4.633</v>
      </c>
      <c r="BL1194">
        <v>1.627</v>
      </c>
      <c r="BO1194">
        <v>1.9430000000000001</v>
      </c>
      <c r="BP1194">
        <v>5.7350000000000003</v>
      </c>
      <c r="BQ1194">
        <v>4.3390000000000004</v>
      </c>
    </row>
    <row r="1195" spans="1:70" x14ac:dyDescent="0.2">
      <c r="A1195" t="s">
        <v>194</v>
      </c>
      <c r="B1195" t="s">
        <v>195</v>
      </c>
      <c r="C1195" t="s">
        <v>3340</v>
      </c>
      <c r="D1195" t="s">
        <v>3341</v>
      </c>
      <c r="AX1195">
        <v>11.144</v>
      </c>
      <c r="AY1195">
        <v>10.863</v>
      </c>
      <c r="AZ1195">
        <v>11.286</v>
      </c>
      <c r="BA1195">
        <v>11.987</v>
      </c>
      <c r="BB1195">
        <v>12.739000000000001</v>
      </c>
      <c r="BC1195">
        <v>13.445</v>
      </c>
      <c r="BD1195">
        <v>14.117000000000001</v>
      </c>
      <c r="BE1195">
        <v>14.811</v>
      </c>
      <c r="BF1195">
        <v>15.66</v>
      </c>
      <c r="BG1195">
        <v>16.538</v>
      </c>
      <c r="BH1195">
        <v>17.52</v>
      </c>
      <c r="BI1195">
        <v>18.349</v>
      </c>
      <c r="BJ1195">
        <v>19.181999999999999</v>
      </c>
      <c r="BK1195">
        <v>20.035</v>
      </c>
      <c r="BL1195">
        <v>17.251999999999999</v>
      </c>
      <c r="BM1195">
        <v>17.222000000000001</v>
      </c>
      <c r="BN1195">
        <v>16.593</v>
      </c>
      <c r="BO1195">
        <v>16.122</v>
      </c>
      <c r="BP1195">
        <v>18.626000000000001</v>
      </c>
      <c r="BQ1195">
        <v>18.626999999999999</v>
      </c>
      <c r="BR1195">
        <v>18.686</v>
      </c>
    </row>
    <row r="1196" spans="1:70" x14ac:dyDescent="0.2">
      <c r="A1196" t="s">
        <v>194</v>
      </c>
      <c r="B1196" t="s">
        <v>195</v>
      </c>
      <c r="C1196" t="s">
        <v>3342</v>
      </c>
      <c r="D1196" t="s">
        <v>3343</v>
      </c>
      <c r="AY1196">
        <v>9.52</v>
      </c>
      <c r="BG1196">
        <v>6.6529999999999996</v>
      </c>
      <c r="BK1196">
        <v>6.8090000000000002</v>
      </c>
      <c r="BL1196">
        <v>6.6319999999999997</v>
      </c>
      <c r="BO1196">
        <v>6.2210000000000001</v>
      </c>
      <c r="BP1196">
        <v>6.28</v>
      </c>
      <c r="BQ1196">
        <v>8.89</v>
      </c>
    </row>
    <row r="1197" spans="1:70" x14ac:dyDescent="0.2">
      <c r="A1197" t="s">
        <v>194</v>
      </c>
      <c r="B1197" t="s">
        <v>195</v>
      </c>
      <c r="C1197" t="s">
        <v>3344</v>
      </c>
      <c r="D1197" t="s">
        <v>3345</v>
      </c>
      <c r="AY1197">
        <v>10.981999999999999</v>
      </c>
      <c r="BG1197">
        <v>8.3049999999999997</v>
      </c>
      <c r="BK1197">
        <v>8.8699999999999992</v>
      </c>
      <c r="BL1197">
        <v>3.6560000000000001</v>
      </c>
      <c r="BO1197">
        <v>3.3929999999999998</v>
      </c>
      <c r="BP1197">
        <v>9.0169999999999995</v>
      </c>
      <c r="BQ1197">
        <v>6.9189999999999996</v>
      </c>
    </row>
    <row r="1198" spans="1:70" x14ac:dyDescent="0.2">
      <c r="A1198" t="s">
        <v>194</v>
      </c>
      <c r="B1198" t="s">
        <v>195</v>
      </c>
      <c r="C1198" t="s">
        <v>3346</v>
      </c>
      <c r="D1198" t="s">
        <v>3347</v>
      </c>
      <c r="AJ1198">
        <v>3.85</v>
      </c>
      <c r="AK1198">
        <v>3.8889999999999998</v>
      </c>
      <c r="AL1198">
        <v>3.7919999999999998</v>
      </c>
      <c r="AM1198">
        <v>3.964</v>
      </c>
      <c r="AN1198">
        <v>3.9249999999999998</v>
      </c>
      <c r="AO1198">
        <v>3.8370000000000002</v>
      </c>
      <c r="AP1198">
        <v>3.8079999999999998</v>
      </c>
      <c r="AQ1198">
        <v>3.8559999999999999</v>
      </c>
      <c r="AR1198">
        <v>4.0010000000000003</v>
      </c>
      <c r="AS1198">
        <v>4.173</v>
      </c>
      <c r="AT1198">
        <v>4.2610000000000001</v>
      </c>
      <c r="AU1198">
        <v>4.4139999999999997</v>
      </c>
      <c r="AV1198">
        <v>4.3390000000000004</v>
      </c>
      <c r="AW1198">
        <v>5.42</v>
      </c>
      <c r="AX1198">
        <v>6.2949999999999999</v>
      </c>
      <c r="AY1198">
        <v>5.7759999999999998</v>
      </c>
      <c r="AZ1198">
        <v>5.2050000000000001</v>
      </c>
      <c r="BA1198">
        <v>5.5129999999999999</v>
      </c>
      <c r="BB1198">
        <v>5.8449999999999998</v>
      </c>
      <c r="BC1198">
        <v>5.9210000000000003</v>
      </c>
      <c r="BD1198">
        <v>6.1139999999999999</v>
      </c>
      <c r="BE1198">
        <v>6.21</v>
      </c>
      <c r="BF1198">
        <v>6.5250000000000004</v>
      </c>
      <c r="BG1198">
        <v>6.835</v>
      </c>
      <c r="BH1198">
        <v>7.1619999999999999</v>
      </c>
      <c r="BI1198">
        <v>7.383</v>
      </c>
      <c r="BJ1198">
        <v>7.53</v>
      </c>
      <c r="BK1198">
        <v>7.6379999999999999</v>
      </c>
      <c r="BL1198">
        <v>7.4320000000000004</v>
      </c>
      <c r="BM1198">
        <v>7.9779999999999998</v>
      </c>
      <c r="BN1198">
        <v>7.6420000000000003</v>
      </c>
      <c r="BO1198">
        <v>6.7220000000000004</v>
      </c>
      <c r="BP1198">
        <v>6.569</v>
      </c>
      <c r="BQ1198">
        <v>6.5250000000000004</v>
      </c>
      <c r="BR1198">
        <v>6.4379999999999997</v>
      </c>
    </row>
    <row r="1199" spans="1:70" x14ac:dyDescent="0.2">
      <c r="A1199" t="s">
        <v>194</v>
      </c>
      <c r="B1199" t="s">
        <v>195</v>
      </c>
      <c r="C1199" t="s">
        <v>3348</v>
      </c>
      <c r="D1199" t="s">
        <v>3349</v>
      </c>
      <c r="AJ1199">
        <v>4.1079999999999997</v>
      </c>
      <c r="AK1199">
        <v>4.1500000000000004</v>
      </c>
      <c r="AL1199">
        <v>4.0529999999999999</v>
      </c>
      <c r="AM1199">
        <v>4.2300000000000004</v>
      </c>
      <c r="AN1199">
        <v>4.1970000000000001</v>
      </c>
      <c r="AO1199">
        <v>4.1150000000000002</v>
      </c>
      <c r="AP1199">
        <v>4.0919999999999996</v>
      </c>
      <c r="AQ1199">
        <v>4.1479999999999997</v>
      </c>
      <c r="AR1199">
        <v>4.3680000000000003</v>
      </c>
      <c r="AS1199">
        <v>4.617</v>
      </c>
      <c r="AT1199">
        <v>4.7770000000000001</v>
      </c>
      <c r="AU1199">
        <v>5.0060000000000002</v>
      </c>
      <c r="AV1199">
        <v>4.9870000000000001</v>
      </c>
      <c r="AW1199">
        <v>6.2939999999999996</v>
      </c>
      <c r="AX1199">
        <v>7.3929999999999998</v>
      </c>
      <c r="AY1199">
        <v>6.8449999999999998</v>
      </c>
      <c r="AZ1199">
        <v>6.2240000000000002</v>
      </c>
      <c r="BA1199">
        <v>6.4569999999999999</v>
      </c>
      <c r="BB1199">
        <v>6.7130000000000001</v>
      </c>
      <c r="BC1199">
        <v>6.6859999999999999</v>
      </c>
      <c r="BD1199">
        <v>6.79</v>
      </c>
      <c r="BE1199">
        <v>6.7919999999999998</v>
      </c>
      <c r="BF1199">
        <v>7.024</v>
      </c>
      <c r="BG1199">
        <v>7.2450000000000001</v>
      </c>
      <c r="BH1199">
        <v>7.48</v>
      </c>
      <c r="BI1199">
        <v>7.6079999999999997</v>
      </c>
      <c r="BJ1199">
        <v>7.6630000000000003</v>
      </c>
      <c r="BK1199">
        <v>7.6829999999999998</v>
      </c>
      <c r="BL1199">
        <v>7.798</v>
      </c>
      <c r="BM1199">
        <v>8.8729999999999993</v>
      </c>
      <c r="BN1199">
        <v>8.7739999999999991</v>
      </c>
      <c r="BO1199">
        <v>8.1440000000000001</v>
      </c>
      <c r="BP1199">
        <v>8.3919999999999995</v>
      </c>
      <c r="BQ1199">
        <v>8.7929999999999993</v>
      </c>
      <c r="BR1199">
        <v>8.4079999999999995</v>
      </c>
    </row>
    <row r="1200" spans="1:70" x14ac:dyDescent="0.2">
      <c r="A1200" t="s">
        <v>194</v>
      </c>
      <c r="B1200" t="s">
        <v>195</v>
      </c>
      <c r="C1200" t="s">
        <v>3350</v>
      </c>
      <c r="D1200" t="s">
        <v>3351</v>
      </c>
      <c r="BG1200">
        <v>23.62</v>
      </c>
      <c r="BQ1200">
        <v>19.88</v>
      </c>
    </row>
    <row r="1201" spans="1:70" x14ac:dyDescent="0.2">
      <c r="A1201" t="s">
        <v>194</v>
      </c>
      <c r="B1201" t="s">
        <v>195</v>
      </c>
      <c r="C1201" t="s">
        <v>3352</v>
      </c>
      <c r="D1201" t="s">
        <v>3353</v>
      </c>
      <c r="AY1201">
        <v>66.965999999999994</v>
      </c>
      <c r="BG1201">
        <v>49.515999999999998</v>
      </c>
      <c r="BK1201">
        <v>55.594000000000001</v>
      </c>
      <c r="BL1201">
        <v>76.388999999999996</v>
      </c>
      <c r="BO1201">
        <v>72.516999999999996</v>
      </c>
      <c r="BP1201">
        <v>63.691000000000003</v>
      </c>
      <c r="BQ1201">
        <v>58.433</v>
      </c>
    </row>
    <row r="1202" spans="1:70" x14ac:dyDescent="0.2">
      <c r="A1202" t="s">
        <v>194</v>
      </c>
      <c r="B1202" t="s">
        <v>195</v>
      </c>
      <c r="C1202" t="s">
        <v>3354</v>
      </c>
      <c r="D1202" t="s">
        <v>3355</v>
      </c>
      <c r="AI1202">
        <v>88.789000000000001</v>
      </c>
      <c r="AJ1202">
        <v>88.894999999999996</v>
      </c>
      <c r="AK1202">
        <v>88.727000000000004</v>
      </c>
      <c r="AL1202">
        <v>88.555000000000007</v>
      </c>
      <c r="AM1202">
        <v>88.379000000000005</v>
      </c>
      <c r="AN1202">
        <v>88.198999999999998</v>
      </c>
      <c r="AO1202">
        <v>88.016999999999996</v>
      </c>
      <c r="AP1202">
        <v>87.831999999999994</v>
      </c>
      <c r="AQ1202">
        <v>87.638999999999996</v>
      </c>
      <c r="AR1202">
        <v>87.438000000000002</v>
      </c>
      <c r="AS1202">
        <v>87.233000000000004</v>
      </c>
      <c r="AT1202">
        <v>87.025000000000006</v>
      </c>
      <c r="AU1202">
        <v>86.813000000000002</v>
      </c>
      <c r="AV1202">
        <v>86.597999999999999</v>
      </c>
      <c r="AW1202">
        <v>86.382000000000005</v>
      </c>
      <c r="AX1202">
        <v>86.165000000000006</v>
      </c>
      <c r="AY1202">
        <v>85.947999999999993</v>
      </c>
      <c r="AZ1202">
        <v>85.733000000000004</v>
      </c>
      <c r="BA1202">
        <v>85.521000000000001</v>
      </c>
      <c r="BB1202">
        <v>85.305999999999997</v>
      </c>
      <c r="BC1202">
        <v>85.088999999999999</v>
      </c>
      <c r="BD1202">
        <v>84.869</v>
      </c>
      <c r="BE1202">
        <v>84.644000000000005</v>
      </c>
      <c r="BF1202">
        <v>84.415999999999997</v>
      </c>
      <c r="BG1202">
        <v>84.185000000000002</v>
      </c>
      <c r="BH1202">
        <v>83.95</v>
      </c>
      <c r="BI1202">
        <v>83.710999999999999</v>
      </c>
      <c r="BJ1202">
        <v>83.47</v>
      </c>
      <c r="BK1202">
        <v>83.227000000000004</v>
      </c>
      <c r="BL1202">
        <v>82.983000000000004</v>
      </c>
      <c r="BM1202">
        <v>81.152000000000001</v>
      </c>
      <c r="BN1202">
        <v>80.543999999999997</v>
      </c>
      <c r="BO1202">
        <v>79.528999999999996</v>
      </c>
      <c r="BP1202">
        <v>77.906000000000006</v>
      </c>
      <c r="BQ1202">
        <v>76.221999999999994</v>
      </c>
      <c r="BR1202">
        <v>76.135000000000005</v>
      </c>
    </row>
    <row r="1203" spans="1:70" x14ac:dyDescent="0.2">
      <c r="A1203" t="s">
        <v>194</v>
      </c>
      <c r="B1203" t="s">
        <v>195</v>
      </c>
      <c r="C1203" t="s">
        <v>3356</v>
      </c>
      <c r="D1203" t="s">
        <v>3357</v>
      </c>
      <c r="AI1203">
        <v>79.394000000000005</v>
      </c>
      <c r="AJ1203">
        <v>79.367000000000004</v>
      </c>
      <c r="AK1203">
        <v>79.153000000000006</v>
      </c>
      <c r="AL1203">
        <v>78.935000000000002</v>
      </c>
      <c r="AM1203">
        <v>78.713999999999999</v>
      </c>
      <c r="AN1203">
        <v>78.489000000000004</v>
      </c>
      <c r="AO1203">
        <v>78.263999999999996</v>
      </c>
      <c r="AP1203">
        <v>78.036000000000001</v>
      </c>
      <c r="AQ1203">
        <v>77.801000000000002</v>
      </c>
      <c r="AR1203">
        <v>77.558999999999997</v>
      </c>
      <c r="AS1203">
        <v>77.314999999999998</v>
      </c>
      <c r="AT1203">
        <v>77.067999999999998</v>
      </c>
      <c r="AU1203">
        <v>76.819000000000003</v>
      </c>
      <c r="AV1203">
        <v>76.567999999999998</v>
      </c>
      <c r="AW1203">
        <v>76.314999999999998</v>
      </c>
      <c r="AX1203">
        <v>76.061999999999998</v>
      </c>
      <c r="AY1203">
        <v>75.811000000000007</v>
      </c>
      <c r="AZ1203">
        <v>75.561000000000007</v>
      </c>
      <c r="BA1203">
        <v>75.313999999999993</v>
      </c>
      <c r="BB1203">
        <v>75.066999999999993</v>
      </c>
      <c r="BC1203">
        <v>74.816999999999993</v>
      </c>
      <c r="BD1203">
        <v>74.564999999999998</v>
      </c>
      <c r="BE1203">
        <v>74.31</v>
      </c>
      <c r="BF1203">
        <v>74.052000000000007</v>
      </c>
      <c r="BG1203">
        <v>73.793000000000006</v>
      </c>
      <c r="BH1203">
        <v>73.531000000000006</v>
      </c>
      <c r="BI1203">
        <v>73.266999999999996</v>
      </c>
      <c r="BJ1203">
        <v>73</v>
      </c>
      <c r="BK1203">
        <v>72.733999999999995</v>
      </c>
      <c r="BL1203">
        <v>72.466999999999999</v>
      </c>
      <c r="BM1203">
        <v>69.456999999999994</v>
      </c>
      <c r="BN1203">
        <v>67.668000000000006</v>
      </c>
      <c r="BO1203">
        <v>65.403000000000006</v>
      </c>
      <c r="BP1203">
        <v>64.721999999999994</v>
      </c>
      <c r="BQ1203">
        <v>64.113</v>
      </c>
      <c r="BR1203">
        <v>64.073999999999998</v>
      </c>
    </row>
    <row r="1204" spans="1:70" x14ac:dyDescent="0.2">
      <c r="A1204" t="s">
        <v>194</v>
      </c>
      <c r="B1204" t="s">
        <v>195</v>
      </c>
      <c r="C1204" t="s">
        <v>3358</v>
      </c>
      <c r="D1204" t="s">
        <v>3359</v>
      </c>
      <c r="AY1204">
        <v>34.613</v>
      </c>
      <c r="BG1204">
        <v>49.758000000000003</v>
      </c>
      <c r="BK1204">
        <v>31.295999999999999</v>
      </c>
      <c r="BL1204">
        <v>59.53</v>
      </c>
      <c r="BO1204">
        <v>57.18</v>
      </c>
      <c r="BP1204">
        <v>33.161999999999999</v>
      </c>
      <c r="BQ1204">
        <v>50.204000000000001</v>
      </c>
    </row>
    <row r="1205" spans="1:70" x14ac:dyDescent="0.2">
      <c r="A1205" t="s">
        <v>194</v>
      </c>
      <c r="B1205" t="s">
        <v>195</v>
      </c>
      <c r="C1205" t="s">
        <v>3360</v>
      </c>
      <c r="D1205" t="s">
        <v>3361</v>
      </c>
      <c r="AI1205">
        <v>85.67</v>
      </c>
      <c r="AJ1205">
        <v>85.712999999999994</v>
      </c>
      <c r="AK1205">
        <v>85.466999999999999</v>
      </c>
      <c r="AL1205">
        <v>85.233000000000004</v>
      </c>
      <c r="AM1205">
        <v>84.986000000000004</v>
      </c>
      <c r="AN1205">
        <v>84.754000000000005</v>
      </c>
      <c r="AO1205">
        <v>84.54</v>
      </c>
      <c r="AP1205">
        <v>84.305000000000007</v>
      </c>
      <c r="AQ1205">
        <v>84.072999999999993</v>
      </c>
      <c r="AR1205">
        <v>83.838999999999999</v>
      </c>
      <c r="AS1205">
        <v>83.584999999999994</v>
      </c>
      <c r="AT1205">
        <v>83.347999999999999</v>
      </c>
      <c r="AU1205">
        <v>83.105999999999995</v>
      </c>
      <c r="AV1205">
        <v>82.876999999999995</v>
      </c>
      <c r="AW1205">
        <v>82.635999999999996</v>
      </c>
      <c r="AX1205">
        <v>82.409000000000006</v>
      </c>
      <c r="AY1205">
        <v>82.173000000000002</v>
      </c>
      <c r="AZ1205">
        <v>81.93</v>
      </c>
      <c r="BA1205">
        <v>81.692999999999998</v>
      </c>
      <c r="BB1205">
        <v>81.447999999999993</v>
      </c>
      <c r="BC1205">
        <v>81.221999999999994</v>
      </c>
      <c r="BD1205">
        <v>80.988</v>
      </c>
      <c r="BE1205">
        <v>80.748999999999995</v>
      </c>
      <c r="BF1205">
        <v>80.494</v>
      </c>
      <c r="BG1205">
        <v>80.224999999999994</v>
      </c>
      <c r="BH1205">
        <v>79.956000000000003</v>
      </c>
      <c r="BI1205">
        <v>79.697999999999993</v>
      </c>
      <c r="BJ1205">
        <v>79.444000000000003</v>
      </c>
      <c r="BK1205">
        <v>79.194000000000003</v>
      </c>
      <c r="BL1205">
        <v>78.945999999999998</v>
      </c>
      <c r="BM1205">
        <v>76.486000000000004</v>
      </c>
      <c r="BN1205">
        <v>75.292000000000002</v>
      </c>
      <c r="BO1205">
        <v>73.655000000000001</v>
      </c>
      <c r="BP1205">
        <v>72.453999999999994</v>
      </c>
      <c r="BQ1205">
        <v>71.271000000000001</v>
      </c>
      <c r="BR1205">
        <v>71.218999999999994</v>
      </c>
    </row>
    <row r="1206" spans="1:70" x14ac:dyDescent="0.2">
      <c r="A1206" t="s">
        <v>194</v>
      </c>
      <c r="B1206" t="s">
        <v>195</v>
      </c>
      <c r="C1206" t="s">
        <v>3362</v>
      </c>
      <c r="D1206" t="s">
        <v>3363</v>
      </c>
      <c r="AD1206">
        <v>82.2</v>
      </c>
      <c r="AJ1206">
        <v>79.010000000000005</v>
      </c>
      <c r="AY1206">
        <v>64.751999999999995</v>
      </c>
      <c r="BG1206">
        <v>51.643999999999998</v>
      </c>
      <c r="BK1206">
        <v>25.544</v>
      </c>
      <c r="BL1206">
        <v>64.441999999999993</v>
      </c>
      <c r="BO1206">
        <v>58.787999999999997</v>
      </c>
      <c r="BP1206">
        <v>27.838999999999999</v>
      </c>
      <c r="BQ1206">
        <v>51.991</v>
      </c>
    </row>
    <row r="1207" spans="1:70" x14ac:dyDescent="0.2">
      <c r="A1207" t="s">
        <v>194</v>
      </c>
      <c r="B1207" t="s">
        <v>195</v>
      </c>
      <c r="C1207" t="s">
        <v>3364</v>
      </c>
      <c r="D1207" t="s">
        <v>3365</v>
      </c>
      <c r="AD1207">
        <v>76.459999999999994</v>
      </c>
      <c r="AJ1207">
        <v>74.14</v>
      </c>
      <c r="AY1207">
        <v>56.475000000000001</v>
      </c>
      <c r="BG1207">
        <v>45.17</v>
      </c>
      <c r="BK1207">
        <v>23.931000000000001</v>
      </c>
      <c r="BL1207">
        <v>59.484000000000002</v>
      </c>
      <c r="BO1207">
        <v>52.752000000000002</v>
      </c>
      <c r="BP1207">
        <v>25.972000000000001</v>
      </c>
      <c r="BQ1207">
        <v>45.875999999999998</v>
      </c>
    </row>
    <row r="1208" spans="1:70" x14ac:dyDescent="0.2">
      <c r="A1208" t="s">
        <v>194</v>
      </c>
      <c r="B1208" t="s">
        <v>195</v>
      </c>
      <c r="C1208" t="s">
        <v>3366</v>
      </c>
      <c r="D1208" t="s">
        <v>3367</v>
      </c>
      <c r="BC1208">
        <v>55.621698401866603</v>
      </c>
    </row>
    <row r="1209" spans="1:70" x14ac:dyDescent="0.2">
      <c r="A1209" t="s">
        <v>194</v>
      </c>
      <c r="B1209" t="s">
        <v>195</v>
      </c>
      <c r="C1209" t="s">
        <v>3368</v>
      </c>
      <c r="D1209" t="s">
        <v>3369</v>
      </c>
      <c r="AV1209">
        <v>1.9</v>
      </c>
      <c r="AY1209">
        <v>32.299999999999997</v>
      </c>
      <c r="BC1209">
        <v>43.1666858046651</v>
      </c>
    </row>
    <row r="1210" spans="1:70" x14ac:dyDescent="0.2">
      <c r="A1210" t="s">
        <v>194</v>
      </c>
      <c r="B1210" t="s">
        <v>195</v>
      </c>
      <c r="C1210" t="s">
        <v>3370</v>
      </c>
      <c r="D1210" t="s">
        <v>3371</v>
      </c>
      <c r="BC1210">
        <v>41.609900424141102</v>
      </c>
    </row>
    <row r="1211" spans="1:70" x14ac:dyDescent="0.2">
      <c r="A1211" t="s">
        <v>194</v>
      </c>
      <c r="B1211" t="s">
        <v>195</v>
      </c>
      <c r="C1211" t="s">
        <v>3372</v>
      </c>
      <c r="D1211" t="s">
        <v>3373</v>
      </c>
      <c r="AJ1211">
        <v>11.8939569766001</v>
      </c>
      <c r="AK1211">
        <v>11.814984779918399</v>
      </c>
      <c r="AL1211">
        <v>11.9300604769505</v>
      </c>
      <c r="AM1211">
        <v>11.911343395393301</v>
      </c>
      <c r="AN1211">
        <v>12.5250010590805</v>
      </c>
      <c r="AO1211">
        <v>13.5295449400045</v>
      </c>
      <c r="AP1211">
        <v>14.308626550334001</v>
      </c>
      <c r="AQ1211">
        <v>15.050857470172</v>
      </c>
      <c r="AR1211">
        <v>15.9778685578622</v>
      </c>
      <c r="AS1211">
        <v>16.445594894161299</v>
      </c>
      <c r="AT1211">
        <v>17.209547973498498</v>
      </c>
      <c r="AU1211">
        <v>17.8747106028197</v>
      </c>
      <c r="AV1211">
        <v>18.827620351868202</v>
      </c>
      <c r="AW1211">
        <v>19.631185053010899</v>
      </c>
      <c r="AX1211">
        <v>20.683255600221202</v>
      </c>
      <c r="AY1211">
        <v>21.668624477293999</v>
      </c>
      <c r="AZ1211">
        <v>22.295717467246501</v>
      </c>
      <c r="BA1211">
        <v>22.771406158921501</v>
      </c>
      <c r="BB1211">
        <v>23.2732681524489</v>
      </c>
      <c r="BC1211">
        <v>24.134112866315299</v>
      </c>
      <c r="BD1211">
        <v>24.934245414846298</v>
      </c>
      <c r="BE1211">
        <v>25.750415637925901</v>
      </c>
      <c r="BF1211">
        <v>26.621179101332601</v>
      </c>
      <c r="BG1211">
        <v>27.2527939907872</v>
      </c>
      <c r="BH1211">
        <v>27.886103695625799</v>
      </c>
      <c r="BI1211">
        <v>28.744913299120199</v>
      </c>
      <c r="BJ1211">
        <v>29.680274268128699</v>
      </c>
      <c r="BK1211">
        <v>30.6327246191108</v>
      </c>
      <c r="BL1211">
        <v>31.4286234443131</v>
      </c>
      <c r="BM1211">
        <v>30.390250437423099</v>
      </c>
      <c r="BN1211">
        <v>30.174015476828099</v>
      </c>
      <c r="BO1211">
        <v>30.403079579811799</v>
      </c>
      <c r="BP1211">
        <v>30.7417979494269</v>
      </c>
      <c r="BQ1211">
        <v>31.155582908213098</v>
      </c>
      <c r="BR1211">
        <v>31.558141814277999</v>
      </c>
    </row>
    <row r="1212" spans="1:70" x14ac:dyDescent="0.2">
      <c r="A1212" t="s">
        <v>194</v>
      </c>
      <c r="B1212" t="s">
        <v>195</v>
      </c>
      <c r="C1212" t="s">
        <v>3374</v>
      </c>
      <c r="D1212" t="s">
        <v>3375</v>
      </c>
      <c r="AV1212">
        <v>1.3208422919</v>
      </c>
      <c r="AY1212">
        <v>17.97</v>
      </c>
    </row>
    <row r="1213" spans="1:70" x14ac:dyDescent="0.2">
      <c r="A1213" t="s">
        <v>194</v>
      </c>
      <c r="B1213" t="s">
        <v>195</v>
      </c>
      <c r="C1213" t="s">
        <v>3376</v>
      </c>
      <c r="D1213" t="s">
        <v>3377</v>
      </c>
      <c r="AY1213">
        <v>2.46</v>
      </c>
    </row>
    <row r="1214" spans="1:70" x14ac:dyDescent="0.2">
      <c r="A1214" t="s">
        <v>194</v>
      </c>
      <c r="B1214" t="s">
        <v>195</v>
      </c>
      <c r="C1214" t="s">
        <v>3378</v>
      </c>
      <c r="D1214" t="s">
        <v>3379</v>
      </c>
      <c r="AJ1214">
        <v>6.1941530739288897</v>
      </c>
      <c r="AK1214">
        <v>6.1788635141806898</v>
      </c>
      <c r="AL1214">
        <v>6.1775901462794298</v>
      </c>
      <c r="AM1214">
        <v>6.1916816424444701</v>
      </c>
      <c r="AN1214">
        <v>6.4040342402967996</v>
      </c>
      <c r="AO1214">
        <v>6.6604535433486198</v>
      </c>
      <c r="AP1214">
        <v>6.9321853022662197</v>
      </c>
      <c r="AQ1214">
        <v>7.1874636263017901</v>
      </c>
      <c r="AR1214">
        <v>7.5013844806552399</v>
      </c>
      <c r="AS1214">
        <v>7.7958245956162298</v>
      </c>
      <c r="AT1214">
        <v>8.1186008319394105</v>
      </c>
      <c r="AU1214">
        <v>8.4675007104767595</v>
      </c>
      <c r="AV1214">
        <v>8.8914133115093996</v>
      </c>
      <c r="AW1214">
        <v>9.3032124262994103</v>
      </c>
      <c r="AX1214">
        <v>9.7268826533082908</v>
      </c>
      <c r="AY1214">
        <v>10.1881037378737</v>
      </c>
      <c r="AZ1214">
        <v>10.638186796403399</v>
      </c>
      <c r="BA1214">
        <v>10.952053180538501</v>
      </c>
      <c r="BB1214">
        <v>11.4606917674157</v>
      </c>
      <c r="BC1214">
        <v>12.092572399707199</v>
      </c>
      <c r="BD1214">
        <v>12.6832182991654</v>
      </c>
      <c r="BE1214">
        <v>13.1728652243659</v>
      </c>
      <c r="BF1214">
        <v>13.5378858961666</v>
      </c>
      <c r="BG1214">
        <v>14.024700376376799</v>
      </c>
      <c r="BH1214">
        <v>14.5032411061436</v>
      </c>
      <c r="BI1214">
        <v>15.0943155101467</v>
      </c>
      <c r="BJ1214">
        <v>15.737138639233301</v>
      </c>
      <c r="BK1214">
        <v>16.3316564591298</v>
      </c>
      <c r="BL1214">
        <v>17.0012325245951</v>
      </c>
      <c r="BM1214">
        <v>16.660958079873399</v>
      </c>
      <c r="BN1214">
        <v>16.4241483546</v>
      </c>
      <c r="BO1214">
        <v>16.485802864296801</v>
      </c>
      <c r="BP1214">
        <v>16.560765948059402</v>
      </c>
      <c r="BQ1214">
        <v>16.6107641335905</v>
      </c>
      <c r="BR1214">
        <v>16.6664054354484</v>
      </c>
    </row>
    <row r="1215" spans="1:70" x14ac:dyDescent="0.2">
      <c r="A1215" t="s">
        <v>194</v>
      </c>
      <c r="B1215" t="s">
        <v>195</v>
      </c>
      <c r="C1215" t="s">
        <v>3380</v>
      </c>
      <c r="D1215" t="s">
        <v>3381</v>
      </c>
      <c r="AJ1215">
        <v>29.219780457534199</v>
      </c>
      <c r="AK1215">
        <v>29.1330040492821</v>
      </c>
      <c r="AL1215">
        <v>29.049413690886901</v>
      </c>
      <c r="AM1215">
        <v>29.005483651808198</v>
      </c>
      <c r="AN1215">
        <v>28.874596056479199</v>
      </c>
      <c r="AO1215">
        <v>28.7409413321435</v>
      </c>
      <c r="AP1215">
        <v>28.532765664741301</v>
      </c>
      <c r="AQ1215">
        <v>28.342406506819199</v>
      </c>
      <c r="AR1215">
        <v>28.059018246995699</v>
      </c>
      <c r="AS1215">
        <v>27.824616830316401</v>
      </c>
      <c r="AT1215">
        <v>27.638931986543</v>
      </c>
      <c r="AU1215">
        <v>27.440271112770599</v>
      </c>
      <c r="AV1215">
        <v>27.256385890196398</v>
      </c>
      <c r="AW1215">
        <v>27.064072443396899</v>
      </c>
      <c r="AX1215">
        <v>26.916833711275501</v>
      </c>
      <c r="AY1215">
        <v>26.721343445393501</v>
      </c>
      <c r="AZ1215">
        <v>26.683121773343199</v>
      </c>
      <c r="BA1215">
        <v>26.741808361548301</v>
      </c>
      <c r="BB1215">
        <v>26.7189746646145</v>
      </c>
      <c r="BC1215">
        <v>26.733829145324499</v>
      </c>
      <c r="BD1215">
        <v>26.727438137246601</v>
      </c>
      <c r="BE1215">
        <v>26.728445863739299</v>
      </c>
      <c r="BF1215">
        <v>26.7228401678551</v>
      </c>
      <c r="BG1215">
        <v>26.721736165677299</v>
      </c>
      <c r="BH1215">
        <v>26.725559291769301</v>
      </c>
      <c r="BI1215">
        <v>26.723686564667499</v>
      </c>
      <c r="BJ1215">
        <v>26.726101922284901</v>
      </c>
      <c r="BK1215">
        <v>26.721741019354099</v>
      </c>
      <c r="BL1215">
        <v>26.721745483961001</v>
      </c>
      <c r="BM1215">
        <v>27.342769803218999</v>
      </c>
      <c r="BN1215">
        <v>26.943237008484701</v>
      </c>
      <c r="BO1215">
        <v>26.7217463971221</v>
      </c>
      <c r="BP1215">
        <v>26.721744714347601</v>
      </c>
      <c r="BQ1215">
        <v>26.721748050718499</v>
      </c>
      <c r="BR1215">
        <v>26.552199326524999</v>
      </c>
    </row>
    <row r="1216" spans="1:70" x14ac:dyDescent="0.2">
      <c r="A1216" t="s">
        <v>194</v>
      </c>
      <c r="B1216" t="s">
        <v>195</v>
      </c>
      <c r="C1216" t="s">
        <v>3382</v>
      </c>
      <c r="D1216" t="s">
        <v>3383</v>
      </c>
      <c r="AY1216">
        <v>96.24</v>
      </c>
      <c r="BC1216">
        <v>90.03</v>
      </c>
    </row>
    <row r="1217" spans="1:70" x14ac:dyDescent="0.2">
      <c r="A1217" t="s">
        <v>194</v>
      </c>
      <c r="B1217" t="s">
        <v>195</v>
      </c>
      <c r="C1217" t="s">
        <v>3384</v>
      </c>
      <c r="D1217" t="s">
        <v>3385</v>
      </c>
      <c r="AJ1217">
        <v>8.6395643648444391</v>
      </c>
      <c r="AK1217">
        <v>8.7395331597041199</v>
      </c>
      <c r="AL1217">
        <v>8.8277955858867898</v>
      </c>
      <c r="AM1217">
        <v>8.9242716517816394</v>
      </c>
      <c r="AN1217">
        <v>9.0088722286575607</v>
      </c>
      <c r="AO1217">
        <v>9.1454467503046004</v>
      </c>
      <c r="AP1217">
        <v>9.3395897052818704</v>
      </c>
      <c r="AQ1217">
        <v>9.5391751195620298</v>
      </c>
      <c r="AR1217">
        <v>9.7525223037136897</v>
      </c>
      <c r="AS1217">
        <v>9.9325767928991695</v>
      </c>
      <c r="AT1217">
        <v>10.1129655136324</v>
      </c>
      <c r="AU1217">
        <v>10.2928971325346</v>
      </c>
      <c r="AV1217">
        <v>10.4898211962715</v>
      </c>
      <c r="AW1217">
        <v>10.652420952271701</v>
      </c>
      <c r="AX1217">
        <v>10.8169822056621</v>
      </c>
      <c r="AY1217">
        <v>11.0097780477561</v>
      </c>
      <c r="AZ1217">
        <v>11.0287872796134</v>
      </c>
      <c r="BA1217">
        <v>11.005000387287801</v>
      </c>
      <c r="BB1217">
        <v>10.993220189725699</v>
      </c>
      <c r="BC1217">
        <v>11.0072722219649</v>
      </c>
      <c r="BD1217">
        <v>11.0285633220957</v>
      </c>
      <c r="BE1217">
        <v>11.022807821718301</v>
      </c>
      <c r="BF1217">
        <v>11.007666953425201</v>
      </c>
      <c r="BG1217">
        <v>11.0064343557036</v>
      </c>
      <c r="BH1217">
        <v>10.9931895804798</v>
      </c>
      <c r="BI1217">
        <v>10.985489898013499</v>
      </c>
      <c r="BJ1217">
        <v>10.984907522023001</v>
      </c>
      <c r="BK1217">
        <v>10.993846048217801</v>
      </c>
      <c r="BL1217">
        <v>10.9817943624883</v>
      </c>
      <c r="BM1217">
        <v>10.036934418585099</v>
      </c>
      <c r="BN1217">
        <v>10.511973530954201</v>
      </c>
      <c r="BO1217">
        <v>10.8049025580352</v>
      </c>
      <c r="BP1217">
        <v>10.819878571975799</v>
      </c>
      <c r="BQ1217">
        <v>10.838383013322</v>
      </c>
      <c r="BR1217">
        <v>11.0582750371627</v>
      </c>
    </row>
    <row r="1218" spans="1:70" x14ac:dyDescent="0.2">
      <c r="A1218" t="s">
        <v>194</v>
      </c>
      <c r="B1218" t="s">
        <v>195</v>
      </c>
      <c r="C1218" t="s">
        <v>3386</v>
      </c>
      <c r="D1218" t="s">
        <v>3387</v>
      </c>
      <c r="AJ1218">
        <v>81.858999999999995</v>
      </c>
      <c r="AK1218">
        <v>81.635000000000005</v>
      </c>
      <c r="AL1218">
        <v>81.504999999999995</v>
      </c>
      <c r="AM1218">
        <v>81.179000000000002</v>
      </c>
      <c r="AN1218">
        <v>81.02</v>
      </c>
      <c r="AO1218">
        <v>80.891000000000005</v>
      </c>
      <c r="AP1218">
        <v>80.715999999999994</v>
      </c>
      <c r="AQ1218">
        <v>80.488</v>
      </c>
      <c r="AR1218">
        <v>80.188999999999993</v>
      </c>
      <c r="AS1218">
        <v>79.869</v>
      </c>
      <c r="AT1218">
        <v>79.608999999999995</v>
      </c>
      <c r="AU1218">
        <v>79.302999999999997</v>
      </c>
      <c r="AV1218">
        <v>79.156000000000006</v>
      </c>
      <c r="AW1218">
        <v>78.372</v>
      </c>
      <c r="AX1218">
        <v>77.733999999999995</v>
      </c>
      <c r="AY1218">
        <v>77.783000000000001</v>
      </c>
      <c r="AZ1218">
        <v>77.861000000000004</v>
      </c>
      <c r="BA1218">
        <v>77.477000000000004</v>
      </c>
      <c r="BB1218">
        <v>77.075000000000003</v>
      </c>
      <c r="BC1218">
        <v>76.846999999999994</v>
      </c>
      <c r="BD1218">
        <v>76.537999999999997</v>
      </c>
      <c r="BE1218">
        <v>76.292000000000002</v>
      </c>
      <c r="BF1218">
        <v>75.897999999999996</v>
      </c>
      <c r="BG1218">
        <v>75.506</v>
      </c>
      <c r="BH1218">
        <v>75.102000000000004</v>
      </c>
      <c r="BI1218">
        <v>74.766999999999996</v>
      </c>
      <c r="BJ1218">
        <v>74.478999999999999</v>
      </c>
      <c r="BK1218">
        <v>74.215000000000003</v>
      </c>
      <c r="BL1218">
        <v>74.13</v>
      </c>
      <c r="BM1218">
        <v>71.738</v>
      </c>
      <c r="BN1218">
        <v>70.646000000000001</v>
      </c>
      <c r="BO1218">
        <v>69.566999999999993</v>
      </c>
      <c r="BP1218">
        <v>68.631</v>
      </c>
      <c r="BQ1218">
        <v>67.650999999999996</v>
      </c>
      <c r="BR1218">
        <v>67.569999999999993</v>
      </c>
    </row>
    <row r="1219" spans="1:70" x14ac:dyDescent="0.2">
      <c r="A1219" t="s">
        <v>194</v>
      </c>
      <c r="B1219" t="s">
        <v>195</v>
      </c>
      <c r="C1219" t="s">
        <v>3388</v>
      </c>
      <c r="D1219" t="s">
        <v>3389</v>
      </c>
      <c r="AJ1219">
        <v>77.311000000000007</v>
      </c>
      <c r="AK1219">
        <v>77.072999999999993</v>
      </c>
      <c r="AL1219">
        <v>76.921999999999997</v>
      </c>
      <c r="AM1219">
        <v>76.585999999999999</v>
      </c>
      <c r="AN1219">
        <v>76.402000000000001</v>
      </c>
      <c r="AO1219">
        <v>76.247</v>
      </c>
      <c r="AP1219">
        <v>76.05</v>
      </c>
      <c r="AQ1219">
        <v>75.796000000000006</v>
      </c>
      <c r="AR1219">
        <v>75.44</v>
      </c>
      <c r="AS1219">
        <v>75.063999999999993</v>
      </c>
      <c r="AT1219">
        <v>74.742999999999995</v>
      </c>
      <c r="AU1219">
        <v>74.378</v>
      </c>
      <c r="AV1219">
        <v>74.171000000000006</v>
      </c>
      <c r="AW1219">
        <v>73.295000000000002</v>
      </c>
      <c r="AX1219">
        <v>72.561000000000007</v>
      </c>
      <c r="AY1219">
        <v>72.58</v>
      </c>
      <c r="AZ1219">
        <v>72.64</v>
      </c>
      <c r="BA1219">
        <v>72.287999999999997</v>
      </c>
      <c r="BB1219">
        <v>71.921999999999997</v>
      </c>
      <c r="BC1219">
        <v>71.73</v>
      </c>
      <c r="BD1219">
        <v>71.456000000000003</v>
      </c>
      <c r="BE1219">
        <v>71.238</v>
      </c>
      <c r="BF1219">
        <v>70.881</v>
      </c>
      <c r="BG1219">
        <v>70.527000000000001</v>
      </c>
      <c r="BH1219">
        <v>70.162000000000006</v>
      </c>
      <c r="BI1219">
        <v>69.861000000000004</v>
      </c>
      <c r="BJ1219">
        <v>69.602000000000004</v>
      </c>
      <c r="BK1219">
        <v>69.361999999999995</v>
      </c>
      <c r="BL1219">
        <v>69.135999999999996</v>
      </c>
      <c r="BM1219">
        <v>66.144000000000005</v>
      </c>
      <c r="BN1219">
        <v>64.349999999999994</v>
      </c>
      <c r="BO1219">
        <v>62.481999999999999</v>
      </c>
      <c r="BP1219">
        <v>61.872</v>
      </c>
      <c r="BQ1219">
        <v>61.281999999999996</v>
      </c>
      <c r="BR1219">
        <v>61.345999999999997</v>
      </c>
    </row>
    <row r="1220" spans="1:70" x14ac:dyDescent="0.2">
      <c r="A1220" t="s">
        <v>194</v>
      </c>
      <c r="B1220" t="s">
        <v>195</v>
      </c>
      <c r="C1220" t="s">
        <v>3390</v>
      </c>
      <c r="D1220" t="s">
        <v>3391</v>
      </c>
      <c r="AJ1220">
        <v>80.861870568375807</v>
      </c>
      <c r="AK1220">
        <v>80.765250952404699</v>
      </c>
      <c r="AL1220">
        <v>80.667054597280099</v>
      </c>
      <c r="AM1220">
        <v>80.578476457358803</v>
      </c>
      <c r="AN1220">
        <v>80.477775097607804</v>
      </c>
      <c r="AO1220">
        <v>80.211280481728494</v>
      </c>
      <c r="AP1220">
        <v>79.874341664920095</v>
      </c>
      <c r="AQ1220">
        <v>79.504427771944506</v>
      </c>
      <c r="AR1220">
        <v>79.117336450417596</v>
      </c>
      <c r="AS1220">
        <v>78.845903332645506</v>
      </c>
      <c r="AT1220">
        <v>78.548543512827905</v>
      </c>
      <c r="AU1220">
        <v>78.292252259996303</v>
      </c>
      <c r="AV1220">
        <v>77.981818288524593</v>
      </c>
      <c r="AW1220">
        <v>77.758538132723103</v>
      </c>
      <c r="AX1220">
        <v>77.481288261807194</v>
      </c>
      <c r="AY1220">
        <v>77.186536330941905</v>
      </c>
      <c r="AZ1220">
        <v>77.175616006949397</v>
      </c>
      <c r="BA1220">
        <v>77.193656073147693</v>
      </c>
      <c r="BB1220">
        <v>77.258890596347399</v>
      </c>
      <c r="BC1220">
        <v>77.223867441170597</v>
      </c>
      <c r="BD1220">
        <v>77.183892141995301</v>
      </c>
      <c r="BE1220">
        <v>77.174788651709804</v>
      </c>
      <c r="BF1220">
        <v>77.186269953181096</v>
      </c>
      <c r="BG1220">
        <v>77.191120830002902</v>
      </c>
      <c r="BH1220">
        <v>77.229900327257596</v>
      </c>
      <c r="BI1220">
        <v>77.249003384120599</v>
      </c>
      <c r="BJ1220">
        <v>77.248752699679798</v>
      </c>
      <c r="BK1220">
        <v>77.209164932477506</v>
      </c>
      <c r="BL1220">
        <v>77.226411370965195</v>
      </c>
      <c r="BM1220">
        <v>79.013042902469905</v>
      </c>
      <c r="BN1220">
        <v>78.094717147273599</v>
      </c>
      <c r="BO1220">
        <v>77.480147001019503</v>
      </c>
      <c r="BP1220">
        <v>77.458619061879801</v>
      </c>
      <c r="BQ1220">
        <v>77.432053421034695</v>
      </c>
      <c r="BR1220">
        <v>77.162730871390806</v>
      </c>
    </row>
    <row r="1221" spans="1:70" x14ac:dyDescent="0.2">
      <c r="A1221" t="s">
        <v>194</v>
      </c>
      <c r="B1221" t="s">
        <v>195</v>
      </c>
      <c r="C1221" t="s">
        <v>3392</v>
      </c>
      <c r="D1221" t="s">
        <v>3393</v>
      </c>
      <c r="AJ1221">
        <v>1.2163812806774299</v>
      </c>
      <c r="AK1221">
        <v>1.22617678353098</v>
      </c>
      <c r="AL1221">
        <v>1.23359451893213</v>
      </c>
      <c r="AM1221">
        <v>1.25093299885159</v>
      </c>
      <c r="AN1221">
        <v>1.2538922610258101</v>
      </c>
      <c r="AO1221">
        <v>1.25398898142171</v>
      </c>
      <c r="AP1221">
        <v>1.25432160677144</v>
      </c>
      <c r="AQ1221">
        <v>1.2467278430654001</v>
      </c>
      <c r="AR1221">
        <v>1.22871722367798</v>
      </c>
      <c r="AS1221">
        <v>1.21959697164159</v>
      </c>
      <c r="AT1221">
        <v>1.21361678264439</v>
      </c>
      <c r="AU1221">
        <v>1.21272913792279</v>
      </c>
      <c r="AV1221">
        <v>1.21872279472147</v>
      </c>
      <c r="AW1221">
        <v>1.2238914877562099</v>
      </c>
      <c r="AX1221">
        <v>1.2260345438603699</v>
      </c>
      <c r="AY1221">
        <v>1.2332352381851399</v>
      </c>
      <c r="AZ1221">
        <v>1.2336410275465099</v>
      </c>
      <c r="BA1221">
        <v>1.22943607337531</v>
      </c>
      <c r="BB1221">
        <v>1.2316618375208599</v>
      </c>
      <c r="BC1221">
        <v>1.2350734170179301</v>
      </c>
      <c r="BD1221">
        <v>1.23906018408498</v>
      </c>
      <c r="BE1221">
        <v>1.23636335909115</v>
      </c>
      <c r="BF1221">
        <v>1.2329951069851699</v>
      </c>
      <c r="BG1221">
        <v>1.2328492289181301</v>
      </c>
      <c r="BH1221">
        <v>1.2325675975282799</v>
      </c>
      <c r="BI1221">
        <v>1.23133271009722</v>
      </c>
      <c r="BJ1221">
        <v>1.2322067322988299</v>
      </c>
      <c r="BK1221">
        <v>1.2312915129891</v>
      </c>
      <c r="BL1221">
        <v>1.2298412693770999</v>
      </c>
      <c r="BM1221">
        <v>1.3428880889584101</v>
      </c>
      <c r="BN1221">
        <v>1.28016707161138</v>
      </c>
      <c r="BO1221">
        <v>1.20832835464213</v>
      </c>
      <c r="BP1221">
        <v>1.2101384739140399</v>
      </c>
      <c r="BQ1221">
        <v>1.2123912839453499</v>
      </c>
      <c r="BR1221">
        <v>1.2212250517108401</v>
      </c>
    </row>
    <row r="1222" spans="1:70" x14ac:dyDescent="0.2">
      <c r="A1222" t="s">
        <v>194</v>
      </c>
      <c r="B1222" t="s">
        <v>195</v>
      </c>
      <c r="C1222" t="s">
        <v>3394</v>
      </c>
      <c r="D1222" t="s">
        <v>3395</v>
      </c>
      <c r="AY1222">
        <v>70.757999999999996</v>
      </c>
      <c r="BG1222">
        <v>56.094000000000001</v>
      </c>
      <c r="BK1222">
        <v>25.192</v>
      </c>
      <c r="BL1222">
        <v>68.686000000000007</v>
      </c>
      <c r="BO1222">
        <v>63.734999999999999</v>
      </c>
      <c r="BP1222">
        <v>27.867999999999999</v>
      </c>
      <c r="BQ1222">
        <v>56.618000000000002</v>
      </c>
    </row>
    <row r="1223" spans="1:70" x14ac:dyDescent="0.2">
      <c r="A1223" t="s">
        <v>194</v>
      </c>
      <c r="B1223" t="s">
        <v>195</v>
      </c>
      <c r="C1223" t="s">
        <v>3396</v>
      </c>
      <c r="D1223" t="s">
        <v>3397</v>
      </c>
      <c r="AJ1223">
        <v>80.731793156098206</v>
      </c>
      <c r="AK1223">
        <v>80.797334455067599</v>
      </c>
      <c r="AL1223">
        <v>80.676441530363704</v>
      </c>
      <c r="AM1223">
        <v>80.547330036852003</v>
      </c>
      <c r="AN1223">
        <v>79.705210785838005</v>
      </c>
      <c r="AO1223">
        <v>78.430491563771895</v>
      </c>
      <c r="AP1223">
        <v>77.3447799690354</v>
      </c>
      <c r="AQ1223">
        <v>76.447019843084405</v>
      </c>
      <c r="AR1223">
        <v>75.208482244492302</v>
      </c>
      <c r="AS1223">
        <v>74.428352560208097</v>
      </c>
      <c r="AT1223">
        <v>73.382111685657904</v>
      </c>
      <c r="AU1223">
        <v>72.310747697024397</v>
      </c>
      <c r="AV1223">
        <v>70.928811509027</v>
      </c>
      <c r="AW1223">
        <v>69.615641518468493</v>
      </c>
      <c r="AX1223">
        <v>68.173465565878601</v>
      </c>
      <c r="AY1223">
        <v>66.756537125671997</v>
      </c>
      <c r="AZ1223">
        <v>65.585277699287701</v>
      </c>
      <c r="BA1223">
        <v>65.044032263480901</v>
      </c>
      <c r="BB1223">
        <v>63.972618785680197</v>
      </c>
      <c r="BC1223">
        <v>62.581103685095101</v>
      </c>
      <c r="BD1223">
        <v>61.230310711637003</v>
      </c>
      <c r="BE1223">
        <v>59.9957392335522</v>
      </c>
      <c r="BF1223">
        <v>58.831575326458903</v>
      </c>
      <c r="BG1223">
        <v>57.687808071679598</v>
      </c>
      <c r="BH1223">
        <v>56.5642439302814</v>
      </c>
      <c r="BI1223">
        <v>55.099962032527003</v>
      </c>
      <c r="BJ1223">
        <v>53.4450353787987</v>
      </c>
      <c r="BK1223">
        <v>51.888174178895198</v>
      </c>
      <c r="BL1223">
        <v>50.395009539519101</v>
      </c>
      <c r="BM1223">
        <v>51.8035804775648</v>
      </c>
      <c r="BN1223">
        <v>51.901887782402603</v>
      </c>
      <c r="BO1223">
        <v>51.551852812454001</v>
      </c>
      <c r="BP1223">
        <v>51.0103902827761</v>
      </c>
      <c r="BQ1223">
        <v>50.533440052684803</v>
      </c>
      <c r="BR1223">
        <v>50.008789835612603</v>
      </c>
    </row>
    <row r="1224" spans="1:70" x14ac:dyDescent="0.2">
      <c r="A1224" t="s">
        <v>194</v>
      </c>
      <c r="B1224" t="s">
        <v>195</v>
      </c>
      <c r="C1224" t="s">
        <v>3398</v>
      </c>
      <c r="D1224" t="s">
        <v>3399</v>
      </c>
      <c r="AV1224">
        <v>96.1</v>
      </c>
      <c r="AY1224">
        <v>57.2</v>
      </c>
    </row>
    <row r="1225" spans="1:70" x14ac:dyDescent="0.2">
      <c r="A1225" t="s">
        <v>194</v>
      </c>
      <c r="B1225" t="s">
        <v>195</v>
      </c>
      <c r="C1225" t="s">
        <v>3400</v>
      </c>
      <c r="D1225" t="s">
        <v>3401</v>
      </c>
      <c r="BN1225">
        <v>3.17</v>
      </c>
    </row>
    <row r="1226" spans="1:70" x14ac:dyDescent="0.2">
      <c r="A1226" t="s">
        <v>194</v>
      </c>
      <c r="B1226" t="s">
        <v>195</v>
      </c>
      <c r="C1226" t="s">
        <v>3402</v>
      </c>
      <c r="D1226" t="s">
        <v>3403</v>
      </c>
      <c r="AM1226">
        <v>80.7</v>
      </c>
      <c r="AQ1226">
        <v>78.2</v>
      </c>
      <c r="AV1226">
        <v>66.7</v>
      </c>
      <c r="BB1226">
        <v>66.099999999999994</v>
      </c>
      <c r="BG1226">
        <v>60.6</v>
      </c>
      <c r="BK1226">
        <v>53.9</v>
      </c>
      <c r="BN1226">
        <v>52.4</v>
      </c>
    </row>
    <row r="1227" spans="1:70" x14ac:dyDescent="0.2">
      <c r="A1227" t="s">
        <v>194</v>
      </c>
      <c r="B1227" t="s">
        <v>195</v>
      </c>
      <c r="C1227" t="s">
        <v>3404</v>
      </c>
      <c r="D1227" t="s">
        <v>3405</v>
      </c>
      <c r="BG1227">
        <v>78.400000000000006</v>
      </c>
      <c r="BK1227">
        <v>66</v>
      </c>
      <c r="BN1227">
        <v>60</v>
      </c>
    </row>
    <row r="1228" spans="1:70" x14ac:dyDescent="0.2">
      <c r="A1228" t="s">
        <v>194</v>
      </c>
      <c r="B1228" t="s">
        <v>195</v>
      </c>
      <c r="C1228" t="s">
        <v>3406</v>
      </c>
      <c r="D1228" t="s">
        <v>3407</v>
      </c>
      <c r="AM1228">
        <v>48</v>
      </c>
      <c r="AQ1228">
        <v>49.9</v>
      </c>
      <c r="AV1228">
        <v>43.3</v>
      </c>
      <c r="BB1228">
        <v>39.799999999999997</v>
      </c>
      <c r="BG1228">
        <v>35.299999999999997</v>
      </c>
      <c r="BK1228">
        <v>43</v>
      </c>
      <c r="BN1228">
        <v>37.4</v>
      </c>
    </row>
    <row r="1229" spans="1:70" x14ac:dyDescent="0.2">
      <c r="A1229" t="s">
        <v>194</v>
      </c>
      <c r="B1229" t="s">
        <v>195</v>
      </c>
      <c r="C1229" t="s">
        <v>3408</v>
      </c>
      <c r="D1229" t="s">
        <v>3409</v>
      </c>
      <c r="AM1229">
        <v>2.2999999999999998</v>
      </c>
      <c r="AQ1229">
        <v>2</v>
      </c>
      <c r="AV1229">
        <v>2.2999999999999998</v>
      </c>
      <c r="BB1229">
        <v>2.7</v>
      </c>
      <c r="BG1229">
        <v>3.6</v>
      </c>
      <c r="BK1229">
        <v>2.6</v>
      </c>
      <c r="BN1229">
        <v>3</v>
      </c>
    </row>
    <row r="1230" spans="1:70" x14ac:dyDescent="0.2">
      <c r="A1230" t="s">
        <v>194</v>
      </c>
      <c r="B1230" t="s">
        <v>195</v>
      </c>
      <c r="C1230" t="s">
        <v>3410</v>
      </c>
      <c r="D1230" t="s">
        <v>3411</v>
      </c>
      <c r="AM1230">
        <v>18.7</v>
      </c>
      <c r="AQ1230">
        <v>17.5</v>
      </c>
      <c r="AV1230">
        <v>20.8</v>
      </c>
      <c r="BB1230">
        <v>20.9</v>
      </c>
      <c r="BG1230">
        <v>20.6</v>
      </c>
      <c r="BK1230">
        <v>20</v>
      </c>
      <c r="BN1230">
        <v>21.1</v>
      </c>
    </row>
    <row r="1231" spans="1:70" x14ac:dyDescent="0.2">
      <c r="A1231" t="s">
        <v>194</v>
      </c>
      <c r="B1231" t="s">
        <v>195</v>
      </c>
      <c r="C1231" t="s">
        <v>3412</v>
      </c>
      <c r="D1231" t="s">
        <v>3413</v>
      </c>
      <c r="AS1231">
        <v>42</v>
      </c>
      <c r="AT1231">
        <v>44</v>
      </c>
      <c r="AU1231">
        <v>45</v>
      </c>
      <c r="AV1231">
        <v>47</v>
      </c>
      <c r="AW1231">
        <v>49</v>
      </c>
      <c r="AX1231">
        <v>50</v>
      </c>
      <c r="AY1231">
        <v>51</v>
      </c>
      <c r="AZ1231">
        <v>53</v>
      </c>
      <c r="BA1231">
        <v>54</v>
      </c>
      <c r="BB1231">
        <v>55</v>
      </c>
      <c r="BC1231">
        <v>56</v>
      </c>
      <c r="BD1231">
        <v>57</v>
      </c>
      <c r="BE1231">
        <v>58</v>
      </c>
      <c r="BF1231">
        <v>58</v>
      </c>
      <c r="BG1231">
        <v>59</v>
      </c>
      <c r="BH1231">
        <v>60</v>
      </c>
      <c r="BI1231">
        <v>61</v>
      </c>
      <c r="BJ1231">
        <v>61</v>
      </c>
      <c r="BK1231">
        <v>62</v>
      </c>
      <c r="BL1231">
        <v>62</v>
      </c>
      <c r="BM1231">
        <v>62</v>
      </c>
      <c r="BN1231">
        <v>62</v>
      </c>
      <c r="BO1231">
        <v>62</v>
      </c>
      <c r="BP1231">
        <v>62</v>
      </c>
    </row>
    <row r="1232" spans="1:70" x14ac:dyDescent="0.2">
      <c r="A1232" t="s">
        <v>194</v>
      </c>
      <c r="B1232" t="s">
        <v>195</v>
      </c>
      <c r="C1232" t="s">
        <v>3414</v>
      </c>
      <c r="D1232" t="s">
        <v>3415</v>
      </c>
      <c r="AY1232">
        <v>0.99000000953674305</v>
      </c>
      <c r="BG1232">
        <v>0</v>
      </c>
      <c r="BK1232">
        <v>1.16999995708466</v>
      </c>
      <c r="BL1232">
        <v>1.96000003814697</v>
      </c>
      <c r="BO1232">
        <v>1.1833342603376</v>
      </c>
      <c r="BP1232">
        <v>1.71508093282395</v>
      </c>
      <c r="BQ1232">
        <v>1.8478181903816699</v>
      </c>
    </row>
    <row r="1233" spans="1:69" x14ac:dyDescent="0.2">
      <c r="A1233" t="s">
        <v>194</v>
      </c>
      <c r="B1233" t="s">
        <v>195</v>
      </c>
      <c r="C1233" t="s">
        <v>3416</v>
      </c>
      <c r="D1233" t="s">
        <v>3417</v>
      </c>
      <c r="BG1233">
        <v>0</v>
      </c>
      <c r="BK1233">
        <v>5.9999998658895499E-2</v>
      </c>
      <c r="BL1233">
        <v>0.28000000119209301</v>
      </c>
    </row>
    <row r="1234" spans="1:69" x14ac:dyDescent="0.2">
      <c r="A1234" t="s">
        <v>194</v>
      </c>
      <c r="B1234" t="s">
        <v>195</v>
      </c>
      <c r="C1234" t="s">
        <v>3418</v>
      </c>
      <c r="D1234" t="s">
        <v>3419</v>
      </c>
      <c r="AY1234">
        <v>2.01679977208186</v>
      </c>
      <c r="AZ1234">
        <v>1.70000004768372</v>
      </c>
      <c r="BG1234">
        <v>0</v>
      </c>
      <c r="BK1234">
        <v>3.71000003814697</v>
      </c>
      <c r="BL1234">
        <v>3.5746400356292698</v>
      </c>
      <c r="BN1234">
        <v>3.9516499042511</v>
      </c>
      <c r="BO1234">
        <v>2.4156401157379199</v>
      </c>
      <c r="BP1234">
        <v>3.2867849113018499</v>
      </c>
      <c r="BQ1234">
        <v>3.7331896311038402</v>
      </c>
    </row>
    <row r="1235" spans="1:69" x14ac:dyDescent="0.2">
      <c r="A1235" t="s">
        <v>194</v>
      </c>
      <c r="B1235" t="s">
        <v>195</v>
      </c>
      <c r="C1235" t="s">
        <v>3420</v>
      </c>
      <c r="D1235" t="s">
        <v>3421</v>
      </c>
      <c r="AB1235">
        <v>95.225700378417997</v>
      </c>
      <c r="AH1235">
        <v>91.73291015625</v>
      </c>
      <c r="AR1235">
        <v>84.819992065429702</v>
      </c>
      <c r="AT1235">
        <v>87.675201416015597</v>
      </c>
      <c r="AV1235">
        <v>85.375900268554702</v>
      </c>
      <c r="AW1235">
        <v>84.174598693847699</v>
      </c>
      <c r="AX1235">
        <v>84.656379699707003</v>
      </c>
      <c r="AY1235">
        <v>82.143768310546903</v>
      </c>
      <c r="AZ1235">
        <v>80.981101989746094</v>
      </c>
      <c r="BA1235">
        <v>78.084709167480497</v>
      </c>
      <c r="BB1235">
        <v>74.148422241210895</v>
      </c>
      <c r="BC1235">
        <v>59.359115904230102</v>
      </c>
      <c r="BD1235">
        <v>57.305858288565702</v>
      </c>
      <c r="BE1235">
        <v>54.108188629150398</v>
      </c>
      <c r="BF1235">
        <v>50.008742894105801</v>
      </c>
      <c r="BG1235">
        <v>46.016506833135701</v>
      </c>
      <c r="BH1235">
        <v>43.482642183915502</v>
      </c>
      <c r="BI1235">
        <v>48.803844808416898</v>
      </c>
      <c r="BJ1235">
        <v>47.453620538050302</v>
      </c>
      <c r="BK1235">
        <v>44.249169452542802</v>
      </c>
      <c r="BL1235">
        <v>46.131160380768797</v>
      </c>
      <c r="BM1235">
        <v>46.442557451261898</v>
      </c>
      <c r="BN1235">
        <v>46.545971560441501</v>
      </c>
      <c r="BO1235">
        <v>50.427472342945698</v>
      </c>
      <c r="BP1235">
        <v>51.911641698917499</v>
      </c>
      <c r="BQ1235">
        <v>55.465821923009003</v>
      </c>
    </row>
    <row r="1236" spans="1:69" x14ac:dyDescent="0.2">
      <c r="A1236" t="s">
        <v>194</v>
      </c>
      <c r="B1236" t="s">
        <v>195</v>
      </c>
      <c r="C1236" t="s">
        <v>3422</v>
      </c>
      <c r="D1236" t="s">
        <v>3423</v>
      </c>
      <c r="BB1236">
        <v>50.035610198974602</v>
      </c>
      <c r="BD1236">
        <v>48.033670919373897</v>
      </c>
      <c r="BE1236">
        <v>48.329699423765803</v>
      </c>
      <c r="BF1236">
        <v>48.8618316569614</v>
      </c>
      <c r="BG1236">
        <v>46.910998133728</v>
      </c>
      <c r="BH1236">
        <v>59.962945566515302</v>
      </c>
      <c r="BI1236">
        <v>59.521810226720298</v>
      </c>
      <c r="BJ1236">
        <v>58.233971656830903</v>
      </c>
      <c r="BK1236">
        <v>59.750573032288301</v>
      </c>
      <c r="BL1236">
        <v>60.834437086092699</v>
      </c>
      <c r="BM1236">
        <v>63.985605314960601</v>
      </c>
      <c r="BN1236">
        <v>66.635871717038398</v>
      </c>
      <c r="BO1236">
        <v>69.453215888316393</v>
      </c>
      <c r="BP1236">
        <v>64.872064286031403</v>
      </c>
      <c r="BQ1236">
        <v>67.157256005951297</v>
      </c>
    </row>
    <row r="1237" spans="1:69" x14ac:dyDescent="0.2">
      <c r="A1237" t="s">
        <v>194</v>
      </c>
      <c r="B1237" t="s">
        <v>195</v>
      </c>
      <c r="C1237" t="s">
        <v>3424</v>
      </c>
      <c r="D1237" t="s">
        <v>3425</v>
      </c>
      <c r="BB1237">
        <v>48.832351684570298</v>
      </c>
      <c r="BD1237">
        <v>47.138293972875303</v>
      </c>
      <c r="BE1237">
        <v>47.528215651525002</v>
      </c>
      <c r="BF1237">
        <v>48.348031562513199</v>
      </c>
      <c r="BG1237">
        <v>46.364756623536699</v>
      </c>
      <c r="BH1237">
        <v>59.918091724763201</v>
      </c>
      <c r="BI1237">
        <v>59.551836993243199</v>
      </c>
      <c r="BJ1237">
        <v>58.322050290135401</v>
      </c>
      <c r="BK1237">
        <v>59.689450449078997</v>
      </c>
      <c r="BL1237">
        <v>60.861899705487602</v>
      </c>
      <c r="BM1237">
        <v>63.721215045183797</v>
      </c>
      <c r="BN1237">
        <v>66.367776576704301</v>
      </c>
      <c r="BO1237">
        <v>69.403246310591996</v>
      </c>
      <c r="BP1237">
        <v>64.808192457737306</v>
      </c>
      <c r="BQ1237">
        <v>66.953242296418097</v>
      </c>
    </row>
    <row r="1238" spans="1:69" x14ac:dyDescent="0.2">
      <c r="A1238" t="s">
        <v>194</v>
      </c>
      <c r="B1238" t="s">
        <v>195</v>
      </c>
      <c r="C1238" t="s">
        <v>3426</v>
      </c>
      <c r="D1238" t="s">
        <v>3427</v>
      </c>
      <c r="BB1238">
        <v>56.350559234619098</v>
      </c>
      <c r="BD1238">
        <v>52.640086206896598</v>
      </c>
      <c r="BE1238">
        <v>52.380952380952401</v>
      </c>
      <c r="BF1238">
        <v>51.488352027609999</v>
      </c>
      <c r="BG1238">
        <v>49.686888454011701</v>
      </c>
      <c r="BH1238">
        <v>60.189423835832699</v>
      </c>
      <c r="BI1238">
        <v>59.367363562313301</v>
      </c>
      <c r="BJ1238">
        <v>57.8032631827855</v>
      </c>
      <c r="BK1238">
        <v>60.048811544991501</v>
      </c>
      <c r="BL1238">
        <v>60.703728425669901</v>
      </c>
      <c r="BM1238">
        <v>65.2654271085961</v>
      </c>
      <c r="BN1238">
        <v>67.9221220880803</v>
      </c>
      <c r="BO1238">
        <v>69.680940386230105</v>
      </c>
      <c r="BP1238">
        <v>65.161818926669397</v>
      </c>
      <c r="BQ1238">
        <v>68.062495043223095</v>
      </c>
    </row>
    <row r="1239" spans="1:69" x14ac:dyDescent="0.2">
      <c r="A1239" t="s">
        <v>194</v>
      </c>
      <c r="B1239" t="s">
        <v>195</v>
      </c>
      <c r="C1239" t="s">
        <v>3428</v>
      </c>
      <c r="D1239" t="s">
        <v>3429</v>
      </c>
      <c r="AR1239">
        <v>33.097770690917997</v>
      </c>
      <c r="AS1239">
        <v>34.210731506347699</v>
      </c>
      <c r="AT1239">
        <v>34.407711029052699</v>
      </c>
      <c r="AX1239">
        <v>39.146678924560497</v>
      </c>
      <c r="AY1239">
        <v>38.841400146484403</v>
      </c>
      <c r="AZ1239">
        <v>38.616420745849602</v>
      </c>
      <c r="BA1239">
        <v>42.836029052734403</v>
      </c>
      <c r="BB1239">
        <v>42.002700805664098</v>
      </c>
      <c r="BC1239">
        <v>41.856880187988303</v>
      </c>
      <c r="BD1239">
        <v>41.159740447997997</v>
      </c>
      <c r="BE1239">
        <v>41.065921783447301</v>
      </c>
      <c r="BF1239">
        <v>41.1196899414062</v>
      </c>
      <c r="BG1239">
        <v>38.777458190917997</v>
      </c>
      <c r="BH1239">
        <v>39.639171600341797</v>
      </c>
      <c r="BI1239">
        <v>39.722518920898402</v>
      </c>
      <c r="BJ1239">
        <v>40.893848419189503</v>
      </c>
      <c r="BK1239">
        <v>39.879100799560497</v>
      </c>
      <c r="BL1239">
        <v>41.445880889892599</v>
      </c>
      <c r="BM1239">
        <v>43.4509887695312</v>
      </c>
      <c r="BN1239">
        <v>41.9693603515625</v>
      </c>
      <c r="BO1239">
        <v>42.873191833496101</v>
      </c>
      <c r="BP1239">
        <v>42.990180969238303</v>
      </c>
      <c r="BQ1239">
        <v>41.2093315124512</v>
      </c>
    </row>
    <row r="1240" spans="1:69" x14ac:dyDescent="0.2">
      <c r="A1240" t="s">
        <v>194</v>
      </c>
      <c r="B1240" t="s">
        <v>195</v>
      </c>
      <c r="C1240" t="s">
        <v>3430</v>
      </c>
      <c r="D1240" t="s">
        <v>3431</v>
      </c>
      <c r="P1240">
        <v>1.9399100542068499</v>
      </c>
      <c r="Q1240">
        <v>1.9807300567627</v>
      </c>
      <c r="R1240">
        <v>2.0434200763702401</v>
      </c>
      <c r="S1240">
        <v>2.34490990638733</v>
      </c>
      <c r="T1240">
        <v>2.42344999313354</v>
      </c>
      <c r="U1240">
        <v>2.4444599151611301</v>
      </c>
      <c r="V1240">
        <v>2.74008989334106</v>
      </c>
      <c r="X1240">
        <v>2.8593599796295202</v>
      </c>
      <c r="Y1240">
        <v>3.1540999412536599</v>
      </c>
      <c r="Z1240">
        <v>3.5038399696350102</v>
      </c>
      <c r="AA1240">
        <v>3.7886800765991202</v>
      </c>
      <c r="AB1240">
        <v>3.91909003257752</v>
      </c>
      <c r="AC1240">
        <v>4.1635499000549299</v>
      </c>
      <c r="AD1240">
        <v>4.8876800537109402</v>
      </c>
      <c r="AE1240">
        <v>5.9398698806762704</v>
      </c>
      <c r="AM1240">
        <v>10.3619899749756</v>
      </c>
      <c r="AR1240">
        <v>11.494839668273899</v>
      </c>
      <c r="AS1240">
        <v>11.897809982299799</v>
      </c>
      <c r="AT1240">
        <v>12.0710897445679</v>
      </c>
      <c r="AV1240">
        <v>13.3809299468994</v>
      </c>
      <c r="AW1240">
        <v>14.563030242919901</v>
      </c>
      <c r="AX1240">
        <v>15.6361999511719</v>
      </c>
      <c r="AY1240">
        <v>16.402769088745099</v>
      </c>
      <c r="AZ1240">
        <v>17.626949310302699</v>
      </c>
      <c r="BA1240">
        <v>20.672660827636701</v>
      </c>
      <c r="BB1240">
        <v>22.315370559692401</v>
      </c>
      <c r="BC1240">
        <v>24.087870298418899</v>
      </c>
      <c r="BD1240">
        <v>26.1366137220827</v>
      </c>
      <c r="BE1240">
        <v>27.980938996521999</v>
      </c>
      <c r="BF1240">
        <v>30.0199236831333</v>
      </c>
      <c r="BG1240">
        <v>31.704129766282701</v>
      </c>
      <c r="BH1240">
        <v>34.397878669418098</v>
      </c>
      <c r="BI1240">
        <v>36.001405311896498</v>
      </c>
      <c r="BJ1240">
        <v>37.872430107635402</v>
      </c>
      <c r="BK1240">
        <v>39.8188537372097</v>
      </c>
      <c r="BL1240">
        <v>39.648516545890402</v>
      </c>
      <c r="BM1240">
        <v>38.324835263368101</v>
      </c>
      <c r="BN1240">
        <v>36.217039553085399</v>
      </c>
      <c r="BO1240">
        <v>31.1818084414586</v>
      </c>
      <c r="BP1240">
        <v>28.141929091921799</v>
      </c>
      <c r="BQ1240">
        <v>26.832098101125801</v>
      </c>
    </row>
    <row r="1241" spans="1:69" x14ac:dyDescent="0.2">
      <c r="A1241" t="s">
        <v>194</v>
      </c>
      <c r="B1241" t="s">
        <v>195</v>
      </c>
      <c r="C1241" t="s">
        <v>3432</v>
      </c>
      <c r="D1241" t="s">
        <v>3433</v>
      </c>
      <c r="P1241">
        <v>1914</v>
      </c>
      <c r="Q1241">
        <v>2182</v>
      </c>
      <c r="R1241">
        <v>2013</v>
      </c>
      <c r="S1241">
        <v>2463</v>
      </c>
      <c r="T1241">
        <v>2788</v>
      </c>
      <c r="U1241">
        <v>3060</v>
      </c>
      <c r="V1241">
        <v>3123</v>
      </c>
      <c r="X1241">
        <v>3617</v>
      </c>
      <c r="Y1241">
        <v>4584</v>
      </c>
      <c r="Z1241">
        <v>4119</v>
      </c>
      <c r="AA1241">
        <v>6125</v>
      </c>
      <c r="AB1241">
        <v>4987</v>
      </c>
      <c r="AC1241">
        <v>4492</v>
      </c>
      <c r="AD1241">
        <v>4474</v>
      </c>
      <c r="AE1241">
        <v>4627</v>
      </c>
      <c r="AF1241">
        <v>4645</v>
      </c>
      <c r="AG1241">
        <v>4936</v>
      </c>
      <c r="AH1241">
        <v>5884</v>
      </c>
      <c r="AI1241">
        <v>6789</v>
      </c>
      <c r="AJ1241">
        <v>7202</v>
      </c>
      <c r="AK1241">
        <v>8372</v>
      </c>
      <c r="AL1241">
        <v>8729</v>
      </c>
      <c r="AR1241">
        <v>13109</v>
      </c>
      <c r="AS1241">
        <v>15188</v>
      </c>
      <c r="AT1241">
        <v>17396</v>
      </c>
      <c r="AV1241">
        <v>18421</v>
      </c>
      <c r="AW1241">
        <v>20376</v>
      </c>
      <c r="AX1241">
        <v>22432</v>
      </c>
      <c r="AY1241">
        <v>23002</v>
      </c>
      <c r="AZ1241">
        <v>24577</v>
      </c>
      <c r="BA1241">
        <v>25610</v>
      </c>
      <c r="BB1241">
        <v>25877</v>
      </c>
      <c r="BC1241">
        <v>26403</v>
      </c>
      <c r="BD1241">
        <v>25877</v>
      </c>
      <c r="BE1241">
        <v>27381</v>
      </c>
      <c r="BF1241">
        <v>29730</v>
      </c>
      <c r="BG1241">
        <v>28232</v>
      </c>
      <c r="BH1241">
        <v>29989</v>
      </c>
      <c r="BI1241">
        <v>30030</v>
      </c>
      <c r="BJ1241">
        <v>29957</v>
      </c>
      <c r="BK1241">
        <v>28566</v>
      </c>
    </row>
    <row r="1242" spans="1:69" x14ac:dyDescent="0.2">
      <c r="A1242" t="s">
        <v>194</v>
      </c>
      <c r="B1242" t="s">
        <v>195</v>
      </c>
      <c r="C1242" t="s">
        <v>3434</v>
      </c>
      <c r="D1242" t="s">
        <v>3435</v>
      </c>
      <c r="P1242">
        <v>25.014199999999999</v>
      </c>
      <c r="Q1242">
        <v>25.530729999999998</v>
      </c>
      <c r="R1242">
        <v>27.394010000000002</v>
      </c>
      <c r="S1242">
        <v>29.139130000000002</v>
      </c>
      <c r="T1242">
        <v>29.356570000000001</v>
      </c>
      <c r="U1242">
        <v>30.659980000000001</v>
      </c>
      <c r="V1242">
        <v>30.612380000000002</v>
      </c>
      <c r="W1242">
        <v>31.138390000000001</v>
      </c>
      <c r="X1242">
        <v>31.79128</v>
      </c>
      <c r="Y1242">
        <v>34.814169999999997</v>
      </c>
      <c r="Z1242">
        <v>32.587530000000001</v>
      </c>
      <c r="AA1242">
        <v>32.097499999999997</v>
      </c>
      <c r="AB1242">
        <v>32.29054</v>
      </c>
      <c r="AC1242">
        <v>32.582450000000001</v>
      </c>
      <c r="AD1242">
        <v>33.036149999999999</v>
      </c>
      <c r="AE1242">
        <v>32.013979999999997</v>
      </c>
      <c r="AF1242">
        <v>31.439319999999999</v>
      </c>
      <c r="AG1242">
        <v>31.645140000000001</v>
      </c>
      <c r="AH1242">
        <v>32.286619999999999</v>
      </c>
      <c r="AI1242">
        <v>32.696210000000001</v>
      </c>
      <c r="AJ1242">
        <v>33.235579999999999</v>
      </c>
      <c r="AK1242">
        <v>33.55151</v>
      </c>
      <c r="AL1242">
        <v>33.923229999999997</v>
      </c>
      <c r="AM1242">
        <v>34.085990000000002</v>
      </c>
      <c r="AR1242">
        <v>36.298220000000001</v>
      </c>
      <c r="AS1242">
        <v>37.796349999999997</v>
      </c>
      <c r="AT1242">
        <v>38.045549999999999</v>
      </c>
      <c r="AV1242">
        <v>39.063949999999998</v>
      </c>
      <c r="AW1242">
        <v>39.55444</v>
      </c>
      <c r="AX1242">
        <v>40.036270000000002</v>
      </c>
      <c r="AY1242">
        <v>40.633600000000001</v>
      </c>
      <c r="AZ1242">
        <v>40.96931</v>
      </c>
      <c r="BA1242">
        <v>41.416020000000003</v>
      </c>
      <c r="BB1242">
        <v>41.536189999999998</v>
      </c>
      <c r="BC1242">
        <v>42.240879999999997</v>
      </c>
      <c r="BD1242">
        <v>42.855069999999998</v>
      </c>
      <c r="BE1242">
        <v>43.84704</v>
      </c>
      <c r="BF1242">
        <v>44.905729999999998</v>
      </c>
      <c r="BG1242">
        <v>45.790230000000001</v>
      </c>
      <c r="BH1242">
        <v>47.145620000000001</v>
      </c>
      <c r="BI1242">
        <v>47.937089999999998</v>
      </c>
      <c r="BJ1242">
        <v>48.547170000000001</v>
      </c>
      <c r="BK1242">
        <v>49.296770000000002</v>
      </c>
    </row>
    <row r="1243" spans="1:69" x14ac:dyDescent="0.2">
      <c r="A1243" t="s">
        <v>194</v>
      </c>
      <c r="B1243" t="s">
        <v>195</v>
      </c>
      <c r="C1243" t="s">
        <v>3436</v>
      </c>
      <c r="D1243" t="s">
        <v>3437</v>
      </c>
      <c r="O1243">
        <v>7</v>
      </c>
      <c r="P1243">
        <v>7</v>
      </c>
      <c r="Q1243">
        <v>7</v>
      </c>
      <c r="R1243">
        <v>7</v>
      </c>
      <c r="S1243">
        <v>7</v>
      </c>
      <c r="T1243">
        <v>7</v>
      </c>
      <c r="U1243">
        <v>7</v>
      </c>
      <c r="V1243">
        <v>7</v>
      </c>
      <c r="W1243">
        <v>7</v>
      </c>
      <c r="X1243">
        <v>7</v>
      </c>
      <c r="Y1243">
        <v>7</v>
      </c>
      <c r="Z1243">
        <v>7</v>
      </c>
      <c r="AA1243">
        <v>7</v>
      </c>
      <c r="AB1243">
        <v>7</v>
      </c>
      <c r="AC1243">
        <v>7</v>
      </c>
      <c r="AD1243">
        <v>7</v>
      </c>
      <c r="AE1243">
        <v>7</v>
      </c>
      <c r="AF1243">
        <v>7</v>
      </c>
      <c r="AG1243">
        <v>7</v>
      </c>
      <c r="AH1243">
        <v>7</v>
      </c>
      <c r="AI1243">
        <v>7</v>
      </c>
      <c r="AJ1243">
        <v>7</v>
      </c>
      <c r="AK1243">
        <v>7</v>
      </c>
      <c r="AL1243">
        <v>7</v>
      </c>
      <c r="AM1243">
        <v>7</v>
      </c>
      <c r="AN1243">
        <v>7</v>
      </c>
      <c r="AO1243">
        <v>7</v>
      </c>
      <c r="AP1243">
        <v>7</v>
      </c>
      <c r="AQ1243">
        <v>7</v>
      </c>
      <c r="AR1243">
        <v>7</v>
      </c>
      <c r="AS1243">
        <v>7</v>
      </c>
      <c r="AT1243">
        <v>7</v>
      </c>
      <c r="AU1243">
        <v>7</v>
      </c>
      <c r="AV1243">
        <v>7</v>
      </c>
      <c r="AW1243">
        <v>7</v>
      </c>
      <c r="AX1243">
        <v>7</v>
      </c>
      <c r="AY1243">
        <v>7</v>
      </c>
      <c r="AZ1243">
        <v>7</v>
      </c>
      <c r="BA1243">
        <v>7</v>
      </c>
      <c r="BB1243">
        <v>7</v>
      </c>
      <c r="BC1243">
        <v>7</v>
      </c>
      <c r="BD1243">
        <v>7</v>
      </c>
      <c r="BE1243">
        <v>7</v>
      </c>
      <c r="BF1243">
        <v>7</v>
      </c>
      <c r="BG1243">
        <v>7</v>
      </c>
      <c r="BH1243">
        <v>7</v>
      </c>
      <c r="BI1243">
        <v>7</v>
      </c>
      <c r="BJ1243">
        <v>7</v>
      </c>
      <c r="BK1243">
        <v>7</v>
      </c>
      <c r="BL1243">
        <v>7</v>
      </c>
      <c r="BM1243">
        <v>7</v>
      </c>
      <c r="BN1243">
        <v>7</v>
      </c>
      <c r="BO1243">
        <v>7</v>
      </c>
      <c r="BP1243">
        <v>7</v>
      </c>
      <c r="BQ1243">
        <v>7</v>
      </c>
    </row>
    <row r="1244" spans="1:69" x14ac:dyDescent="0.2">
      <c r="A1244" t="s">
        <v>194</v>
      </c>
      <c r="B1244" t="s">
        <v>195</v>
      </c>
      <c r="C1244" t="s">
        <v>3438</v>
      </c>
      <c r="D1244" t="s">
        <v>3439</v>
      </c>
      <c r="AY1244">
        <v>1.8400000333786</v>
      </c>
      <c r="AZ1244">
        <v>1.2799999713897701</v>
      </c>
      <c r="BG1244">
        <v>0</v>
      </c>
      <c r="BK1244">
        <v>3.0099999904632599</v>
      </c>
      <c r="BL1244">
        <v>3.1687437561920602</v>
      </c>
      <c r="BO1244">
        <v>2.2580530807392898</v>
      </c>
      <c r="BP1244">
        <v>4.8681271203153296</v>
      </c>
      <c r="BQ1244">
        <v>2.9526445680976798</v>
      </c>
    </row>
    <row r="1245" spans="1:69" x14ac:dyDescent="0.2">
      <c r="A1245" t="s">
        <v>194</v>
      </c>
      <c r="B1245" t="s">
        <v>195</v>
      </c>
      <c r="C1245" t="s">
        <v>3440</v>
      </c>
      <c r="D1245" t="s">
        <v>3441</v>
      </c>
      <c r="AY1245">
        <v>11.2600002288818</v>
      </c>
      <c r="BG1245">
        <v>11.539999961853001</v>
      </c>
      <c r="BK1245">
        <v>15.7399997711182</v>
      </c>
      <c r="BL1245">
        <v>18.5</v>
      </c>
      <c r="BN1245">
        <v>16.078680038452099</v>
      </c>
      <c r="BO1245">
        <v>16.513692490904099</v>
      </c>
      <c r="BP1245">
        <v>13.0005506952687</v>
      </c>
      <c r="BQ1245">
        <v>13.261502676309799</v>
      </c>
    </row>
    <row r="1246" spans="1:69" x14ac:dyDescent="0.2">
      <c r="A1246" t="s">
        <v>194</v>
      </c>
      <c r="B1246" t="s">
        <v>195</v>
      </c>
      <c r="C1246" t="s">
        <v>3442</v>
      </c>
      <c r="D1246" t="s">
        <v>3443</v>
      </c>
      <c r="P1246">
        <v>0.59744000434875499</v>
      </c>
      <c r="Q1246">
        <v>0.62322002649307295</v>
      </c>
      <c r="R1246">
        <v>0.65921998023986805</v>
      </c>
      <c r="S1246">
        <v>0.748560011386871</v>
      </c>
      <c r="T1246">
        <v>0.71255999803543102</v>
      </c>
      <c r="U1246">
        <v>0.84065002202987704</v>
      </c>
      <c r="V1246">
        <v>0.95535999536514304</v>
      </c>
      <c r="X1246">
        <v>0.93617999553680398</v>
      </c>
      <c r="Y1246">
        <v>1.59446001052856</v>
      </c>
      <c r="AM1246">
        <v>3.9469399452209499</v>
      </c>
      <c r="AS1246">
        <v>4.76345014572144</v>
      </c>
      <c r="AT1246">
        <v>5.5263400077819798</v>
      </c>
      <c r="AV1246">
        <v>6.2329301834106499</v>
      </c>
      <c r="AX1246">
        <v>7.6174402236938503</v>
      </c>
      <c r="AY1246">
        <v>8.6153001785278303</v>
      </c>
      <c r="AZ1246">
        <v>9.1464796066284197</v>
      </c>
      <c r="BA1246">
        <v>11.8205003738403</v>
      </c>
      <c r="BB1246">
        <v>12.9749803543091</v>
      </c>
      <c r="BC1246">
        <v>14.120822391309201</v>
      </c>
      <c r="BD1246">
        <v>15.450632098523601</v>
      </c>
      <c r="BE1246">
        <v>17.2748467681531</v>
      </c>
      <c r="BF1246">
        <v>19.210203882848099</v>
      </c>
      <c r="BG1246">
        <v>22.334196852398101</v>
      </c>
      <c r="BH1246">
        <v>24.991742923199499</v>
      </c>
      <c r="BI1246">
        <v>28.949428013066001</v>
      </c>
      <c r="BJ1246">
        <v>36.026669577398202</v>
      </c>
      <c r="BK1246">
        <v>43.271529910941197</v>
      </c>
      <c r="BL1246">
        <v>42.5727672383738</v>
      </c>
      <c r="BM1246">
        <v>43.422545028602997</v>
      </c>
      <c r="BN1246">
        <v>41.223448637566399</v>
      </c>
      <c r="BO1246">
        <v>34.824356327422898</v>
      </c>
      <c r="BP1246">
        <v>31.798550053987299</v>
      </c>
      <c r="BQ1246">
        <v>32.728653211375402</v>
      </c>
    </row>
    <row r="1247" spans="1:69" x14ac:dyDescent="0.2">
      <c r="A1247" t="s">
        <v>194</v>
      </c>
      <c r="B1247" t="s">
        <v>195</v>
      </c>
      <c r="C1247" t="s">
        <v>3444</v>
      </c>
      <c r="D1247" t="s">
        <v>3445</v>
      </c>
      <c r="P1247">
        <v>367427</v>
      </c>
      <c r="Q1247">
        <v>375460</v>
      </c>
      <c r="V1247">
        <v>414592</v>
      </c>
      <c r="W1247">
        <v>422240</v>
      </c>
      <c r="X1247">
        <v>430242</v>
      </c>
      <c r="Y1247">
        <v>437334</v>
      </c>
      <c r="Z1247">
        <v>443144</v>
      </c>
      <c r="AA1247">
        <v>446266</v>
      </c>
      <c r="AB1247">
        <v>453527</v>
      </c>
      <c r="AC1247">
        <v>458688</v>
      </c>
      <c r="AD1247">
        <v>460531</v>
      </c>
      <c r="AE1247">
        <v>465468</v>
      </c>
      <c r="AF1247">
        <v>471495</v>
      </c>
      <c r="AG1247">
        <v>488085</v>
      </c>
      <c r="AH1247">
        <v>506987</v>
      </c>
      <c r="AJ1247">
        <v>540238</v>
      </c>
      <c r="AK1247">
        <v>554795</v>
      </c>
      <c r="AL1247">
        <v>564684</v>
      </c>
      <c r="AM1247">
        <v>570633</v>
      </c>
      <c r="AN1247">
        <v>571405</v>
      </c>
      <c r="AQ1247">
        <v>586623</v>
      </c>
      <c r="AR1247">
        <v>595335</v>
      </c>
      <c r="AS1247">
        <v>595465</v>
      </c>
      <c r="AT1247">
        <v>597764</v>
      </c>
      <c r="AU1247">
        <v>625092</v>
      </c>
      <c r="AV1247">
        <v>613648</v>
      </c>
      <c r="AW1247">
        <v>607799</v>
      </c>
      <c r="AX1247">
        <v>568390</v>
      </c>
      <c r="AY1247">
        <v>544211</v>
      </c>
      <c r="AZ1247">
        <v>498158</v>
      </c>
      <c r="BA1247">
        <v>445316</v>
      </c>
      <c r="BB1247">
        <v>428458</v>
      </c>
      <c r="BC1247">
        <v>522039</v>
      </c>
      <c r="BD1247">
        <v>480403</v>
      </c>
      <c r="BE1247">
        <v>489570</v>
      </c>
      <c r="BF1247">
        <v>499426</v>
      </c>
      <c r="BG1247">
        <v>502655</v>
      </c>
      <c r="BH1247">
        <v>502149</v>
      </c>
      <c r="BI1247">
        <v>433522</v>
      </c>
      <c r="BJ1247">
        <v>436909</v>
      </c>
      <c r="BK1247">
        <v>416556</v>
      </c>
      <c r="BL1247">
        <v>458876</v>
      </c>
      <c r="BM1247">
        <v>530908</v>
      </c>
      <c r="BN1247">
        <v>558850</v>
      </c>
      <c r="BO1247">
        <v>637776</v>
      </c>
      <c r="BP1247">
        <v>847639</v>
      </c>
      <c r="BQ1247">
        <v>703431</v>
      </c>
    </row>
    <row r="1248" spans="1:69" x14ac:dyDescent="0.2">
      <c r="A1248" t="s">
        <v>194</v>
      </c>
      <c r="B1248" t="s">
        <v>195</v>
      </c>
      <c r="C1248" t="s">
        <v>3446</v>
      </c>
      <c r="D1248" t="s">
        <v>3447</v>
      </c>
      <c r="P1248">
        <v>12.599959999999999</v>
      </c>
      <c r="Q1248">
        <v>13.01122</v>
      </c>
      <c r="V1248">
        <v>15.683529999999999</v>
      </c>
      <c r="W1248">
        <v>16.285900000000002</v>
      </c>
      <c r="X1248">
        <v>16.855979999999999</v>
      </c>
      <c r="Y1248">
        <v>17.714410000000001</v>
      </c>
      <c r="Z1248">
        <v>19.052669999999999</v>
      </c>
      <c r="AA1248">
        <v>21.005030000000001</v>
      </c>
      <c r="AB1248">
        <v>22.386340000000001</v>
      </c>
      <c r="AC1248">
        <v>24.21022</v>
      </c>
      <c r="AD1248">
        <v>26.796559999999999</v>
      </c>
      <c r="AE1248">
        <v>29.131920000000001</v>
      </c>
      <c r="AF1248">
        <v>31.30331</v>
      </c>
      <c r="AG1248">
        <v>31.772760000000002</v>
      </c>
      <c r="AH1248">
        <v>31.908259999999999</v>
      </c>
      <c r="AJ1248">
        <v>32.821640000000002</v>
      </c>
      <c r="AK1248">
        <v>33.396270000000001</v>
      </c>
      <c r="AL1248">
        <v>34.492539999999998</v>
      </c>
      <c r="AM1248">
        <v>35.962069999999997</v>
      </c>
      <c r="AN1248">
        <v>37.92465</v>
      </c>
      <c r="AQ1248">
        <v>41.46264</v>
      </c>
      <c r="AR1248">
        <v>41.810470000000002</v>
      </c>
      <c r="AS1248">
        <v>42.933979999999998</v>
      </c>
      <c r="AT1248">
        <v>43.803910000000002</v>
      </c>
      <c r="AU1248">
        <v>42.218200000000003</v>
      </c>
      <c r="AV1248">
        <v>44.52516</v>
      </c>
      <c r="AW1248">
        <v>46.28998</v>
      </c>
      <c r="AX1248">
        <v>51.108029999999999</v>
      </c>
      <c r="AY1248">
        <v>54.567360000000001</v>
      </c>
      <c r="AZ1248">
        <v>59.804960000000001</v>
      </c>
      <c r="BA1248">
        <v>65.397649999999999</v>
      </c>
      <c r="BB1248">
        <v>67.723169999999996</v>
      </c>
      <c r="BD1248">
        <v>66.928520000000006</v>
      </c>
      <c r="BE1248">
        <v>67.692949999999996</v>
      </c>
      <c r="BF1248">
        <v>68.194190000000006</v>
      </c>
      <c r="BG1248">
        <v>69.554540000000003</v>
      </c>
      <c r="BH1248">
        <v>71.125529999999998</v>
      </c>
      <c r="BI1248">
        <v>76.914829999999995</v>
      </c>
      <c r="BJ1248">
        <v>77.904430000000005</v>
      </c>
      <c r="BK1248">
        <v>80.217410000000001</v>
      </c>
    </row>
    <row r="1249" spans="1:69" x14ac:dyDescent="0.2">
      <c r="A1249" t="s">
        <v>194</v>
      </c>
      <c r="B1249" t="s">
        <v>195</v>
      </c>
      <c r="C1249" t="s">
        <v>3448</v>
      </c>
      <c r="D1249" t="s">
        <v>3449</v>
      </c>
      <c r="P1249">
        <v>2370</v>
      </c>
      <c r="Q1249">
        <v>2376</v>
      </c>
      <c r="R1249">
        <v>2492</v>
      </c>
      <c r="S1249">
        <v>2775</v>
      </c>
      <c r="T1249">
        <v>2813</v>
      </c>
      <c r="U1249">
        <v>2997</v>
      </c>
      <c r="V1249">
        <v>3124</v>
      </c>
      <c r="W1249">
        <v>3204</v>
      </c>
      <c r="X1249">
        <v>3263</v>
      </c>
      <c r="Y1249">
        <v>3490</v>
      </c>
      <c r="Z1249">
        <v>3700</v>
      </c>
      <c r="AA1249">
        <v>3744</v>
      </c>
      <c r="AB1249">
        <v>4153</v>
      </c>
      <c r="AC1249">
        <v>4796</v>
      </c>
      <c r="AD1249">
        <v>5550</v>
      </c>
      <c r="AE1249">
        <v>6091</v>
      </c>
      <c r="AF1249">
        <v>5780</v>
      </c>
      <c r="AG1249">
        <v>6359</v>
      </c>
      <c r="AH1249">
        <v>7729</v>
      </c>
      <c r="AI1249">
        <v>8572</v>
      </c>
      <c r="AJ1249">
        <v>8903</v>
      </c>
      <c r="AK1249">
        <v>9165</v>
      </c>
      <c r="AL1249">
        <v>9412</v>
      </c>
      <c r="AM1249">
        <v>10300</v>
      </c>
      <c r="AN1249">
        <v>12754</v>
      </c>
      <c r="AO1249">
        <v>14037</v>
      </c>
      <c r="AQ1249">
        <v>16724</v>
      </c>
      <c r="AR1249">
        <v>16660</v>
      </c>
      <c r="AS1249">
        <v>17435</v>
      </c>
      <c r="AT1249">
        <v>19007</v>
      </c>
      <c r="AU1249">
        <v>20676</v>
      </c>
      <c r="AV1249">
        <v>22664</v>
      </c>
      <c r="AW1249">
        <v>23402</v>
      </c>
      <c r="AX1249">
        <v>26938</v>
      </c>
      <c r="AY1249">
        <v>30341</v>
      </c>
      <c r="AZ1249">
        <v>32760</v>
      </c>
      <c r="BA1249">
        <v>35617</v>
      </c>
      <c r="BB1249">
        <v>38983</v>
      </c>
      <c r="BC1249">
        <v>39077</v>
      </c>
      <c r="BD1249">
        <v>41857</v>
      </c>
      <c r="BE1249">
        <v>48592</v>
      </c>
      <c r="BF1249">
        <v>53505</v>
      </c>
      <c r="BG1249">
        <v>58294</v>
      </c>
      <c r="BH1249">
        <v>64177</v>
      </c>
      <c r="BI1249">
        <v>69148</v>
      </c>
      <c r="BJ1249">
        <v>74747</v>
      </c>
      <c r="BK1249">
        <v>80713</v>
      </c>
      <c r="BL1249">
        <v>82083</v>
      </c>
      <c r="BM1249">
        <v>87304</v>
      </c>
      <c r="BN1249">
        <v>92911</v>
      </c>
      <c r="BO1249">
        <v>88222</v>
      </c>
      <c r="BP1249">
        <v>83736</v>
      </c>
      <c r="BQ1249">
        <v>91764</v>
      </c>
    </row>
    <row r="1250" spans="1:69" x14ac:dyDescent="0.2">
      <c r="A1250" t="s">
        <v>194</v>
      </c>
      <c r="B1250" t="s">
        <v>195</v>
      </c>
      <c r="C1250" t="s">
        <v>3450</v>
      </c>
      <c r="D1250" t="s">
        <v>3451</v>
      </c>
      <c r="P1250">
        <v>16.146979999999999</v>
      </c>
      <c r="Q1250">
        <v>17.439109999999999</v>
      </c>
      <c r="R1250">
        <v>17.5428</v>
      </c>
      <c r="S1250">
        <v>17.442340000000002</v>
      </c>
      <c r="T1250">
        <v>17.03115</v>
      </c>
      <c r="U1250">
        <v>17.45185</v>
      </c>
      <c r="V1250">
        <v>18.524819999999998</v>
      </c>
      <c r="W1250">
        <v>18.757349999999999</v>
      </c>
      <c r="X1250">
        <v>17.956199999999999</v>
      </c>
      <c r="Y1250">
        <v>17.914400000000001</v>
      </c>
      <c r="Z1250">
        <v>17.090209999999999</v>
      </c>
      <c r="AA1250">
        <v>16.42446</v>
      </c>
      <c r="AB1250">
        <v>16.57038</v>
      </c>
      <c r="AC1250">
        <v>16.511279999999999</v>
      </c>
      <c r="AD1250">
        <v>14.08236</v>
      </c>
      <c r="AF1250">
        <v>15.50892</v>
      </c>
      <c r="AG1250">
        <v>16.51125</v>
      </c>
      <c r="AH1250">
        <v>16.95111</v>
      </c>
      <c r="AI1250">
        <v>17.306480000000001</v>
      </c>
      <c r="AJ1250">
        <v>17.748709999999999</v>
      </c>
      <c r="AK1250">
        <v>16.708649999999999</v>
      </c>
      <c r="AL1250">
        <v>16.636810000000001</v>
      </c>
      <c r="AM1250">
        <v>15.994809999999999</v>
      </c>
      <c r="AN1250">
        <v>16.256049999999998</v>
      </c>
      <c r="AO1250">
        <v>15.954890000000001</v>
      </c>
      <c r="AR1250">
        <v>17.711320000000001</v>
      </c>
      <c r="AS1250">
        <v>17.032830000000001</v>
      </c>
      <c r="AT1250">
        <v>17.6083</v>
      </c>
      <c r="AU1250">
        <v>17.525400000000001</v>
      </c>
      <c r="AV1250">
        <v>15.089560000000001</v>
      </c>
      <c r="AW1250">
        <v>13.03909</v>
      </c>
      <c r="AX1250">
        <v>11.926629999999999</v>
      </c>
      <c r="AY1250">
        <v>11.975009999999999</v>
      </c>
      <c r="AZ1250">
        <v>11.75001</v>
      </c>
      <c r="BA1250">
        <v>10.51572</v>
      </c>
      <c r="BB1250">
        <v>10.562670000000001</v>
      </c>
      <c r="BC1250">
        <v>10.122479999999999</v>
      </c>
      <c r="BE1250">
        <v>8.1804799999999993</v>
      </c>
      <c r="BF1250">
        <v>7.3797699999999997</v>
      </c>
      <c r="BG1250">
        <v>6.8741500000000002</v>
      </c>
      <c r="BH1250">
        <v>5.5887000000000002</v>
      </c>
      <c r="BI1250">
        <v>5.6572300000000002</v>
      </c>
      <c r="BJ1250">
        <v>6.3536900000000003</v>
      </c>
      <c r="BK1250">
        <v>5.7035400000000003</v>
      </c>
    </row>
    <row r="1251" spans="1:69" x14ac:dyDescent="0.2">
      <c r="A1251" t="s">
        <v>194</v>
      </c>
      <c r="B1251" t="s">
        <v>195</v>
      </c>
      <c r="C1251" t="s">
        <v>3452</v>
      </c>
      <c r="D1251" t="s">
        <v>3453</v>
      </c>
      <c r="P1251">
        <v>50.566150665283203</v>
      </c>
      <c r="Q1251">
        <v>47.8379096984863</v>
      </c>
      <c r="R1251">
        <v>52.990528106689503</v>
      </c>
      <c r="S1251">
        <v>58.243839263916001</v>
      </c>
      <c r="T1251">
        <v>62.420188903808601</v>
      </c>
      <c r="U1251">
        <v>63.119720458984403</v>
      </c>
      <c r="V1251">
        <v>59.067630767822301</v>
      </c>
      <c r="W1251">
        <v>62.634490966796903</v>
      </c>
      <c r="X1251">
        <v>65.201271057128906</v>
      </c>
      <c r="Y1251">
        <v>67.804916381835895</v>
      </c>
      <c r="Z1251">
        <v>76.454719543457003</v>
      </c>
      <c r="AA1251">
        <v>69.258232116699205</v>
      </c>
      <c r="AB1251">
        <v>70.085960388183594</v>
      </c>
      <c r="AC1251">
        <v>73.360900878906193</v>
      </c>
      <c r="AE1251">
        <v>74.721870422363295</v>
      </c>
      <c r="AF1251">
        <v>67.080192565917997</v>
      </c>
      <c r="AG1251">
        <v>66.593276977539105</v>
      </c>
      <c r="AH1251">
        <v>63.156509399414098</v>
      </c>
      <c r="AI1251">
        <v>70.00244140625</v>
      </c>
      <c r="AM1251">
        <v>76.790519714355497</v>
      </c>
      <c r="AQ1251">
        <v>57.345859527587898</v>
      </c>
      <c r="AR1251">
        <v>59.502548217773402</v>
      </c>
      <c r="AS1251">
        <v>59.956981658935497</v>
      </c>
      <c r="AT1251">
        <v>56.331169128417997</v>
      </c>
      <c r="AU1251">
        <v>65.162300109863295</v>
      </c>
      <c r="AV1251">
        <v>67.7354736328125</v>
      </c>
      <c r="AW1251">
        <v>68.130828857421903</v>
      </c>
      <c r="AX1251">
        <v>63.187198638916001</v>
      </c>
      <c r="AY1251">
        <v>70.642662048339801</v>
      </c>
      <c r="AZ1251">
        <v>67.667297363281193</v>
      </c>
      <c r="BA1251">
        <v>70.842620849609403</v>
      </c>
      <c r="BB1251">
        <v>61.226261138916001</v>
      </c>
      <c r="BD1251">
        <v>65.670806884765597</v>
      </c>
      <c r="BE1251">
        <v>64.304023742675795</v>
      </c>
      <c r="BF1251">
        <v>64.893753051757798</v>
      </c>
      <c r="BG1251">
        <v>62.231349945068402</v>
      </c>
      <c r="BH1251">
        <v>64.192573547363295</v>
      </c>
      <c r="BI1251">
        <v>60.807750701904297</v>
      </c>
      <c r="BJ1251">
        <v>64.401527404785199</v>
      </c>
      <c r="BK1251">
        <v>50.449291229247997</v>
      </c>
      <c r="BL1251">
        <v>48.4816284179688</v>
      </c>
      <c r="BM1251">
        <v>55.299358367919901</v>
      </c>
      <c r="BN1251">
        <v>39.942390441894503</v>
      </c>
      <c r="BO1251">
        <v>26.530479431152301</v>
      </c>
    </row>
    <row r="1252" spans="1:69" x14ac:dyDescent="0.2">
      <c r="A1252" t="s">
        <v>194</v>
      </c>
      <c r="B1252" t="s">
        <v>195</v>
      </c>
      <c r="C1252" t="s">
        <v>3454</v>
      </c>
      <c r="D1252" t="s">
        <v>3455</v>
      </c>
      <c r="P1252">
        <v>55.3944702148438</v>
      </c>
      <c r="Q1252">
        <v>52.418769836425803</v>
      </c>
      <c r="R1252">
        <v>56.487548828125</v>
      </c>
      <c r="S1252">
        <v>67.819221496582003</v>
      </c>
      <c r="T1252">
        <v>60.730178833007798</v>
      </c>
      <c r="U1252">
        <v>60.770069122314503</v>
      </c>
      <c r="V1252">
        <v>64.308197021484403</v>
      </c>
      <c r="W1252">
        <v>65.474250793457003</v>
      </c>
      <c r="X1252">
        <v>67.919036865234403</v>
      </c>
      <c r="Y1252">
        <v>67.887100219726605</v>
      </c>
      <c r="Z1252">
        <v>73.802719116210895</v>
      </c>
      <c r="AA1252">
        <v>73.413269042968807</v>
      </c>
      <c r="AB1252">
        <v>72.307037353515597</v>
      </c>
      <c r="AC1252">
        <v>73.685203552246094</v>
      </c>
      <c r="AE1252">
        <v>74.968559265136705</v>
      </c>
      <c r="AF1252">
        <v>72.669708251953097</v>
      </c>
      <c r="AG1252">
        <v>72.4788818359375</v>
      </c>
      <c r="AH1252">
        <v>71.473716735839801</v>
      </c>
      <c r="AI1252">
        <v>77.335182189941406</v>
      </c>
      <c r="AJ1252">
        <v>67.816070556640597</v>
      </c>
      <c r="AM1252">
        <v>79.678359985351605</v>
      </c>
      <c r="AQ1252">
        <v>68.826606750488295</v>
      </c>
      <c r="AR1252">
        <v>70.424201965332003</v>
      </c>
      <c r="AS1252">
        <v>71.362060546875</v>
      </c>
      <c r="AT1252">
        <v>67.855331420898395</v>
      </c>
      <c r="AU1252">
        <v>75.054908752441406</v>
      </c>
      <c r="AV1252">
        <v>77.923896789550795</v>
      </c>
      <c r="AW1252">
        <v>76.088928222656193</v>
      </c>
      <c r="AX1252">
        <v>73.921768188476605</v>
      </c>
      <c r="AY1252">
        <v>82.070701599121094</v>
      </c>
      <c r="AZ1252">
        <v>81.481170654296903</v>
      </c>
      <c r="BA1252">
        <v>82.616317749023395</v>
      </c>
      <c r="BB1252">
        <v>77.599960327148395</v>
      </c>
      <c r="BD1252">
        <v>83.576393127441406</v>
      </c>
      <c r="BE1252">
        <v>85.197830200195298</v>
      </c>
      <c r="BF1252">
        <v>82.715316772460895</v>
      </c>
      <c r="BG1252">
        <v>82.536430358886705</v>
      </c>
      <c r="BH1252">
        <v>84.521591186523395</v>
      </c>
      <c r="BI1252">
        <v>81.36083984375</v>
      </c>
      <c r="BJ1252">
        <v>84.690292358398395</v>
      </c>
      <c r="BK1252">
        <v>74.101432800292997</v>
      </c>
      <c r="BL1252">
        <v>73.208816528320298</v>
      </c>
      <c r="BM1252">
        <v>79.618057250976605</v>
      </c>
      <c r="BN1252">
        <v>65.153816223144503</v>
      </c>
      <c r="BO1252">
        <v>47.796840667724602</v>
      </c>
    </row>
    <row r="1253" spans="1:69" x14ac:dyDescent="0.2">
      <c r="A1253" t="s">
        <v>194</v>
      </c>
      <c r="B1253" t="s">
        <v>195</v>
      </c>
      <c r="C1253" t="s">
        <v>3456</v>
      </c>
      <c r="D1253" t="s">
        <v>3457</v>
      </c>
      <c r="P1253">
        <v>11.67737</v>
      </c>
      <c r="Q1253">
        <v>11.62599</v>
      </c>
      <c r="V1253">
        <v>12.79317</v>
      </c>
      <c r="W1253">
        <v>13.72536</v>
      </c>
      <c r="X1253">
        <v>13.26385</v>
      </c>
      <c r="Y1253">
        <v>13.56123</v>
      </c>
      <c r="Z1253">
        <v>13.321770000000001</v>
      </c>
      <c r="AA1253">
        <v>12.93393</v>
      </c>
      <c r="AB1253">
        <v>12.575089999999999</v>
      </c>
      <c r="AC1253">
        <v>13.438940000000001</v>
      </c>
      <c r="AD1253">
        <v>11.78082</v>
      </c>
      <c r="AE1253">
        <v>11.177009999999999</v>
      </c>
      <c r="AF1253">
        <v>13.219860000000001</v>
      </c>
      <c r="AG1253">
        <v>12.15376</v>
      </c>
      <c r="AH1253">
        <v>12.184519999999999</v>
      </c>
      <c r="AJ1253">
        <v>13.274330000000001</v>
      </c>
      <c r="AK1253">
        <v>13.32028</v>
      </c>
      <c r="AL1253">
        <v>12.44482</v>
      </c>
      <c r="AM1253">
        <v>12.35511</v>
      </c>
      <c r="AN1253">
        <v>12.17615</v>
      </c>
      <c r="AQ1253">
        <v>16.772200000000002</v>
      </c>
      <c r="AR1253">
        <v>14.67052</v>
      </c>
      <c r="AS1253">
        <v>11.251250000000001</v>
      </c>
      <c r="AT1253">
        <v>9.7744099999999996</v>
      </c>
      <c r="AU1253">
        <v>9.5185499999999994</v>
      </c>
      <c r="AV1253">
        <v>10.7439</v>
      </c>
      <c r="AW1253">
        <v>8.5164799999999996</v>
      </c>
      <c r="AX1253">
        <v>7.7043400000000002</v>
      </c>
      <c r="AY1253">
        <v>7.5374499999999998</v>
      </c>
      <c r="AZ1253">
        <v>7.3083600000000004</v>
      </c>
      <c r="BA1253">
        <v>7.6053899999999999</v>
      </c>
      <c r="BB1253">
        <v>9.3971099999999996</v>
      </c>
      <c r="BC1253">
        <v>21.835660000000001</v>
      </c>
      <c r="BD1253">
        <v>20.004300000000001</v>
      </c>
      <c r="BE1253">
        <v>20.409849999999999</v>
      </c>
      <c r="BF1253">
        <v>21.103840000000002</v>
      </c>
      <c r="BG1253">
        <v>21.580819999999999</v>
      </c>
      <c r="BH1253">
        <v>20.58503</v>
      </c>
      <c r="BI1253">
        <v>15.57105</v>
      </c>
      <c r="BJ1253">
        <v>16.2225</v>
      </c>
      <c r="BK1253">
        <v>16.07574</v>
      </c>
    </row>
    <row r="1254" spans="1:69" x14ac:dyDescent="0.2">
      <c r="A1254" t="s">
        <v>194</v>
      </c>
      <c r="B1254" t="s">
        <v>195</v>
      </c>
      <c r="C1254" t="s">
        <v>3458</v>
      </c>
      <c r="D1254" t="s">
        <v>3459</v>
      </c>
      <c r="P1254">
        <v>12.599959999999999</v>
      </c>
      <c r="Q1254">
        <v>13.01122</v>
      </c>
      <c r="V1254">
        <v>15.683529999999999</v>
      </c>
      <c r="W1254">
        <v>16.285900000000002</v>
      </c>
      <c r="X1254">
        <v>16.855979999999999</v>
      </c>
      <c r="Y1254">
        <v>17.714410000000001</v>
      </c>
      <c r="Z1254">
        <v>19.052669999999999</v>
      </c>
      <c r="AA1254">
        <v>21.005030000000001</v>
      </c>
      <c r="AB1254">
        <v>22.386340000000001</v>
      </c>
      <c r="AC1254">
        <v>24.21022</v>
      </c>
      <c r="AD1254">
        <v>26.796559999999999</v>
      </c>
      <c r="AE1254">
        <v>29.131920000000001</v>
      </c>
      <c r="AF1254">
        <v>31.30331</v>
      </c>
      <c r="AG1254">
        <v>31.772760000000002</v>
      </c>
      <c r="AH1254">
        <v>31.908259999999999</v>
      </c>
      <c r="AJ1254">
        <v>32.821640000000002</v>
      </c>
      <c r="AK1254">
        <v>33.396270000000001</v>
      </c>
      <c r="AL1254">
        <v>34.492539999999998</v>
      </c>
      <c r="AM1254">
        <v>35.962069999999997</v>
      </c>
      <c r="AN1254">
        <v>37.92465</v>
      </c>
      <c r="AQ1254">
        <v>41.46264</v>
      </c>
      <c r="AR1254">
        <v>41.77467</v>
      </c>
      <c r="AS1254">
        <v>42.479579999999999</v>
      </c>
      <c r="AT1254">
        <v>43.234670000000001</v>
      </c>
      <c r="AU1254">
        <v>42.218200000000003</v>
      </c>
      <c r="AV1254">
        <v>44.13785</v>
      </c>
      <c r="AW1254">
        <v>46.28998</v>
      </c>
      <c r="AX1254">
        <v>50.871879999999997</v>
      </c>
      <c r="AY1254">
        <v>53.616329999999998</v>
      </c>
      <c r="AZ1254">
        <v>58.819159999999997</v>
      </c>
      <c r="BA1254">
        <v>64.264560000000003</v>
      </c>
      <c r="BB1254">
        <v>66.524289999999993</v>
      </c>
      <c r="BC1254">
        <v>62.340359999999997</v>
      </c>
      <c r="BD1254">
        <v>66.928520000000006</v>
      </c>
      <c r="BE1254">
        <v>67.306020000000004</v>
      </c>
      <c r="BF1254">
        <v>67.820959999999999</v>
      </c>
      <c r="BG1254">
        <v>69.058329999999998</v>
      </c>
      <c r="BH1254">
        <v>70.592150000000004</v>
      </c>
      <c r="BI1254">
        <v>76.313339999999997</v>
      </c>
      <c r="BJ1254">
        <v>77.366410000000002</v>
      </c>
      <c r="BK1254">
        <v>79.56541</v>
      </c>
    </row>
    <row r="1255" spans="1:69" x14ac:dyDescent="0.2">
      <c r="A1255" t="s">
        <v>194</v>
      </c>
      <c r="B1255" t="s">
        <v>195</v>
      </c>
      <c r="C1255" t="s">
        <v>3460</v>
      </c>
      <c r="D1255" t="s">
        <v>3461</v>
      </c>
      <c r="P1255">
        <v>17.583500000000001</v>
      </c>
      <c r="Q1255">
        <v>19.93825</v>
      </c>
      <c r="R1255">
        <v>20.223549999999999</v>
      </c>
      <c r="S1255">
        <v>20.328050000000001</v>
      </c>
      <c r="T1255">
        <v>19.880400000000002</v>
      </c>
      <c r="U1255">
        <v>20.58351</v>
      </c>
      <c r="V1255">
        <v>20.185839999999999</v>
      </c>
      <c r="W1255">
        <v>22.538</v>
      </c>
      <c r="X1255">
        <v>22.781639999999999</v>
      </c>
      <c r="Y1255">
        <v>24.590699999999998</v>
      </c>
      <c r="Z1255">
        <v>27.63691</v>
      </c>
      <c r="AA1255">
        <v>28.927440000000001</v>
      </c>
      <c r="AB1255">
        <v>32.68356</v>
      </c>
      <c r="AC1255">
        <v>32.564059999999998</v>
      </c>
      <c r="AD1255">
        <v>40.317900000000002</v>
      </c>
      <c r="AF1255">
        <v>39.829230000000003</v>
      </c>
      <c r="AG1255">
        <v>36.131160000000001</v>
      </c>
      <c r="AH1255">
        <v>40.021419999999999</v>
      </c>
      <c r="AI1255">
        <v>40.728749999999998</v>
      </c>
      <c r="AJ1255">
        <v>40.560180000000003</v>
      </c>
      <c r="AK1255">
        <v>38.800730000000001</v>
      </c>
      <c r="AL1255">
        <v>44.56382</v>
      </c>
      <c r="AM1255">
        <v>42.218290000000003</v>
      </c>
      <c r="AN1255">
        <v>55.77928</v>
      </c>
      <c r="AO1255">
        <v>55.28519</v>
      </c>
      <c r="AR1255">
        <v>53.675930000000001</v>
      </c>
      <c r="AS1255">
        <v>54.127400000000002</v>
      </c>
      <c r="AT1255">
        <v>56.363320000000002</v>
      </c>
      <c r="AU1255">
        <v>58.087580000000003</v>
      </c>
      <c r="AV1255">
        <v>65.047880000000006</v>
      </c>
      <c r="AW1255">
        <v>75.647350000000003</v>
      </c>
      <c r="AX1255">
        <v>80.925529999999995</v>
      </c>
      <c r="AY1255">
        <v>81.587090000000003</v>
      </c>
      <c r="AZ1255">
        <v>88.181970000000007</v>
      </c>
      <c r="BA1255">
        <v>93.763739999999999</v>
      </c>
      <c r="BB1255">
        <v>87.642439999999993</v>
      </c>
      <c r="BC1255">
        <v>93.043859999999995</v>
      </c>
      <c r="BD1255">
        <v>93.313079999999999</v>
      </c>
      <c r="BE1255">
        <v>95.829369999999997</v>
      </c>
      <c r="BF1255">
        <v>98.347880000000004</v>
      </c>
      <c r="BG1255">
        <v>104.24473</v>
      </c>
      <c r="BH1255">
        <v>108.6318</v>
      </c>
      <c r="BI1255">
        <v>109.57798</v>
      </c>
      <c r="BJ1255">
        <v>111.70716</v>
      </c>
      <c r="BK1255">
        <v>113.96378</v>
      </c>
    </row>
    <row r="1256" spans="1:69" x14ac:dyDescent="0.2">
      <c r="A1256" t="s">
        <v>194</v>
      </c>
      <c r="B1256" t="s">
        <v>195</v>
      </c>
      <c r="C1256" t="s">
        <v>3462</v>
      </c>
      <c r="D1256" t="s">
        <v>3463</v>
      </c>
      <c r="P1256">
        <v>12.4882202148438</v>
      </c>
      <c r="Q1256">
        <v>12.9474697113037</v>
      </c>
      <c r="R1256">
        <v>13.246129989624</v>
      </c>
      <c r="S1256">
        <v>13.722410202026399</v>
      </c>
      <c r="T1256">
        <v>14.2994298934937</v>
      </c>
      <c r="U1256">
        <v>14.7190799713135</v>
      </c>
      <c r="V1256">
        <v>15.166760444641101</v>
      </c>
      <c r="W1256">
        <v>15.8446397781372</v>
      </c>
      <c r="X1256">
        <v>16.4888191223144</v>
      </c>
      <c r="Y1256">
        <v>17.395099639892599</v>
      </c>
      <c r="Z1256">
        <v>18.4598293304443</v>
      </c>
      <c r="AA1256">
        <v>19.9122009277344</v>
      </c>
      <c r="AB1256">
        <v>21.5983390808106</v>
      </c>
      <c r="AC1256">
        <v>23.058210372924801</v>
      </c>
      <c r="AD1256">
        <v>25.1833400726318</v>
      </c>
      <c r="AE1256">
        <v>27.1709899902344</v>
      </c>
      <c r="AF1256">
        <v>28.9729499816894</v>
      </c>
      <c r="AG1256">
        <v>29.396610260009801</v>
      </c>
      <c r="AH1256">
        <v>30.458410263061499</v>
      </c>
      <c r="AI1256">
        <v>31.330329895019499</v>
      </c>
      <c r="AJ1256">
        <v>32.286548614502003</v>
      </c>
      <c r="AK1256">
        <v>32.840629577636697</v>
      </c>
      <c r="AL1256">
        <v>33.778541564941399</v>
      </c>
      <c r="AM1256">
        <v>34.949630737304702</v>
      </c>
      <c r="AN1256">
        <v>36.812168121337898</v>
      </c>
      <c r="AO1256">
        <v>38.6461181640625</v>
      </c>
      <c r="AQ1256">
        <v>40.838321685791001</v>
      </c>
      <c r="AR1256">
        <v>41.913490295410199</v>
      </c>
      <c r="AS1256">
        <v>42.817531585693402</v>
      </c>
      <c r="AT1256">
        <v>44.338138580322301</v>
      </c>
      <c r="AU1256">
        <v>45.133090972900398</v>
      </c>
      <c r="AV1256">
        <v>47.5335502624512</v>
      </c>
      <c r="AW1256">
        <v>52.179088592529297</v>
      </c>
      <c r="AX1256">
        <v>56.6982612609863</v>
      </c>
      <c r="AY1256">
        <v>60.375</v>
      </c>
      <c r="AZ1256">
        <v>65.889183044433594</v>
      </c>
      <c r="BA1256">
        <v>71.366218566894503</v>
      </c>
      <c r="BB1256">
        <v>75.785896301269503</v>
      </c>
      <c r="BC1256">
        <v>76.405529953917096</v>
      </c>
      <c r="BD1256">
        <v>79.732215134657096</v>
      </c>
      <c r="BE1256">
        <v>81.981742515679997</v>
      </c>
      <c r="BF1256">
        <v>83.289089286299202</v>
      </c>
      <c r="BG1256">
        <v>84.553871628592205</v>
      </c>
      <c r="BH1256">
        <v>85.148482771355404</v>
      </c>
      <c r="BI1256">
        <v>87.406525593581506</v>
      </c>
      <c r="BJ1256">
        <v>89.511832904290301</v>
      </c>
      <c r="BK1256">
        <v>91.501977130641905</v>
      </c>
      <c r="BL1256">
        <v>89.786156404382297</v>
      </c>
      <c r="BM1256">
        <v>87.698847343753798</v>
      </c>
      <c r="BN1256">
        <v>87.018335361719807</v>
      </c>
      <c r="BO1256">
        <v>82.256706432091605</v>
      </c>
      <c r="BP1256">
        <v>72.2385948607578</v>
      </c>
      <c r="BQ1256">
        <v>77.166592550410797</v>
      </c>
    </row>
    <row r="1257" spans="1:69" x14ac:dyDescent="0.2">
      <c r="A1257" t="s">
        <v>194</v>
      </c>
      <c r="B1257" t="s">
        <v>195</v>
      </c>
      <c r="C1257" t="s">
        <v>3464</v>
      </c>
      <c r="D1257" t="s">
        <v>3465</v>
      </c>
      <c r="O1257">
        <v>6</v>
      </c>
      <c r="P1257">
        <v>6</v>
      </c>
      <c r="Q1257">
        <v>6</v>
      </c>
      <c r="R1257">
        <v>6</v>
      </c>
      <c r="S1257">
        <v>6</v>
      </c>
      <c r="T1257">
        <v>6</v>
      </c>
      <c r="U1257">
        <v>6</v>
      </c>
      <c r="V1257">
        <v>6</v>
      </c>
      <c r="W1257">
        <v>6</v>
      </c>
      <c r="X1257">
        <v>6</v>
      </c>
      <c r="Y1257">
        <v>6</v>
      </c>
      <c r="Z1257">
        <v>6</v>
      </c>
      <c r="AA1257">
        <v>6</v>
      </c>
      <c r="AB1257">
        <v>6</v>
      </c>
      <c r="AC1257">
        <v>6</v>
      </c>
      <c r="AD1257">
        <v>6</v>
      </c>
      <c r="AE1257">
        <v>6</v>
      </c>
      <c r="AF1257">
        <v>6</v>
      </c>
      <c r="AG1257">
        <v>6</v>
      </c>
      <c r="AH1257">
        <v>6</v>
      </c>
      <c r="AI1257">
        <v>6</v>
      </c>
      <c r="AJ1257">
        <v>6</v>
      </c>
      <c r="AK1257">
        <v>6</v>
      </c>
      <c r="AL1257">
        <v>6</v>
      </c>
      <c r="AM1257">
        <v>6</v>
      </c>
      <c r="AN1257">
        <v>6</v>
      </c>
      <c r="AO1257">
        <v>6</v>
      </c>
      <c r="AP1257">
        <v>6</v>
      </c>
      <c r="AQ1257">
        <v>6</v>
      </c>
      <c r="AR1257">
        <v>6</v>
      </c>
      <c r="AS1257">
        <v>6</v>
      </c>
      <c r="AT1257">
        <v>6</v>
      </c>
      <c r="AU1257">
        <v>6</v>
      </c>
      <c r="AV1257">
        <v>6</v>
      </c>
      <c r="AW1257">
        <v>6</v>
      </c>
      <c r="AX1257">
        <v>6</v>
      </c>
      <c r="AY1257">
        <v>6</v>
      </c>
      <c r="AZ1257">
        <v>6</v>
      </c>
      <c r="BA1257">
        <v>6</v>
      </c>
      <c r="BB1257">
        <v>6</v>
      </c>
      <c r="BC1257">
        <v>6</v>
      </c>
      <c r="BD1257">
        <v>6</v>
      </c>
      <c r="BE1257">
        <v>6</v>
      </c>
      <c r="BF1257">
        <v>6</v>
      </c>
      <c r="BG1257">
        <v>6</v>
      </c>
      <c r="BH1257">
        <v>6</v>
      </c>
      <c r="BI1257">
        <v>6</v>
      </c>
      <c r="BJ1257">
        <v>6</v>
      </c>
      <c r="BK1257">
        <v>6</v>
      </c>
      <c r="BL1257">
        <v>6</v>
      </c>
      <c r="BM1257">
        <v>6</v>
      </c>
      <c r="BN1257">
        <v>6</v>
      </c>
      <c r="BO1257">
        <v>6</v>
      </c>
      <c r="BP1257">
        <v>6</v>
      </c>
      <c r="BQ1257">
        <v>6</v>
      </c>
    </row>
    <row r="1258" spans="1:69" x14ac:dyDescent="0.2">
      <c r="A1258" t="s">
        <v>194</v>
      </c>
      <c r="B1258" t="s">
        <v>195</v>
      </c>
      <c r="C1258" t="s">
        <v>3466</v>
      </c>
      <c r="D1258" t="s">
        <v>3467</v>
      </c>
      <c r="P1258">
        <v>7.4765501022338903</v>
      </c>
      <c r="Q1258">
        <v>6.9643301963806197</v>
      </c>
      <c r="R1258">
        <v>7.1476998329162598</v>
      </c>
      <c r="S1258">
        <v>6.8737502098083496</v>
      </c>
      <c r="T1258">
        <v>7.7156701087951696</v>
      </c>
      <c r="U1258">
        <v>7.6444802284240696</v>
      </c>
      <c r="V1258">
        <v>8.5752201080322301</v>
      </c>
      <c r="W1258">
        <v>8.7224702835083008</v>
      </c>
      <c r="X1258">
        <v>9.5444602966308594</v>
      </c>
      <c r="Y1258">
        <v>9.3657102584838903</v>
      </c>
      <c r="Z1258">
        <v>10.373620033264199</v>
      </c>
      <c r="AA1258">
        <v>10.551409721374499</v>
      </c>
      <c r="AB1258">
        <v>11.2317304611206</v>
      </c>
      <c r="AC1258">
        <v>12.214280128479</v>
      </c>
      <c r="AD1258">
        <v>13.7962102890015</v>
      </c>
      <c r="AF1258">
        <v>15.528730392456</v>
      </c>
      <c r="AG1258">
        <v>16.539070129394499</v>
      </c>
      <c r="AH1258">
        <v>16.236740112304702</v>
      </c>
      <c r="AI1258">
        <v>19.021610260009801</v>
      </c>
      <c r="AJ1258">
        <v>19.326719284057599</v>
      </c>
      <c r="AK1258">
        <v>25.560550689697301</v>
      </c>
      <c r="AL1258">
        <v>25.01828956604</v>
      </c>
      <c r="AM1258">
        <v>25.817319869995099</v>
      </c>
      <c r="AN1258">
        <v>17.803739547729499</v>
      </c>
      <c r="AO1258">
        <v>21.6455402374268</v>
      </c>
      <c r="AR1258">
        <v>21.890129089355501</v>
      </c>
      <c r="AS1258">
        <v>23.8220405578613</v>
      </c>
      <c r="AT1258">
        <v>25.1767692565918</v>
      </c>
      <c r="AU1258">
        <v>25.965589523315401</v>
      </c>
      <c r="AV1258">
        <v>27.528739929199201</v>
      </c>
      <c r="AW1258">
        <v>28.8950691223144</v>
      </c>
      <c r="AX1258">
        <v>30.475519180297901</v>
      </c>
      <c r="AY1258">
        <v>31.852779388427699</v>
      </c>
      <c r="AZ1258">
        <v>33.973300933837898</v>
      </c>
      <c r="BA1258">
        <v>37.676078796386697</v>
      </c>
      <c r="BB1258">
        <v>42.535751342773402</v>
      </c>
      <c r="BC1258">
        <v>45.960109789569998</v>
      </c>
      <c r="BE1258">
        <v>55.897226921729697</v>
      </c>
      <c r="BF1258">
        <v>60.849427714190497</v>
      </c>
      <c r="BG1258">
        <v>59.5950909640897</v>
      </c>
      <c r="BH1258">
        <v>60.344841924927302</v>
      </c>
      <c r="BI1258">
        <v>60.126453397527797</v>
      </c>
      <c r="BJ1258">
        <v>61.5863350030506</v>
      </c>
      <c r="BK1258">
        <v>62.608203204783003</v>
      </c>
      <c r="BL1258">
        <v>61.609107845761599</v>
      </c>
      <c r="BM1258">
        <v>61.869815099858599</v>
      </c>
      <c r="BN1258">
        <v>63.743635280115598</v>
      </c>
      <c r="BO1258">
        <v>58.291190218395997</v>
      </c>
      <c r="BP1258">
        <v>51.6947761170006</v>
      </c>
      <c r="BQ1258">
        <v>51.989290310213299</v>
      </c>
    </row>
    <row r="1259" spans="1:69" x14ac:dyDescent="0.2">
      <c r="A1259" t="s">
        <v>194</v>
      </c>
      <c r="B1259" t="s">
        <v>195</v>
      </c>
      <c r="C1259" t="s">
        <v>3468</v>
      </c>
      <c r="D1259" t="s">
        <v>3469</v>
      </c>
      <c r="BD1259">
        <v>21.6022889842632</v>
      </c>
      <c r="BJ1259">
        <v>34.475597092419498</v>
      </c>
      <c r="BK1259">
        <v>41.890756302520998</v>
      </c>
      <c r="BL1259">
        <v>42.624254473161002</v>
      </c>
      <c r="BM1259">
        <v>48.245468152336599</v>
      </c>
      <c r="BN1259">
        <v>29.0322580645161</v>
      </c>
      <c r="BO1259">
        <v>38.8022730584293</v>
      </c>
      <c r="BP1259">
        <v>42.745861733203498</v>
      </c>
      <c r="BQ1259">
        <v>25.420513469077999</v>
      </c>
    </row>
    <row r="1260" spans="1:69" x14ac:dyDescent="0.2">
      <c r="A1260" t="s">
        <v>194</v>
      </c>
      <c r="B1260" t="s">
        <v>195</v>
      </c>
      <c r="C1260" t="s">
        <v>3470</v>
      </c>
      <c r="D1260" t="s">
        <v>3471</v>
      </c>
      <c r="P1260">
        <v>6.8269997835159302E-2</v>
      </c>
      <c r="Q1260">
        <v>7.0519998669624301E-2</v>
      </c>
      <c r="R1260">
        <v>9.8499998450279194E-2</v>
      </c>
      <c r="S1260">
        <v>8.5909999907016796E-2</v>
      </c>
      <c r="T1260">
        <v>8.2299999892711598E-2</v>
      </c>
      <c r="U1260">
        <v>8.5490003228187603E-2</v>
      </c>
      <c r="V1260">
        <v>0.123709999024868</v>
      </c>
      <c r="W1260">
        <v>8.6680002510547596E-2</v>
      </c>
      <c r="X1260">
        <v>0.118380002677441</v>
      </c>
      <c r="Y1260">
        <v>0.117389999330044</v>
      </c>
      <c r="Z1260">
        <v>5.66399991512299E-2</v>
      </c>
      <c r="AA1260">
        <v>8.2160003483295399E-2</v>
      </c>
      <c r="AB1260">
        <v>9.9079996347427396E-2</v>
      </c>
      <c r="AC1260">
        <v>0.22141000628471399</v>
      </c>
      <c r="AD1260">
        <v>0.35212999582290599</v>
      </c>
      <c r="AE1260">
        <v>0.47163999080657998</v>
      </c>
      <c r="AF1260">
        <v>0.61194998025894198</v>
      </c>
      <c r="AG1260">
        <v>0.692330002784729</v>
      </c>
      <c r="AH1260">
        <v>0.74886000156402599</v>
      </c>
      <c r="AI1260">
        <v>0.66953998804092396</v>
      </c>
      <c r="AJ1260">
        <v>0.78841000795364402</v>
      </c>
      <c r="AK1260">
        <v>0.85992002487182595</v>
      </c>
      <c r="AL1260">
        <v>0.86106002330779996</v>
      </c>
      <c r="AM1260">
        <v>1.0683799982070901</v>
      </c>
      <c r="AN1260">
        <v>1.06456995010376</v>
      </c>
      <c r="AO1260">
        <v>1.4357600212097199</v>
      </c>
      <c r="AP1260">
        <v>1.7295500040054299</v>
      </c>
      <c r="AQ1260">
        <v>1.7673100233078001</v>
      </c>
      <c r="AR1260">
        <v>1.8656799793243399</v>
      </c>
      <c r="AZ1260">
        <v>3.01179003715515</v>
      </c>
      <c r="BB1260">
        <v>2.9186100959777801</v>
      </c>
      <c r="BC1260">
        <v>2.7582800388336199</v>
      </c>
      <c r="BD1260">
        <v>3.1003100872039799</v>
      </c>
      <c r="BE1260">
        <v>3.6701800823211701</v>
      </c>
      <c r="BF1260">
        <v>4.0229997634887704</v>
      </c>
      <c r="BG1260">
        <v>4.2955598831176802</v>
      </c>
      <c r="BH1260">
        <v>4.1731600761413601</v>
      </c>
      <c r="BI1260">
        <v>3.04475998878479</v>
      </c>
      <c r="BJ1260">
        <v>3.6621000766754199</v>
      </c>
      <c r="BK1260">
        <v>4.3459901809692401</v>
      </c>
      <c r="BL1260">
        <v>5.5113501548767099</v>
      </c>
      <c r="BM1260">
        <v>6.3916301727294904</v>
      </c>
      <c r="BN1260">
        <v>6.5453848838806197</v>
      </c>
    </row>
    <row r="1261" spans="1:69" x14ac:dyDescent="0.2">
      <c r="A1261" t="s">
        <v>194</v>
      </c>
      <c r="B1261" t="s">
        <v>195</v>
      </c>
      <c r="C1261" t="s">
        <v>3472</v>
      </c>
      <c r="D1261" t="s">
        <v>3473</v>
      </c>
      <c r="BG1261">
        <v>19.7825927734375</v>
      </c>
      <c r="BL1261">
        <v>19.7825927734375</v>
      </c>
    </row>
    <row r="1262" spans="1:69" x14ac:dyDescent="0.2">
      <c r="A1262" t="s">
        <v>194</v>
      </c>
      <c r="B1262" t="s">
        <v>195</v>
      </c>
      <c r="C1262" t="s">
        <v>3474</v>
      </c>
      <c r="D1262" t="s">
        <v>3475</v>
      </c>
      <c r="BG1262">
        <v>77.478042602539006</v>
      </c>
      <c r="BL1262">
        <v>67.436042785644503</v>
      </c>
    </row>
    <row r="1263" spans="1:69" x14ac:dyDescent="0.2">
      <c r="A1263" t="s">
        <v>194</v>
      </c>
      <c r="B1263" t="s">
        <v>195</v>
      </c>
      <c r="C1263" t="s">
        <v>3476</v>
      </c>
      <c r="D1263" t="s">
        <v>3477</v>
      </c>
      <c r="BG1263">
        <v>83.002449035644503</v>
      </c>
      <c r="BL1263">
        <v>73.861190795898395</v>
      </c>
    </row>
    <row r="1264" spans="1:69" x14ac:dyDescent="0.2">
      <c r="A1264" t="s">
        <v>194</v>
      </c>
      <c r="B1264" t="s">
        <v>195</v>
      </c>
      <c r="C1264" t="s">
        <v>3478</v>
      </c>
      <c r="D1264" t="s">
        <v>3479</v>
      </c>
      <c r="P1264">
        <v>0.58917999267578103</v>
      </c>
      <c r="Q1264">
        <v>0.60231000185012795</v>
      </c>
      <c r="R1264">
        <v>0.60632002353668202</v>
      </c>
      <c r="S1264">
        <v>0.61106997728347801</v>
      </c>
      <c r="T1264">
        <v>0.61536002159118697</v>
      </c>
      <c r="U1264">
        <v>0.60531997680664096</v>
      </c>
      <c r="V1264">
        <v>0.59961998462677002</v>
      </c>
      <c r="W1264">
        <v>0.59864997863769498</v>
      </c>
      <c r="X1264">
        <v>0.60062998533248901</v>
      </c>
      <c r="Y1264">
        <v>0.60548001527786299</v>
      </c>
      <c r="Z1264">
        <v>0.60140997171402</v>
      </c>
      <c r="AA1264">
        <v>0.59972000122070301</v>
      </c>
      <c r="AB1264">
        <v>0.600069999694824</v>
      </c>
      <c r="AC1264">
        <v>0.59793001413345304</v>
      </c>
      <c r="AD1264">
        <v>0.59869998693466198</v>
      </c>
      <c r="AE1264">
        <v>0.602219998836517</v>
      </c>
      <c r="AF1264">
        <v>0.60338002443313599</v>
      </c>
      <c r="AG1264">
        <v>0.60983997583389304</v>
      </c>
      <c r="AH1264">
        <v>0.62095999717712402</v>
      </c>
      <c r="AI1264">
        <v>0.63108998537063599</v>
      </c>
      <c r="AJ1264">
        <v>0.64262002706527699</v>
      </c>
      <c r="AK1264">
        <v>0.651849985122681</v>
      </c>
      <c r="AL1264">
        <v>0.65419000387191795</v>
      </c>
      <c r="AM1264">
        <v>0.65852999687194802</v>
      </c>
      <c r="AN1264">
        <v>0.66271001100540206</v>
      </c>
      <c r="AO1264">
        <v>0.66548997163772605</v>
      </c>
      <c r="AQ1264">
        <v>0.685199975967407</v>
      </c>
      <c r="AR1264">
        <v>0.69963997602462802</v>
      </c>
      <c r="AS1264">
        <v>0.71092998981475797</v>
      </c>
      <c r="AT1264">
        <v>0.72465002536773704</v>
      </c>
      <c r="AU1264">
        <v>0.73992002010345503</v>
      </c>
      <c r="AV1264">
        <v>0.750859975814819</v>
      </c>
      <c r="AW1264">
        <v>0.78485000133514404</v>
      </c>
      <c r="AX1264">
        <v>0.80131000280380205</v>
      </c>
      <c r="AY1264">
        <v>0.81822997331619296</v>
      </c>
      <c r="AZ1264">
        <v>0.83898997306823697</v>
      </c>
      <c r="BA1264">
        <v>0.86633002758026101</v>
      </c>
      <c r="BB1264">
        <v>0.88650000095367398</v>
      </c>
      <c r="BC1264">
        <v>0.91012001037597701</v>
      </c>
      <c r="BD1264">
        <v>0.92761999368667603</v>
      </c>
      <c r="BE1264">
        <v>0.94732999801635698</v>
      </c>
      <c r="BF1264">
        <v>0.96726000308990501</v>
      </c>
      <c r="BG1264">
        <v>0.97429001331329301</v>
      </c>
      <c r="BH1264">
        <v>0.97443997859954801</v>
      </c>
      <c r="BI1264">
        <v>0.97828000783920299</v>
      </c>
      <c r="BJ1264">
        <v>0.98489999771118197</v>
      </c>
      <c r="BK1264">
        <v>0.98350000381469704</v>
      </c>
      <c r="BL1264">
        <v>0.99475997686386097</v>
      </c>
      <c r="BM1264">
        <v>1.00919997692108</v>
      </c>
      <c r="BN1264">
        <v>1.0170654058456401</v>
      </c>
    </row>
    <row r="1265" spans="1:69" x14ac:dyDescent="0.2">
      <c r="A1265" t="s">
        <v>194</v>
      </c>
      <c r="B1265" t="s">
        <v>195</v>
      </c>
      <c r="C1265" t="s">
        <v>3480</v>
      </c>
      <c r="D1265" t="s">
        <v>3481</v>
      </c>
      <c r="T1265">
        <v>3.3900001049041699</v>
      </c>
      <c r="AJ1265">
        <v>8.2299995422363299</v>
      </c>
      <c r="AO1265">
        <v>8.0600004196166992</v>
      </c>
      <c r="AV1265">
        <v>15.189999580383301</v>
      </c>
      <c r="AX1265">
        <v>16.620000839233398</v>
      </c>
      <c r="AY1265">
        <v>16.290000915527301</v>
      </c>
      <c r="AZ1265">
        <v>20.430000305175799</v>
      </c>
      <c r="BG1265">
        <v>26.219999313354499</v>
      </c>
      <c r="BK1265">
        <v>31.040000915527301</v>
      </c>
      <c r="BL1265">
        <v>24.680000305175799</v>
      </c>
      <c r="BN1265">
        <v>31.030000686645501</v>
      </c>
      <c r="BO1265">
        <v>33.7299995422363</v>
      </c>
      <c r="BP1265">
        <v>35.696256077053697</v>
      </c>
    </row>
    <row r="1266" spans="1:69" x14ac:dyDescent="0.2">
      <c r="A1266" t="s">
        <v>194</v>
      </c>
      <c r="B1266" t="s">
        <v>195</v>
      </c>
      <c r="C1266" t="s">
        <v>3482</v>
      </c>
      <c r="D1266" t="s">
        <v>3483</v>
      </c>
      <c r="T1266">
        <v>6.6599998474121103</v>
      </c>
      <c r="AJ1266">
        <v>14.170000076294</v>
      </c>
      <c r="AO1266">
        <v>13.9899997711182</v>
      </c>
      <c r="AV1266">
        <v>24.809999465942401</v>
      </c>
      <c r="AX1266">
        <v>26.4799995422363</v>
      </c>
      <c r="AY1266">
        <v>26.530000686645501</v>
      </c>
      <c r="AZ1266">
        <v>33.130001068115199</v>
      </c>
      <c r="BC1266">
        <v>27.24</v>
      </c>
      <c r="BG1266">
        <v>43.990001678466797</v>
      </c>
      <c r="BK1266">
        <v>54.450000762939503</v>
      </c>
      <c r="BL1266">
        <v>43.560001373291001</v>
      </c>
      <c r="BN1266">
        <v>58.759998321533203</v>
      </c>
      <c r="BO1266">
        <v>60.569999694824197</v>
      </c>
      <c r="BP1266">
        <v>67.076954574393895</v>
      </c>
    </row>
    <row r="1267" spans="1:69" x14ac:dyDescent="0.2">
      <c r="A1267" t="s">
        <v>194</v>
      </c>
      <c r="B1267" t="s">
        <v>195</v>
      </c>
      <c r="C1267" t="s">
        <v>3484</v>
      </c>
      <c r="D1267" t="s">
        <v>3485</v>
      </c>
      <c r="AO1267">
        <v>42.391304016113303</v>
      </c>
      <c r="AQ1267">
        <v>42.391304016113303</v>
      </c>
      <c r="AS1267">
        <v>46.739131927490199</v>
      </c>
      <c r="AU1267">
        <v>50.270271301269503</v>
      </c>
      <c r="AV1267">
        <v>42.702701568603501</v>
      </c>
      <c r="AW1267">
        <v>43.781093597412102</v>
      </c>
      <c r="AX1267">
        <v>37.2549018859863</v>
      </c>
      <c r="AY1267">
        <v>39.705883026122997</v>
      </c>
      <c r="AZ1267">
        <v>43.689319610595703</v>
      </c>
      <c r="BA1267">
        <v>48.058254241943402</v>
      </c>
      <c r="BB1267">
        <v>49.760765075683601</v>
      </c>
      <c r="BC1267">
        <v>46.411483764648402</v>
      </c>
      <c r="BD1267">
        <v>46.445499420166001</v>
      </c>
      <c r="BE1267">
        <v>46.919429779052699</v>
      </c>
      <c r="BF1267">
        <v>45.971565246582003</v>
      </c>
      <c r="BG1267">
        <v>40.384616851806598</v>
      </c>
      <c r="BH1267">
        <v>37.619049072265597</v>
      </c>
      <c r="BI1267">
        <v>35.714286804199197</v>
      </c>
      <c r="BJ1267">
        <v>33.333332061767599</v>
      </c>
      <c r="BK1267">
        <v>36.190475463867202</v>
      </c>
      <c r="BL1267">
        <v>36.190475463867202</v>
      </c>
      <c r="BM1267">
        <v>35.714286804199197</v>
      </c>
      <c r="BN1267">
        <v>35.238094329833999</v>
      </c>
      <c r="BO1267">
        <v>34.433963775634801</v>
      </c>
      <c r="BP1267">
        <v>34.9056587219238</v>
      </c>
    </row>
    <row r="1268" spans="1:69" x14ac:dyDescent="0.2">
      <c r="A1268" t="s">
        <v>194</v>
      </c>
      <c r="B1268" t="s">
        <v>195</v>
      </c>
      <c r="C1268" t="s">
        <v>3486</v>
      </c>
      <c r="D1268" t="s">
        <v>3487</v>
      </c>
      <c r="AO1268">
        <v>38.190956115722699</v>
      </c>
      <c r="AQ1268">
        <v>37</v>
      </c>
      <c r="AS1268">
        <v>40.7960205078125</v>
      </c>
      <c r="AU1268">
        <v>38.8059692382812</v>
      </c>
      <c r="AV1268">
        <v>44.776119232177699</v>
      </c>
      <c r="AW1268">
        <v>47.596153259277301</v>
      </c>
      <c r="AX1268">
        <v>45.933013916015597</v>
      </c>
      <c r="AY1268">
        <v>49.760765075683601</v>
      </c>
      <c r="AZ1268">
        <v>50.239234924316399</v>
      </c>
      <c r="BA1268">
        <v>52.403846740722699</v>
      </c>
      <c r="BB1268">
        <v>54.976303100585902</v>
      </c>
      <c r="BC1268">
        <v>54.028434753417997</v>
      </c>
      <c r="BD1268">
        <v>51.173709869384801</v>
      </c>
      <c r="BE1268">
        <v>49.2957763671875</v>
      </c>
      <c r="BF1268">
        <v>45.539905548095703</v>
      </c>
      <c r="BG1268">
        <v>43.269229888916001</v>
      </c>
      <c r="BH1268">
        <v>44.761905670166001</v>
      </c>
      <c r="BI1268">
        <v>46.666667938232401</v>
      </c>
      <c r="BJ1268">
        <v>47.619049072265597</v>
      </c>
      <c r="BK1268">
        <v>45.238094329833999</v>
      </c>
      <c r="BL1268">
        <v>45.238094329833999</v>
      </c>
      <c r="BM1268">
        <v>45.238094329833999</v>
      </c>
      <c r="BN1268">
        <v>45.714286804199197</v>
      </c>
      <c r="BO1268">
        <v>39.150943756103501</v>
      </c>
      <c r="BP1268">
        <v>33.490566253662102</v>
      </c>
    </row>
    <row r="1269" spans="1:69" x14ac:dyDescent="0.2">
      <c r="A1269" t="s">
        <v>194</v>
      </c>
      <c r="B1269" t="s">
        <v>195</v>
      </c>
      <c r="C1269" t="s">
        <v>3488</v>
      </c>
      <c r="D1269" t="s">
        <v>3489</v>
      </c>
      <c r="AO1269">
        <v>-0.93322163820266701</v>
      </c>
      <c r="AQ1269">
        <v>-0.91285926103591897</v>
      </c>
      <c r="AS1269">
        <v>-0.73238408565521196</v>
      </c>
      <c r="AU1269">
        <v>-0.79984855651855502</v>
      </c>
      <c r="AV1269">
        <v>-0.62417757511138905</v>
      </c>
      <c r="AW1269">
        <v>-0.53574341535568204</v>
      </c>
      <c r="AX1269">
        <v>-0.50052112340927102</v>
      </c>
      <c r="AY1269">
        <v>-0.43382346630096402</v>
      </c>
      <c r="AZ1269">
        <v>-0.39582595229148898</v>
      </c>
      <c r="BA1269">
        <v>-0.34468153119087203</v>
      </c>
      <c r="BB1269">
        <v>-0.20417246222495999</v>
      </c>
      <c r="BC1269">
        <v>-0.19490505754947701</v>
      </c>
      <c r="BD1269">
        <v>-0.35039889812469499</v>
      </c>
      <c r="BE1269">
        <v>-0.42585510015487699</v>
      </c>
      <c r="BF1269">
        <v>-0.52672994136810303</v>
      </c>
      <c r="BG1269">
        <v>-0.545770764350891</v>
      </c>
      <c r="BH1269">
        <v>-0.54112863540649403</v>
      </c>
      <c r="BI1269">
        <v>-0.45529830455780002</v>
      </c>
      <c r="BJ1269">
        <v>-0.41496333479881298</v>
      </c>
      <c r="BK1269">
        <v>-0.459257543087006</v>
      </c>
      <c r="BL1269">
        <v>-0.463833779096603</v>
      </c>
      <c r="BM1269">
        <v>-0.46871858835220298</v>
      </c>
      <c r="BN1269">
        <v>-0.46313875913620001</v>
      </c>
      <c r="BO1269">
        <v>-0.61193376779556297</v>
      </c>
      <c r="BP1269">
        <v>-0.74177896976470903</v>
      </c>
    </row>
    <row r="1270" spans="1:69" x14ac:dyDescent="0.2">
      <c r="A1270" t="s">
        <v>194</v>
      </c>
      <c r="B1270" t="s">
        <v>195</v>
      </c>
      <c r="C1270" t="s">
        <v>3490</v>
      </c>
      <c r="D1270" t="s">
        <v>3491</v>
      </c>
      <c r="AX1270">
        <v>3.5</v>
      </c>
      <c r="AY1270">
        <v>3.5</v>
      </c>
      <c r="AZ1270">
        <v>3.5</v>
      </c>
      <c r="BA1270">
        <v>3.5</v>
      </c>
      <c r="BB1270">
        <v>3.5</v>
      </c>
      <c r="BC1270">
        <v>3.5</v>
      </c>
      <c r="BD1270">
        <v>3.5</v>
      </c>
      <c r="BE1270">
        <v>3.5</v>
      </c>
      <c r="BF1270">
        <v>3.5</v>
      </c>
      <c r="BG1270">
        <v>3.5</v>
      </c>
      <c r="BH1270">
        <v>3.5</v>
      </c>
      <c r="BI1270">
        <v>3.5</v>
      </c>
      <c r="BJ1270">
        <v>3.5</v>
      </c>
      <c r="BK1270">
        <v>3.5</v>
      </c>
      <c r="BL1270">
        <v>3.5</v>
      </c>
      <c r="BM1270">
        <v>3.5</v>
      </c>
      <c r="BN1270">
        <v>3.5</v>
      </c>
      <c r="BO1270">
        <v>3.5</v>
      </c>
      <c r="BP1270">
        <v>3.5</v>
      </c>
      <c r="BQ1270">
        <v>3.5</v>
      </c>
    </row>
    <row r="1271" spans="1:69" x14ac:dyDescent="0.2">
      <c r="A1271" t="s">
        <v>194</v>
      </c>
      <c r="B1271" t="s">
        <v>195</v>
      </c>
      <c r="C1271" t="s">
        <v>3492</v>
      </c>
      <c r="D1271" t="s">
        <v>3493</v>
      </c>
      <c r="AX1271">
        <v>3.5</v>
      </c>
      <c r="AY1271">
        <v>3.5</v>
      </c>
      <c r="AZ1271">
        <v>3.5</v>
      </c>
      <c r="BA1271">
        <v>3.5</v>
      </c>
      <c r="BB1271">
        <v>3.5</v>
      </c>
      <c r="BC1271">
        <v>3.5</v>
      </c>
      <c r="BD1271">
        <v>4</v>
      </c>
      <c r="BE1271">
        <v>4</v>
      </c>
      <c r="BF1271">
        <v>4</v>
      </c>
      <c r="BG1271">
        <v>4</v>
      </c>
      <c r="BH1271">
        <v>4</v>
      </c>
      <c r="BI1271">
        <v>4</v>
      </c>
      <c r="BJ1271">
        <v>4</v>
      </c>
      <c r="BK1271">
        <v>4</v>
      </c>
      <c r="BL1271">
        <v>4</v>
      </c>
      <c r="BM1271">
        <v>4</v>
      </c>
      <c r="BN1271">
        <v>4</v>
      </c>
      <c r="BO1271">
        <v>4</v>
      </c>
      <c r="BP1271">
        <v>4</v>
      </c>
      <c r="BQ1271">
        <v>4</v>
      </c>
    </row>
    <row r="1272" spans="1:69" x14ac:dyDescent="0.2">
      <c r="A1272" t="s">
        <v>194</v>
      </c>
      <c r="B1272" t="s">
        <v>195</v>
      </c>
      <c r="C1272" t="s">
        <v>3494</v>
      </c>
      <c r="D1272" t="s">
        <v>3495</v>
      </c>
    </row>
    <row r="1273" spans="1:69" x14ac:dyDescent="0.2">
      <c r="A1273" t="s">
        <v>194</v>
      </c>
      <c r="B1273" t="s">
        <v>195</v>
      </c>
      <c r="C1273" t="s">
        <v>3496</v>
      </c>
      <c r="D1273" t="s">
        <v>3497</v>
      </c>
      <c r="AO1273">
        <v>36.72</v>
      </c>
      <c r="AP1273">
        <v>52.2</v>
      </c>
      <c r="AQ1273">
        <v>84.78</v>
      </c>
      <c r="AR1273">
        <v>61.62</v>
      </c>
      <c r="AS1273">
        <v>48.5</v>
      </c>
      <c r="AT1273">
        <v>63.92</v>
      </c>
      <c r="AU1273">
        <v>71.81</v>
      </c>
      <c r="AV1273">
        <v>76.540000000000006</v>
      </c>
      <c r="AW1273">
        <v>71.319999999999993</v>
      </c>
      <c r="AX1273">
        <v>72.52</v>
      </c>
      <c r="AY1273">
        <v>99.37</v>
      </c>
      <c r="AZ1273">
        <v>105.16</v>
      </c>
      <c r="BA1273">
        <v>119.4</v>
      </c>
      <c r="BB1273">
        <v>129.04</v>
      </c>
      <c r="BC1273">
        <v>124.54</v>
      </c>
      <c r="BD1273">
        <v>150.19</v>
      </c>
      <c r="BE1273">
        <v>189</v>
      </c>
      <c r="BF1273">
        <v>163.87</v>
      </c>
      <c r="BG1273">
        <v>169.34</v>
      </c>
      <c r="BH1273">
        <v>192.98</v>
      </c>
      <c r="BI1273">
        <v>205.94</v>
      </c>
      <c r="BJ1273">
        <v>208.93</v>
      </c>
      <c r="BK1273">
        <v>254.91</v>
      </c>
      <c r="BL1273">
        <v>261.75</v>
      </c>
      <c r="BM1273">
        <v>261.62</v>
      </c>
      <c r="BN1273">
        <v>331.81</v>
      </c>
      <c r="BO1273">
        <v>411.23</v>
      </c>
    </row>
    <row r="1274" spans="1:69" x14ac:dyDescent="0.2">
      <c r="A1274" t="s">
        <v>194</v>
      </c>
      <c r="B1274" t="s">
        <v>195</v>
      </c>
      <c r="C1274" t="s">
        <v>3498</v>
      </c>
      <c r="D1274" t="s">
        <v>3499</v>
      </c>
      <c r="AN1274">
        <v>63300000</v>
      </c>
      <c r="BJ1274">
        <v>471300000</v>
      </c>
    </row>
    <row r="1275" spans="1:69" x14ac:dyDescent="0.2">
      <c r="A1275" t="s">
        <v>194</v>
      </c>
      <c r="B1275" t="s">
        <v>195</v>
      </c>
      <c r="C1275" t="s">
        <v>3500</v>
      </c>
      <c r="D1275" t="s">
        <v>3501</v>
      </c>
      <c r="AN1275">
        <v>63300000</v>
      </c>
      <c r="BJ1275">
        <v>471300000</v>
      </c>
    </row>
    <row r="1276" spans="1:69" x14ac:dyDescent="0.2">
      <c r="A1276" t="s">
        <v>194</v>
      </c>
      <c r="B1276" t="s">
        <v>195</v>
      </c>
      <c r="C1276" t="s">
        <v>3502</v>
      </c>
      <c r="D1276" t="s">
        <v>3503</v>
      </c>
      <c r="AY1276">
        <v>19.5</v>
      </c>
      <c r="BB1276">
        <v>6.6926822660000003</v>
      </c>
      <c r="BQ1276">
        <v>9.7142572400000002</v>
      </c>
    </row>
    <row r="1277" spans="1:69" x14ac:dyDescent="0.2">
      <c r="A1277" t="s">
        <v>194</v>
      </c>
      <c r="B1277" t="s">
        <v>195</v>
      </c>
      <c r="C1277" t="s">
        <v>3504</v>
      </c>
      <c r="D1277" t="s">
        <v>3505</v>
      </c>
      <c r="BQ1277">
        <v>47.737743379999998</v>
      </c>
    </row>
    <row r="1278" spans="1:69" x14ac:dyDescent="0.2">
      <c r="A1278" t="s">
        <v>194</v>
      </c>
      <c r="B1278" t="s">
        <v>195</v>
      </c>
      <c r="C1278" t="s">
        <v>3506</v>
      </c>
      <c r="D1278" t="s">
        <v>3507</v>
      </c>
      <c r="BB1278">
        <v>79.157478330000004</v>
      </c>
      <c r="BQ1278">
        <v>73.602882390000005</v>
      </c>
    </row>
    <row r="1279" spans="1:69" x14ac:dyDescent="0.2">
      <c r="A1279" t="s">
        <v>194</v>
      </c>
      <c r="B1279" t="s">
        <v>195</v>
      </c>
      <c r="C1279" t="s">
        <v>3508</v>
      </c>
      <c r="D1279" t="s">
        <v>3509</v>
      </c>
      <c r="BB1279">
        <v>11.31608582</v>
      </c>
      <c r="BQ1279">
        <v>13.46479225</v>
      </c>
    </row>
    <row r="1280" spans="1:69" x14ac:dyDescent="0.2">
      <c r="A1280" t="s">
        <v>194</v>
      </c>
      <c r="B1280" t="s">
        <v>195</v>
      </c>
      <c r="C1280" t="s">
        <v>3510</v>
      </c>
      <c r="D1280" t="s">
        <v>3511</v>
      </c>
      <c r="BQ1280">
        <v>40.128185270000003</v>
      </c>
    </row>
    <row r="1281" spans="1:70" x14ac:dyDescent="0.2">
      <c r="A1281" t="s">
        <v>194</v>
      </c>
      <c r="B1281" t="s">
        <v>195</v>
      </c>
      <c r="C1281" t="s">
        <v>3512</v>
      </c>
      <c r="D1281" t="s">
        <v>3513</v>
      </c>
      <c r="AY1281">
        <v>88.1</v>
      </c>
      <c r="BB1281">
        <v>74.953430179999998</v>
      </c>
      <c r="BQ1281">
        <v>71.6440506</v>
      </c>
    </row>
    <row r="1282" spans="1:70" x14ac:dyDescent="0.2">
      <c r="A1282" t="s">
        <v>194</v>
      </c>
      <c r="B1282" t="s">
        <v>195</v>
      </c>
      <c r="C1282" t="s">
        <v>3514</v>
      </c>
      <c r="D1282" t="s">
        <v>3515</v>
      </c>
      <c r="BB1282">
        <v>28.35593033</v>
      </c>
      <c r="BQ1282">
        <v>17.303007130000001</v>
      </c>
    </row>
    <row r="1283" spans="1:70" x14ac:dyDescent="0.2">
      <c r="A1283" t="s">
        <v>194</v>
      </c>
      <c r="B1283" t="s">
        <v>195</v>
      </c>
      <c r="C1283" t="s">
        <v>3516</v>
      </c>
      <c r="D1283" t="s">
        <v>3517</v>
      </c>
      <c r="AY1283">
        <v>3.1333329999999999</v>
      </c>
      <c r="BB1283">
        <v>16.379343030000001</v>
      </c>
      <c r="BQ1283">
        <v>7.9729413989999998</v>
      </c>
    </row>
    <row r="1284" spans="1:70" x14ac:dyDescent="0.2">
      <c r="A1284" t="s">
        <v>194</v>
      </c>
      <c r="B1284" t="s">
        <v>195</v>
      </c>
      <c r="C1284" t="s">
        <v>3518</v>
      </c>
      <c r="D1284" t="s">
        <v>3519</v>
      </c>
    </row>
    <row r="1285" spans="1:70" x14ac:dyDescent="0.2">
      <c r="A1285" t="s">
        <v>194</v>
      </c>
      <c r="B1285" t="s">
        <v>195</v>
      </c>
      <c r="C1285" t="s">
        <v>3520</v>
      </c>
      <c r="D1285" t="s">
        <v>3521</v>
      </c>
    </row>
    <row r="1286" spans="1:70" x14ac:dyDescent="0.2">
      <c r="A1286" t="s">
        <v>194</v>
      </c>
      <c r="B1286" t="s">
        <v>195</v>
      </c>
      <c r="C1286" t="s">
        <v>3522</v>
      </c>
      <c r="D1286" t="s">
        <v>3523</v>
      </c>
    </row>
    <row r="1287" spans="1:70" x14ac:dyDescent="0.2">
      <c r="A1287" t="s">
        <v>194</v>
      </c>
      <c r="B1287" t="s">
        <v>195</v>
      </c>
      <c r="C1287" t="s">
        <v>3524</v>
      </c>
      <c r="D1287" t="s">
        <v>3525</v>
      </c>
    </row>
    <row r="1288" spans="1:70" x14ac:dyDescent="0.2">
      <c r="A1288" t="s">
        <v>194</v>
      </c>
      <c r="B1288" t="s">
        <v>195</v>
      </c>
      <c r="C1288" t="s">
        <v>3526</v>
      </c>
      <c r="D1288" t="s">
        <v>3527</v>
      </c>
    </row>
    <row r="1289" spans="1:70" x14ac:dyDescent="0.2">
      <c r="A1289" t="s">
        <v>194</v>
      </c>
      <c r="B1289" t="s">
        <v>195</v>
      </c>
      <c r="C1289" t="s">
        <v>3528</v>
      </c>
      <c r="D1289" t="s">
        <v>3529</v>
      </c>
    </row>
    <row r="1290" spans="1:70" x14ac:dyDescent="0.2">
      <c r="A1290" t="s">
        <v>194</v>
      </c>
      <c r="B1290" t="s">
        <v>195</v>
      </c>
      <c r="C1290" t="s">
        <v>3530</v>
      </c>
      <c r="D1290" t="s">
        <v>3531</v>
      </c>
    </row>
    <row r="1291" spans="1:70" x14ac:dyDescent="0.2">
      <c r="A1291" t="s">
        <v>194</v>
      </c>
      <c r="B1291" t="s">
        <v>195</v>
      </c>
      <c r="C1291" t="s">
        <v>3532</v>
      </c>
      <c r="D1291" t="s">
        <v>3533</v>
      </c>
    </row>
    <row r="1292" spans="1:70" x14ac:dyDescent="0.2">
      <c r="A1292" t="s">
        <v>194</v>
      </c>
      <c r="B1292" t="s">
        <v>195</v>
      </c>
      <c r="C1292" t="s">
        <v>3534</v>
      </c>
      <c r="D1292" t="s">
        <v>3535</v>
      </c>
    </row>
    <row r="1293" spans="1:70" x14ac:dyDescent="0.2">
      <c r="A1293" t="s">
        <v>194</v>
      </c>
      <c r="B1293" t="s">
        <v>195</v>
      </c>
      <c r="C1293" t="s">
        <v>3536</v>
      </c>
      <c r="D1293" t="s">
        <v>3537</v>
      </c>
    </row>
    <row r="1294" spans="1:70" x14ac:dyDescent="0.2">
      <c r="A1294" t="s">
        <v>194</v>
      </c>
      <c r="B1294" t="s">
        <v>195</v>
      </c>
      <c r="C1294" t="s">
        <v>3538</v>
      </c>
      <c r="D1294" t="s">
        <v>3539</v>
      </c>
    </row>
    <row r="1295" spans="1:70" x14ac:dyDescent="0.2">
      <c r="A1295" t="s">
        <v>194</v>
      </c>
      <c r="B1295" t="s">
        <v>195</v>
      </c>
      <c r="C1295" t="s">
        <v>3540</v>
      </c>
      <c r="D1295" t="s">
        <v>3541</v>
      </c>
      <c r="BC1295">
        <v>109.612451692584</v>
      </c>
      <c r="BH1295">
        <v>113.684164331855</v>
      </c>
      <c r="BM1295">
        <v>121.460146112133</v>
      </c>
      <c r="BR1295">
        <v>111.710648703692</v>
      </c>
    </row>
    <row r="1296" spans="1:70" x14ac:dyDescent="0.2">
      <c r="A1296" t="s">
        <v>194</v>
      </c>
      <c r="B1296" t="s">
        <v>195</v>
      </c>
      <c r="C1296" t="s">
        <v>3542</v>
      </c>
      <c r="D1296" t="s">
        <v>3543</v>
      </c>
      <c r="BC1296">
        <v>17.379499348228698</v>
      </c>
      <c r="BH1296">
        <v>15.545898979661899</v>
      </c>
      <c r="BM1296">
        <v>30.321200735104</v>
      </c>
      <c r="BR1296">
        <v>24.8032475884267</v>
      </c>
    </row>
    <row r="1297" spans="1:70" x14ac:dyDescent="0.2">
      <c r="A1297" t="s">
        <v>194</v>
      </c>
      <c r="B1297" t="s">
        <v>195</v>
      </c>
      <c r="C1297" t="s">
        <v>3544</v>
      </c>
      <c r="D1297" t="s">
        <v>3545</v>
      </c>
      <c r="BC1297">
        <v>34.784739219875298</v>
      </c>
      <c r="BH1297">
        <v>44.2152295238349</v>
      </c>
      <c r="BM1297">
        <v>41.627158879612303</v>
      </c>
      <c r="BR1297">
        <v>39.029087351723099</v>
      </c>
    </row>
    <row r="1298" spans="1:70" x14ac:dyDescent="0.2">
      <c r="A1298" t="s">
        <v>194</v>
      </c>
      <c r="B1298" t="s">
        <v>195</v>
      </c>
      <c r="C1298" t="s">
        <v>3546</v>
      </c>
      <c r="D1298" t="s">
        <v>3547</v>
      </c>
      <c r="AO1298">
        <v>0.181661412119865</v>
      </c>
      <c r="AQ1298">
        <v>0.260438412427902</v>
      </c>
      <c r="AS1298">
        <v>0.28207695484161399</v>
      </c>
      <c r="AU1298">
        <v>0.23374438285827601</v>
      </c>
      <c r="AV1298">
        <v>0.26156601309776301</v>
      </c>
      <c r="AW1298">
        <v>0.20521378517150901</v>
      </c>
      <c r="AX1298">
        <v>0.20767882466316201</v>
      </c>
      <c r="AY1298">
        <v>0.16389301419258101</v>
      </c>
      <c r="AZ1298">
        <v>0.18908865749836001</v>
      </c>
      <c r="BA1298">
        <v>0.183036118745804</v>
      </c>
      <c r="BB1298">
        <v>0.17179340124130199</v>
      </c>
      <c r="BC1298">
        <v>0.17585034668445601</v>
      </c>
      <c r="BD1298">
        <v>0.17807973921299</v>
      </c>
      <c r="BE1298">
        <v>0.180305510759354</v>
      </c>
      <c r="BF1298">
        <v>0.164917722344398</v>
      </c>
      <c r="BG1298">
        <v>0.17450143396854401</v>
      </c>
      <c r="BH1298">
        <v>0.174031317234039</v>
      </c>
      <c r="BI1298">
        <v>0.17407263815403001</v>
      </c>
      <c r="BJ1298">
        <v>0.18065413832664501</v>
      </c>
      <c r="BK1298">
        <v>0.178170725703239</v>
      </c>
      <c r="BL1298">
        <v>0.18027873337268799</v>
      </c>
      <c r="BM1298">
        <v>0.205673307180405</v>
      </c>
      <c r="BN1298">
        <v>0.209879770874977</v>
      </c>
      <c r="BO1298">
        <v>0.213582724332809</v>
      </c>
      <c r="BP1298">
        <v>0.21701936423778501</v>
      </c>
    </row>
    <row r="1299" spans="1:70" x14ac:dyDescent="0.2">
      <c r="A1299" t="s">
        <v>194</v>
      </c>
      <c r="B1299" t="s">
        <v>195</v>
      </c>
      <c r="C1299" t="s">
        <v>3548</v>
      </c>
      <c r="D1299" t="s">
        <v>3549</v>
      </c>
      <c r="AO1299">
        <v>2</v>
      </c>
      <c r="AQ1299">
        <v>2</v>
      </c>
      <c r="AS1299">
        <v>2</v>
      </c>
      <c r="AU1299">
        <v>3</v>
      </c>
      <c r="AV1299">
        <v>3</v>
      </c>
      <c r="AW1299">
        <v>5</v>
      </c>
      <c r="AX1299">
        <v>6</v>
      </c>
      <c r="AY1299">
        <v>10</v>
      </c>
      <c r="AZ1299">
        <v>10</v>
      </c>
      <c r="BA1299">
        <v>11</v>
      </c>
      <c r="BB1299">
        <v>11</v>
      </c>
      <c r="BC1299">
        <v>11</v>
      </c>
      <c r="BD1299">
        <v>11</v>
      </c>
      <c r="BE1299">
        <v>11</v>
      </c>
      <c r="BF1299">
        <v>12</v>
      </c>
      <c r="BG1299">
        <v>12</v>
      </c>
      <c r="BH1299">
        <v>11</v>
      </c>
      <c r="BI1299">
        <v>11</v>
      </c>
      <c r="BJ1299">
        <v>11</v>
      </c>
      <c r="BK1299">
        <v>11</v>
      </c>
      <c r="BL1299">
        <v>12</v>
      </c>
      <c r="BM1299">
        <v>10</v>
      </c>
      <c r="BN1299">
        <v>10</v>
      </c>
      <c r="BO1299">
        <v>10</v>
      </c>
      <c r="BP1299">
        <v>10</v>
      </c>
    </row>
    <row r="1300" spans="1:70" x14ac:dyDescent="0.2">
      <c r="A1300" t="s">
        <v>194</v>
      </c>
      <c r="B1300" t="s">
        <v>195</v>
      </c>
      <c r="C1300" t="s">
        <v>3550</v>
      </c>
      <c r="D1300" t="s">
        <v>3551</v>
      </c>
      <c r="AU1300">
        <v>9.9439392247568552</v>
      </c>
      <c r="AV1300">
        <v>9.3063847084352851</v>
      </c>
      <c r="AW1300">
        <v>10.179532584478004</v>
      </c>
      <c r="AX1300">
        <v>10.204336978862589</v>
      </c>
      <c r="AY1300">
        <v>11.275312553178392</v>
      </c>
      <c r="AZ1300">
        <v>12.312982308114547</v>
      </c>
      <c r="BA1300">
        <v>10.761506058921965</v>
      </c>
      <c r="BB1300">
        <v>11.228783174670287</v>
      </c>
      <c r="BC1300">
        <v>10.594596859712116</v>
      </c>
      <c r="BD1300">
        <v>11.03589577827521</v>
      </c>
      <c r="BE1300">
        <v>12.921445753966443</v>
      </c>
      <c r="BF1300">
        <v>12.333664986667936</v>
      </c>
      <c r="BG1300">
        <v>12.878735177988757</v>
      </c>
      <c r="BH1300">
        <v>13.19749344176406</v>
      </c>
      <c r="BI1300">
        <v>14.709821261273486</v>
      </c>
      <c r="BJ1300">
        <v>18.489790555441818</v>
      </c>
      <c r="BK1300">
        <v>17.370741825982336</v>
      </c>
      <c r="BL1300">
        <v>18.21742883761118</v>
      </c>
      <c r="BM1300">
        <v>18.017832406322025</v>
      </c>
      <c r="BN1300">
        <v>19.858608652428146</v>
      </c>
      <c r="BO1300">
        <v>22.773000940502499</v>
      </c>
      <c r="BP1300">
        <v>19.568603418385582</v>
      </c>
    </row>
    <row r="1301" spans="1:70" x14ac:dyDescent="0.2">
      <c r="A1301" t="s">
        <v>194</v>
      </c>
      <c r="B1301" t="s">
        <v>195</v>
      </c>
      <c r="C1301" t="s">
        <v>3552</v>
      </c>
      <c r="D1301" t="s">
        <v>3553</v>
      </c>
      <c r="AU1301">
        <v>6.6716616935651789</v>
      </c>
      <c r="AV1301">
        <v>6.5607524317048371</v>
      </c>
      <c r="AW1301">
        <v>6.5358613863378947</v>
      </c>
      <c r="AX1301">
        <v>5.49442819074845</v>
      </c>
      <c r="AY1301">
        <v>4.4981125269253717</v>
      </c>
      <c r="AZ1301">
        <v>2.9048115480137087</v>
      </c>
      <c r="BA1301">
        <v>2.7981304752237537</v>
      </c>
      <c r="BB1301">
        <v>3.3804502377356735</v>
      </c>
      <c r="BC1301">
        <v>4.0293983255371622</v>
      </c>
      <c r="BD1301">
        <v>4.5032071964523901</v>
      </c>
      <c r="BE1301">
        <v>5.0449293816809178</v>
      </c>
      <c r="BF1301">
        <v>4.2437687735356038</v>
      </c>
      <c r="BG1301">
        <v>4.963860828373921</v>
      </c>
      <c r="BH1301">
        <v>4.739154492273391</v>
      </c>
      <c r="BI1301">
        <v>5.837132385804952</v>
      </c>
      <c r="BJ1301">
        <v>4.5898074716994302</v>
      </c>
      <c r="BK1301">
        <v>6.3425032081246657</v>
      </c>
      <c r="BL1301">
        <v>6.6907015959512792</v>
      </c>
      <c r="BM1301">
        <v>7.6126595042669178</v>
      </c>
      <c r="BN1301">
        <v>8.8767676936144699</v>
      </c>
      <c r="BO1301">
        <v>8.389700948511928</v>
      </c>
      <c r="BP1301">
        <v>11.932192221325927</v>
      </c>
    </row>
    <row r="1302" spans="1:70" x14ac:dyDescent="0.2">
      <c r="A1302" t="s">
        <v>194</v>
      </c>
      <c r="B1302" t="s">
        <v>195</v>
      </c>
      <c r="C1302" t="s">
        <v>3554</v>
      </c>
      <c r="D1302" t="s">
        <v>3555</v>
      </c>
      <c r="AU1302">
        <v>62503169550</v>
      </c>
      <c r="AV1302">
        <v>56255191570</v>
      </c>
      <c r="AW1302">
        <v>67314681949.999992</v>
      </c>
      <c r="AX1302">
        <v>75105574740</v>
      </c>
      <c r="AY1302">
        <v>82188841890</v>
      </c>
      <c r="AZ1302">
        <v>94837665000</v>
      </c>
      <c r="BA1302">
        <v>95308772340</v>
      </c>
      <c r="BB1302">
        <v>95120137460</v>
      </c>
      <c r="BC1302">
        <v>90764421000</v>
      </c>
      <c r="BD1302">
        <v>97144429000</v>
      </c>
      <c r="BE1302">
        <v>120571000000</v>
      </c>
      <c r="BF1302">
        <v>118596000000</v>
      </c>
      <c r="BG1302">
        <v>102374171700</v>
      </c>
      <c r="BH1302">
        <v>109443138900</v>
      </c>
      <c r="BI1302">
        <v>128000000000</v>
      </c>
      <c r="BJ1302">
        <v>345928617700</v>
      </c>
      <c r="BK1302">
        <v>327788798500</v>
      </c>
      <c r="BL1302">
        <v>230303057700</v>
      </c>
      <c r="BM1302">
        <v>176021502800</v>
      </c>
      <c r="BN1302">
        <v>196297372300</v>
      </c>
      <c r="BO1302">
        <v>254608725300</v>
      </c>
      <c r="BP1302">
        <v>231311234500</v>
      </c>
    </row>
    <row r="1303" spans="1:70" x14ac:dyDescent="0.2">
      <c r="A1303" t="s">
        <v>194</v>
      </c>
      <c r="B1303" t="s">
        <v>195</v>
      </c>
      <c r="C1303" t="s">
        <v>3556</v>
      </c>
      <c r="D1303" t="s">
        <v>3557</v>
      </c>
      <c r="AU1303">
        <v>17.706363746585062</v>
      </c>
      <c r="AV1303">
        <v>15.449404759987431</v>
      </c>
      <c r="AW1303">
        <v>15.558591447812356</v>
      </c>
      <c r="AX1303">
        <v>15.995659377875729</v>
      </c>
      <c r="AY1303">
        <v>15.105240463497072</v>
      </c>
      <c r="AZ1303">
        <v>14.942999282192734</v>
      </c>
      <c r="BA1303">
        <v>16.404312551321471</v>
      </c>
      <c r="BB1303">
        <v>13.828081943876667</v>
      </c>
      <c r="BC1303">
        <v>15.175882365638548</v>
      </c>
      <c r="BD1303">
        <v>19.194683421019963</v>
      </c>
      <c r="BE1303">
        <v>20.060095117957236</v>
      </c>
      <c r="BF1303">
        <v>19.227887876917102</v>
      </c>
      <c r="BG1303">
        <v>19.877850964255366</v>
      </c>
      <c r="BH1303">
        <v>18.348642510932685</v>
      </c>
      <c r="BI1303">
        <v>20.262318326834457</v>
      </c>
      <c r="BJ1303">
        <v>20.453451696428399</v>
      </c>
      <c r="BK1303">
        <v>21.77372696921265</v>
      </c>
      <c r="BL1303">
        <v>23.535058215758671</v>
      </c>
      <c r="BM1303">
        <v>22.198834696263969</v>
      </c>
      <c r="BN1303">
        <v>24.573186377044937</v>
      </c>
      <c r="BO1303">
        <v>27.704745046846774</v>
      </c>
      <c r="BP1303">
        <v>25.358127133340457</v>
      </c>
    </row>
    <row r="1304" spans="1:70" x14ac:dyDescent="0.2">
      <c r="A1304" t="s">
        <v>194</v>
      </c>
      <c r="B1304" t="s">
        <v>195</v>
      </c>
      <c r="C1304" t="s">
        <v>3558</v>
      </c>
      <c r="D1304" t="s">
        <v>3559</v>
      </c>
      <c r="AU1304">
        <v>1.9027279725931354</v>
      </c>
      <c r="AV1304">
        <v>2.7151583420512666</v>
      </c>
      <c r="AW1304">
        <v>2.3711525793188288</v>
      </c>
      <c r="AX1304">
        <v>2.1082167163595562</v>
      </c>
      <c r="AY1304">
        <v>1.9300362769320714</v>
      </c>
      <c r="AZ1304">
        <v>1.7729859729960205</v>
      </c>
      <c r="BA1304">
        <v>2.4677231227213405</v>
      </c>
      <c r="BB1304">
        <v>1.9728066635013375</v>
      </c>
      <c r="BC1304">
        <v>1.9282085074282651</v>
      </c>
      <c r="BD1304">
        <v>1.5153446711035148</v>
      </c>
      <c r="BE1304">
        <v>1.4631773267466368</v>
      </c>
      <c r="BF1304">
        <v>1.6192576452349079</v>
      </c>
      <c r="BG1304">
        <v>1.8707981204462683</v>
      </c>
      <c r="BH1304">
        <v>1.7893466850414219</v>
      </c>
      <c r="BI1304">
        <v>2.0418291386033323</v>
      </c>
      <c r="BJ1304">
        <v>4.2207910022792543</v>
      </c>
      <c r="BK1304">
        <v>1.5370262101783971</v>
      </c>
      <c r="BL1304">
        <v>1.5024383374544061</v>
      </c>
      <c r="BM1304">
        <v>2.0833054965093072</v>
      </c>
      <c r="BN1304">
        <v>1.9513312917847909</v>
      </c>
      <c r="BO1304">
        <v>1.8078149829205883</v>
      </c>
      <c r="BP1304">
        <v>1.6744720527325549</v>
      </c>
    </row>
    <row r="1305" spans="1:70" x14ac:dyDescent="0.2">
      <c r="A1305" t="s">
        <v>194</v>
      </c>
      <c r="B1305" t="s">
        <v>195</v>
      </c>
      <c r="C1305" t="s">
        <v>3560</v>
      </c>
      <c r="D1305" t="s">
        <v>3561</v>
      </c>
      <c r="AU1305">
        <v>15.771791367042971</v>
      </c>
      <c r="AV1305">
        <v>15.672509292159697</v>
      </c>
      <c r="AW1305">
        <v>15.721558333415182</v>
      </c>
      <c r="AX1305">
        <v>17.286787243264747</v>
      </c>
      <c r="AY1305">
        <v>17.522562803226862</v>
      </c>
      <c r="AZ1305">
        <v>17.319934807659582</v>
      </c>
      <c r="BA1305">
        <v>18.313102839477462</v>
      </c>
      <c r="BB1305">
        <v>18.000158602031551</v>
      </c>
      <c r="BC1305">
        <v>17.019206612461335</v>
      </c>
      <c r="BD1305">
        <v>16.018337229060108</v>
      </c>
      <c r="BE1305">
        <v>16.574500043781953</v>
      </c>
      <c r="BF1305">
        <v>16.901703589526601</v>
      </c>
      <c r="BG1305">
        <v>15.196512568125378</v>
      </c>
      <c r="BH1305">
        <v>15.283214051091232</v>
      </c>
      <c r="BI1305">
        <v>14.702873616665116</v>
      </c>
      <c r="BJ1305">
        <v>15.663721922197427</v>
      </c>
      <c r="BK1305">
        <v>14.56071537977928</v>
      </c>
      <c r="BL1305">
        <v>13.01742149224237</v>
      </c>
      <c r="BM1305">
        <v>12.95233422874826</v>
      </c>
      <c r="BN1305">
        <v>12.002075268565289</v>
      </c>
      <c r="BO1305">
        <v>13.80402082912086</v>
      </c>
      <c r="BP1305">
        <v>12.875784042040575</v>
      </c>
    </row>
    <row r="1306" spans="1:70" x14ac:dyDescent="0.2">
      <c r="A1306" t="s">
        <v>194</v>
      </c>
      <c r="B1306" t="s">
        <v>195</v>
      </c>
      <c r="C1306" t="s">
        <v>3562</v>
      </c>
      <c r="D1306" t="s">
        <v>3563</v>
      </c>
      <c r="AU1306">
        <v>130176282300</v>
      </c>
      <c r="AV1306">
        <v>147209293300</v>
      </c>
      <c r="AW1306">
        <v>177266962800</v>
      </c>
      <c r="AX1306">
        <v>185811088400</v>
      </c>
      <c r="AY1306">
        <v>194347024400</v>
      </c>
      <c r="AZ1306">
        <v>217313127700</v>
      </c>
      <c r="BA1306">
        <v>243815710900</v>
      </c>
      <c r="BB1306">
        <v>282942741900</v>
      </c>
      <c r="BC1306">
        <v>318436000000</v>
      </c>
      <c r="BD1306">
        <v>366763000000</v>
      </c>
      <c r="BE1306">
        <v>467465000000</v>
      </c>
      <c r="BF1306">
        <v>523443999999.99994</v>
      </c>
      <c r="BG1306">
        <v>509613853300</v>
      </c>
      <c r="BH1306">
        <v>528792599099.99994</v>
      </c>
      <c r="BI1306">
        <v>601600000000</v>
      </c>
      <c r="BJ1306">
        <v>670207854100</v>
      </c>
      <c r="BK1306">
        <v>756482090000</v>
      </c>
      <c r="BL1306">
        <v>805696242900</v>
      </c>
      <c r="BM1306">
        <v>728412180500</v>
      </c>
      <c r="BN1306">
        <v>902369266300</v>
      </c>
      <c r="BO1306">
        <v>1028908098000.0001</v>
      </c>
      <c r="BP1306">
        <v>1210118379000</v>
      </c>
    </row>
    <row r="1307" spans="1:70" x14ac:dyDescent="0.2">
      <c r="A1307" t="s">
        <v>194</v>
      </c>
      <c r="B1307" t="s">
        <v>195</v>
      </c>
      <c r="C1307" t="s">
        <v>3564</v>
      </c>
      <c r="D1307" t="s">
        <v>3565</v>
      </c>
      <c r="AU1307">
        <v>261305078860</v>
      </c>
      <c r="AV1307">
        <v>301921953500</v>
      </c>
      <c r="AW1307">
        <v>350835509500</v>
      </c>
      <c r="AX1307">
        <v>366670761000</v>
      </c>
      <c r="AY1307">
        <v>397619413500</v>
      </c>
      <c r="AZ1307">
        <v>446535580100</v>
      </c>
      <c r="BA1307">
        <v>483826572000</v>
      </c>
      <c r="BB1307">
        <v>539091338700</v>
      </c>
      <c r="BC1307">
        <v>681279000000</v>
      </c>
      <c r="BD1307">
        <v>793620000000</v>
      </c>
      <c r="BE1307">
        <v>998809000000</v>
      </c>
      <c r="BF1307">
        <v>1117266000000</v>
      </c>
      <c r="BG1307">
        <v>1064691891300</v>
      </c>
      <c r="BH1307">
        <v>1047644822300</v>
      </c>
      <c r="BI1307">
        <v>1230300000000</v>
      </c>
      <c r="BJ1307">
        <v>1375971867600</v>
      </c>
      <c r="BK1307">
        <v>1484790220400</v>
      </c>
      <c r="BL1307">
        <v>1747862189200</v>
      </c>
      <c r="BM1307">
        <v>1721375937800</v>
      </c>
      <c r="BN1307">
        <v>2039819630900</v>
      </c>
      <c r="BO1307">
        <v>2308388028700</v>
      </c>
      <c r="BP1307">
        <v>2611979008200</v>
      </c>
    </row>
    <row r="1308" spans="1:70" x14ac:dyDescent="0.2">
      <c r="A1308" t="s">
        <v>194</v>
      </c>
      <c r="B1308" t="s">
        <v>195</v>
      </c>
      <c r="C1308" t="s">
        <v>3566</v>
      </c>
      <c r="D1308" t="s">
        <v>3567</v>
      </c>
      <c r="AS1308">
        <v>5.37</v>
      </c>
      <c r="AT1308">
        <v>5.18</v>
      </c>
      <c r="AU1308">
        <v>5.1100000000000003</v>
      </c>
      <c r="AV1308">
        <v>4.9400000000000004</v>
      </c>
      <c r="AW1308">
        <v>4.78</v>
      </c>
      <c r="AX1308">
        <v>5.51</v>
      </c>
      <c r="AY1308">
        <v>5.48</v>
      </c>
      <c r="AZ1308">
        <v>5.71</v>
      </c>
      <c r="BA1308">
        <v>5.74</v>
      </c>
      <c r="BB1308">
        <v>5.64</v>
      </c>
      <c r="BC1308">
        <v>5.31</v>
      </c>
      <c r="BD1308">
        <v>5.3</v>
      </c>
      <c r="BE1308">
        <v>5.42</v>
      </c>
      <c r="BF1308">
        <v>5.5</v>
      </c>
      <c r="BG1308">
        <v>5.55</v>
      </c>
      <c r="BH1308">
        <v>5.8</v>
      </c>
      <c r="BI1308">
        <v>5.5</v>
      </c>
      <c r="BJ1308">
        <v>5.61</v>
      </c>
      <c r="BK1308">
        <v>5.71</v>
      </c>
      <c r="BL1308">
        <v>5.57</v>
      </c>
      <c r="BM1308">
        <v>5.53</v>
      </c>
      <c r="BN1308">
        <v>5.43</v>
      </c>
      <c r="BO1308">
        <v>5.4</v>
      </c>
    </row>
    <row r="1309" spans="1:70" x14ac:dyDescent="0.2">
      <c r="A1309" t="s">
        <v>194</v>
      </c>
      <c r="B1309" t="s">
        <v>195</v>
      </c>
      <c r="C1309" t="s">
        <v>3568</v>
      </c>
      <c r="D1309" t="s">
        <v>3569</v>
      </c>
      <c r="Q1309">
        <v>2.3520926950586456</v>
      </c>
      <c r="R1309">
        <v>3.7939277667644502</v>
      </c>
      <c r="S1309">
        <v>8.5133567714907254</v>
      </c>
      <c r="T1309">
        <v>14.493334118424633</v>
      </c>
      <c r="U1309">
        <v>17.543517088470427</v>
      </c>
      <c r="V1309">
        <v>24.878766131781084</v>
      </c>
      <c r="W1309">
        <v>23.649670426015316</v>
      </c>
      <c r="X1309">
        <v>25.54975042948805</v>
      </c>
      <c r="Y1309">
        <v>27.840546483306603</v>
      </c>
      <c r="Z1309">
        <v>41.715305203304339</v>
      </c>
      <c r="AA1309">
        <v>35.961707774330861</v>
      </c>
      <c r="AB1309">
        <v>25.561295741183255</v>
      </c>
      <c r="AC1309">
        <v>42.982396803271854</v>
      </c>
      <c r="AD1309">
        <v>25.294705490395685</v>
      </c>
      <c r="AE1309">
        <v>40.205534490954733</v>
      </c>
      <c r="AF1309">
        <v>48.6250045685914</v>
      </c>
      <c r="AG1309">
        <v>62.53544078253023</v>
      </c>
      <c r="AH1309">
        <v>65.72920223590026</v>
      </c>
      <c r="AI1309">
        <v>73.0996343184175</v>
      </c>
      <c r="AJ1309">
        <v>92.074494370564011</v>
      </c>
      <c r="AK1309">
        <v>79.765992317828662</v>
      </c>
      <c r="AL1309">
        <v>82.410849091282685</v>
      </c>
      <c r="AM1309">
        <v>87.197742169381627</v>
      </c>
      <c r="AN1309">
        <v>76.760163911894935</v>
      </c>
      <c r="AO1309">
        <v>84.266294853896994</v>
      </c>
      <c r="AP1309">
        <v>81.382039878887795</v>
      </c>
      <c r="AQ1309">
        <v>82.329259494042574</v>
      </c>
      <c r="AR1309">
        <v>77.495031557216748</v>
      </c>
      <c r="AS1309">
        <v>78.364999977059838</v>
      </c>
      <c r="AT1309">
        <v>72.630948711950182</v>
      </c>
      <c r="AU1309">
        <v>82.068438720147029</v>
      </c>
      <c r="AV1309">
        <v>72.940857968856307</v>
      </c>
      <c r="AW1309">
        <v>76.864363663910652</v>
      </c>
      <c r="AX1309">
        <v>75.036617651620801</v>
      </c>
      <c r="AY1309">
        <v>71.710386829805984</v>
      </c>
      <c r="AZ1309">
        <v>53.497815149788629</v>
      </c>
      <c r="BA1309">
        <v>61.017779922203772</v>
      </c>
      <c r="BB1309">
        <v>65.261679459233548</v>
      </c>
      <c r="BC1309">
        <v>63.362935419232301</v>
      </c>
      <c r="BD1309">
        <v>61.925483957631954</v>
      </c>
      <c r="BE1309">
        <v>64.565697945010015</v>
      </c>
      <c r="BF1309">
        <v>62.389127201156228</v>
      </c>
      <c r="BG1309">
        <v>60.018349470720423</v>
      </c>
      <c r="BH1309">
        <v>62.070775549990252</v>
      </c>
      <c r="BI1309">
        <v>68.110440224265773</v>
      </c>
      <c r="BJ1309">
        <v>68.737323268333654</v>
      </c>
      <c r="BK1309">
        <v>70.901352392771855</v>
      </c>
      <c r="BL1309">
        <v>74.808530389965739</v>
      </c>
      <c r="BM1309">
        <v>83.19937120381195</v>
      </c>
      <c r="BN1309">
        <v>87.782104212036401</v>
      </c>
      <c r="BO1309">
        <v>78.878220035148033</v>
      </c>
      <c r="BP1309">
        <v>75.750310589233308</v>
      </c>
      <c r="BQ1309">
        <v>77.189387263809522</v>
      </c>
    </row>
    <row r="1310" spans="1:70" x14ac:dyDescent="0.2">
      <c r="A1310" t="s">
        <v>194</v>
      </c>
      <c r="B1310" t="s">
        <v>195</v>
      </c>
      <c r="C1310" t="s">
        <v>3570</v>
      </c>
      <c r="D1310" t="s">
        <v>3571</v>
      </c>
      <c r="O1310">
        <v>2118275.7999999998</v>
      </c>
      <c r="P1310">
        <v>2096983.6</v>
      </c>
      <c r="Q1310">
        <v>2053218.4</v>
      </c>
      <c r="R1310">
        <v>3093171.7</v>
      </c>
      <c r="S1310">
        <v>3589389.1</v>
      </c>
      <c r="T1310">
        <v>5235909.0999999996</v>
      </c>
      <c r="U1310">
        <v>4680948.5</v>
      </c>
      <c r="V1310">
        <v>5480935.4000000004</v>
      </c>
      <c r="W1310">
        <v>7179328.7999999998</v>
      </c>
      <c r="X1310">
        <v>9172257.5</v>
      </c>
      <c r="Y1310">
        <v>16894671.600000001</v>
      </c>
      <c r="Z1310">
        <v>13692966.1</v>
      </c>
      <c r="AA1310">
        <v>15210241.5</v>
      </c>
      <c r="AB1310">
        <v>15088284.800000001</v>
      </c>
      <c r="AC1310">
        <v>18149356.899999999</v>
      </c>
      <c r="AD1310">
        <v>24789918.199999999</v>
      </c>
      <c r="AE1310">
        <v>30564310.5</v>
      </c>
      <c r="AF1310">
        <v>28572811.300000001</v>
      </c>
      <c r="AG1310">
        <v>34786654.299999997</v>
      </c>
      <c r="AH1310">
        <v>31479686.800000001</v>
      </c>
      <c r="AI1310">
        <v>28082026.800000001</v>
      </c>
      <c r="AJ1310">
        <v>40164592</v>
      </c>
      <c r="AK1310">
        <v>28691263.199999999</v>
      </c>
      <c r="AL1310">
        <v>35865411.200000003</v>
      </c>
      <c r="AM1310">
        <v>41694536</v>
      </c>
      <c r="AN1310">
        <v>46363907.899999999</v>
      </c>
      <c r="AO1310">
        <v>45223980.200000003</v>
      </c>
      <c r="AP1310">
        <v>46639891.5</v>
      </c>
      <c r="AQ1310">
        <v>47913999.399999999</v>
      </c>
      <c r="AR1310">
        <v>55558353.399999999</v>
      </c>
      <c r="AS1310">
        <v>38208096.100000001</v>
      </c>
      <c r="AT1310">
        <v>28168421.399999999</v>
      </c>
      <c r="AU1310">
        <v>33469275.800000001</v>
      </c>
      <c r="AV1310">
        <v>42548849.799999997</v>
      </c>
      <c r="AW1310">
        <v>48386698.5</v>
      </c>
      <c r="AX1310">
        <v>41200553.100000001</v>
      </c>
      <c r="AY1310">
        <v>43278730.700000003</v>
      </c>
      <c r="AZ1310">
        <v>37541154.799999997</v>
      </c>
      <c r="BA1310">
        <v>41941707.700000003</v>
      </c>
      <c r="BB1310">
        <v>43958274.5</v>
      </c>
      <c r="BC1310">
        <v>48447779.600000001</v>
      </c>
      <c r="BD1310">
        <v>64088290.899999999</v>
      </c>
      <c r="BE1310">
        <v>65217612.200000003</v>
      </c>
      <c r="BF1310">
        <v>73305570.299999997</v>
      </c>
      <c r="BG1310">
        <v>88065537.400000006</v>
      </c>
      <c r="BH1310">
        <v>98633384</v>
      </c>
      <c r="BI1310">
        <v>106664104.3</v>
      </c>
      <c r="BJ1310">
        <v>116277506.59999999</v>
      </c>
      <c r="BK1310">
        <v>115722135.8</v>
      </c>
      <c r="BL1310">
        <v>131675387</v>
      </c>
      <c r="BM1310">
        <v>139769040.69999999</v>
      </c>
      <c r="BN1310">
        <v>144913690.59999999</v>
      </c>
      <c r="BO1310">
        <v>184791496.09999999</v>
      </c>
      <c r="BP1310">
        <v>232620024.30000001</v>
      </c>
      <c r="BQ1310">
        <v>295932097.39999998</v>
      </c>
    </row>
    <row r="1311" spans="1:70" x14ac:dyDescent="0.2">
      <c r="A1311" t="s">
        <v>194</v>
      </c>
      <c r="B1311" t="s">
        <v>195</v>
      </c>
      <c r="C1311" t="s">
        <v>3572</v>
      </c>
      <c r="D1311" t="s">
        <v>3573</v>
      </c>
      <c r="S1311">
        <v>4.4680001245568741</v>
      </c>
      <c r="T1311">
        <v>5.5006022801175503</v>
      </c>
      <c r="U1311">
        <v>4.3956415849785735</v>
      </c>
      <c r="V1311">
        <v>4.6239981153245182</v>
      </c>
      <c r="W1311">
        <v>5.2612938953832966</v>
      </c>
      <c r="X1311">
        <v>5.0749284190703809</v>
      </c>
      <c r="Y1311">
        <v>9.8393584653245831</v>
      </c>
      <c r="Z1311">
        <v>9.3911915615342281</v>
      </c>
      <c r="AA1311">
        <v>10.764196713998206</v>
      </c>
      <c r="AB1311">
        <v>11.530312293104943</v>
      </c>
      <c r="AC1311">
        <v>12.359618994837989</v>
      </c>
      <c r="AD1311">
        <v>17.592323487052649</v>
      </c>
      <c r="AE1311">
        <v>18.316206278555359</v>
      </c>
      <c r="AF1311">
        <v>12.529338349848357</v>
      </c>
      <c r="AG1311">
        <v>13.652657077141045</v>
      </c>
      <c r="AH1311">
        <v>15.190872873398547</v>
      </c>
      <c r="AI1311">
        <v>9.3524371145973717</v>
      </c>
      <c r="AJ1311">
        <v>13.10746000043623</v>
      </c>
      <c r="AK1311">
        <v>10.33718832335366</v>
      </c>
      <c r="AL1311">
        <v>12.160964469121627</v>
      </c>
      <c r="AM1311">
        <v>15.529536291857521</v>
      </c>
      <c r="AS1311">
        <v>18.951387071911842</v>
      </c>
      <c r="AT1311">
        <v>13.94105803017697</v>
      </c>
      <c r="AU1311">
        <v>14.324545578752918</v>
      </c>
      <c r="AV1311">
        <v>12.124869171441635</v>
      </c>
      <c r="AW1311">
        <v>9.0505038370937285</v>
      </c>
      <c r="AX1311">
        <v>7.9470610405808984</v>
      </c>
      <c r="AY1311">
        <v>6.2394400672386912</v>
      </c>
      <c r="AZ1311">
        <v>14.394734737095623</v>
      </c>
      <c r="BA1311">
        <v>18.961318653243183</v>
      </c>
      <c r="BB1311">
        <v>27.199668929075333</v>
      </c>
      <c r="BC1311">
        <v>22.332827510414866</v>
      </c>
      <c r="BD1311">
        <v>21.048218431763726</v>
      </c>
      <c r="BE1311">
        <v>23.59049370299601</v>
      </c>
      <c r="BF1311">
        <v>31.30235956358144</v>
      </c>
      <c r="BG1311">
        <v>37.199489882478915</v>
      </c>
      <c r="BH1311">
        <v>55.191285041451145</v>
      </c>
      <c r="BI1311">
        <v>35.83672226216887</v>
      </c>
      <c r="BJ1311">
        <v>40.327606871995528</v>
      </c>
      <c r="BK1311">
        <v>63.157591301954611</v>
      </c>
      <c r="BL1311">
        <v>49.478997068269322</v>
      </c>
      <c r="BM1311">
        <v>38.733741716216223</v>
      </c>
      <c r="BN1311">
        <v>7.5887892360994069</v>
      </c>
      <c r="BO1311">
        <v>17.579606599617946</v>
      </c>
      <c r="BP1311">
        <v>11.667664739229924</v>
      </c>
      <c r="BQ1311">
        <v>13.60062769603439</v>
      </c>
    </row>
    <row r="1312" spans="1:70" x14ac:dyDescent="0.2">
      <c r="A1312" t="s">
        <v>194</v>
      </c>
      <c r="B1312" t="s">
        <v>195</v>
      </c>
      <c r="C1312" t="s">
        <v>3574</v>
      </c>
      <c r="D1312" t="s">
        <v>3575</v>
      </c>
      <c r="AX1312">
        <v>48.057686842521377</v>
      </c>
      <c r="AY1312">
        <v>59.530498442513824</v>
      </c>
      <c r="AZ1312">
        <v>53.274916786759555</v>
      </c>
      <c r="BA1312">
        <v>40.807486329293198</v>
      </c>
      <c r="BB1312">
        <v>53.04713824132785</v>
      </c>
      <c r="BC1312">
        <v>31.827406823221661</v>
      </c>
      <c r="BD1312">
        <v>27.105109198047561</v>
      </c>
      <c r="BE1312">
        <v>28.41489164828613</v>
      </c>
      <c r="BF1312">
        <v>20.628569832224983</v>
      </c>
      <c r="BG1312">
        <v>23.171408912976059</v>
      </c>
      <c r="BH1312">
        <v>23.386515141074931</v>
      </c>
      <c r="BI1312">
        <v>22.208159441259895</v>
      </c>
      <c r="BJ1312">
        <v>17.089734261150618</v>
      </c>
      <c r="BK1312">
        <v>20.17520479759337</v>
      </c>
      <c r="BL1312">
        <v>19.284961829365038</v>
      </c>
      <c r="BM1312">
        <v>31.029939895100551</v>
      </c>
      <c r="BN1312">
        <v>22.726162902763125</v>
      </c>
      <c r="BO1312">
        <v>17.18538420502669</v>
      </c>
      <c r="BP1312">
        <v>17.827549531362553</v>
      </c>
    </row>
    <row r="1313" spans="1:69" x14ac:dyDescent="0.2">
      <c r="A1313" t="s">
        <v>194</v>
      </c>
      <c r="B1313" t="s">
        <v>195</v>
      </c>
      <c r="C1313" t="s">
        <v>3576</v>
      </c>
      <c r="D1313" t="s">
        <v>3577</v>
      </c>
      <c r="E1313">
        <v>200000.00298023198</v>
      </c>
      <c r="F1313">
        <v>1350000.02384186</v>
      </c>
      <c r="G1313">
        <v>4429999.8283386203</v>
      </c>
      <c r="H1313">
        <v>4139999.8664856004</v>
      </c>
      <c r="I1313">
        <v>15399999.6185303</v>
      </c>
      <c r="J1313">
        <v>17270000.457763702</v>
      </c>
      <c r="K1313">
        <v>16860000.6103516</v>
      </c>
      <c r="L1313">
        <v>19620000.839233398</v>
      </c>
      <c r="M1313">
        <v>22809999.465942401</v>
      </c>
      <c r="N1313">
        <v>24000000</v>
      </c>
      <c r="O1313">
        <v>21989999.771118201</v>
      </c>
      <c r="P1313">
        <v>28790000.915527303</v>
      </c>
      <c r="Q1313">
        <v>34319999.694824196</v>
      </c>
      <c r="R1313">
        <v>56900001.525878899</v>
      </c>
      <c r="S1313">
        <v>96319999.694824204</v>
      </c>
      <c r="T1313">
        <v>88500000</v>
      </c>
      <c r="U1313">
        <v>79870002.746582001</v>
      </c>
      <c r="V1313">
        <v>109069999.69482401</v>
      </c>
      <c r="W1313">
        <v>156880004.88281301</v>
      </c>
      <c r="X1313">
        <v>196160003.66210902</v>
      </c>
      <c r="Y1313">
        <v>209960006.71386698</v>
      </c>
      <c r="Z1313">
        <v>214830001.83105499</v>
      </c>
      <c r="AA1313">
        <v>210190002.44140598</v>
      </c>
      <c r="AB1313">
        <v>181139999.38964802</v>
      </c>
      <c r="AC1313">
        <v>182979995.727539</v>
      </c>
      <c r="AD1313">
        <v>188490005.493164</v>
      </c>
      <c r="AE1313">
        <v>268910003.66210896</v>
      </c>
      <c r="AF1313">
        <v>268179992.67578101</v>
      </c>
      <c r="AG1313">
        <v>286779998.77929699</v>
      </c>
      <c r="AH1313">
        <v>265279998.77929699</v>
      </c>
      <c r="AI1313">
        <v>326529998.77929699</v>
      </c>
      <c r="AJ1313">
        <v>419649993.89648396</v>
      </c>
      <c r="AK1313">
        <v>433380004.88281304</v>
      </c>
      <c r="AL1313">
        <v>468989990.234375</v>
      </c>
      <c r="AM1313">
        <v>433100006.10351604</v>
      </c>
      <c r="AN1313">
        <v>490450012.20703101</v>
      </c>
      <c r="AO1313">
        <v>419239990.234375</v>
      </c>
      <c r="AP1313">
        <v>369114929.19921899</v>
      </c>
      <c r="AQ1313">
        <v>400119598.38867199</v>
      </c>
      <c r="AR1313">
        <v>398759582.51953101</v>
      </c>
      <c r="AS1313">
        <v>179784667.96875</v>
      </c>
      <c r="AT1313">
        <v>390936706.54296899</v>
      </c>
      <c r="AU1313">
        <v>440271697.99804699</v>
      </c>
      <c r="AV1313">
        <v>540838989.25781298</v>
      </c>
      <c r="AW1313">
        <v>647383972.16796899</v>
      </c>
      <c r="AX1313">
        <v>698193969.72656298</v>
      </c>
      <c r="AY1313">
        <v>900548339.84375</v>
      </c>
      <c r="AZ1313">
        <v>942715942.38281298</v>
      </c>
      <c r="BA1313">
        <v>1000375305.1757801</v>
      </c>
      <c r="BB1313">
        <v>1083702880.85938</v>
      </c>
      <c r="BC1313">
        <v>845799987.79296899</v>
      </c>
      <c r="BD1313">
        <v>981979125.97656298</v>
      </c>
      <c r="BE1313">
        <v>1152317382.8125</v>
      </c>
      <c r="BF1313">
        <v>1045078125</v>
      </c>
      <c r="BG1313">
        <v>1123362792.96875</v>
      </c>
      <c r="BH1313">
        <v>998385070.80078101</v>
      </c>
      <c r="BI1313">
        <v>1029480468.75</v>
      </c>
      <c r="BJ1313">
        <v>892151123.046875</v>
      </c>
      <c r="BK1313">
        <v>1187555664.0625</v>
      </c>
      <c r="BL1313">
        <v>1108672241.2109399</v>
      </c>
      <c r="BM1313">
        <v>1732347412.10938</v>
      </c>
      <c r="BN1313">
        <v>1611648925.78125</v>
      </c>
      <c r="BO1313">
        <v>1392364990.23438</v>
      </c>
      <c r="BP1313">
        <v>1436421997.0703101</v>
      </c>
    </row>
    <row r="1314" spans="1:69" x14ac:dyDescent="0.2">
      <c r="A1314" t="s">
        <v>194</v>
      </c>
      <c r="B1314" t="s">
        <v>195</v>
      </c>
      <c r="C1314" t="s">
        <v>3578</v>
      </c>
      <c r="D1314" t="s">
        <v>3579</v>
      </c>
      <c r="E1314">
        <v>200000.00298023198</v>
      </c>
      <c r="F1314">
        <v>1350000.02384186</v>
      </c>
      <c r="G1314">
        <v>4429999.8283386203</v>
      </c>
      <c r="H1314">
        <v>4139999.8664856004</v>
      </c>
      <c r="I1314">
        <v>15399999.6185303</v>
      </c>
      <c r="J1314">
        <v>17270000.457763702</v>
      </c>
      <c r="K1314">
        <v>16860000.6103516</v>
      </c>
      <c r="L1314">
        <v>19620000.839233398</v>
      </c>
      <c r="M1314">
        <v>22809999.465942401</v>
      </c>
      <c r="N1314">
        <v>24000000</v>
      </c>
      <c r="O1314">
        <v>21989999.771118201</v>
      </c>
      <c r="P1314">
        <v>28790000.915527303</v>
      </c>
      <c r="Q1314">
        <v>34319999.694824196</v>
      </c>
      <c r="R1314">
        <v>56900001.525878899</v>
      </c>
      <c r="S1314">
        <v>96319999.694824204</v>
      </c>
      <c r="T1314">
        <v>88500000</v>
      </c>
      <c r="U1314">
        <v>79870002.746582001</v>
      </c>
      <c r="V1314">
        <v>109069999.69482401</v>
      </c>
      <c r="W1314">
        <v>156880004.88281301</v>
      </c>
      <c r="X1314">
        <v>196160003.66210902</v>
      </c>
      <c r="Y1314">
        <v>209960006.71386698</v>
      </c>
      <c r="Z1314">
        <v>214830001.83105499</v>
      </c>
      <c r="AA1314">
        <v>210190002.44140598</v>
      </c>
      <c r="AB1314">
        <v>181139999.38964802</v>
      </c>
      <c r="AC1314">
        <v>182979995.727539</v>
      </c>
      <c r="AD1314">
        <v>188490005.493164</v>
      </c>
      <c r="AE1314">
        <v>268910003.66210896</v>
      </c>
      <c r="AF1314">
        <v>268179992.67578101</v>
      </c>
      <c r="AG1314">
        <v>286779998.77929699</v>
      </c>
      <c r="AH1314">
        <v>265279998.77929699</v>
      </c>
      <c r="AI1314">
        <v>326529998.77929699</v>
      </c>
      <c r="AJ1314">
        <v>419649993.89648396</v>
      </c>
      <c r="AK1314">
        <v>433380004.88281304</v>
      </c>
      <c r="AL1314">
        <v>468989990.234375</v>
      </c>
      <c r="AM1314">
        <v>433100006.10351604</v>
      </c>
      <c r="AN1314">
        <v>490450012.20703101</v>
      </c>
      <c r="AO1314">
        <v>419239990.234375</v>
      </c>
      <c r="AP1314">
        <v>369114929.19921899</v>
      </c>
      <c r="AQ1314">
        <v>400119598.38867199</v>
      </c>
      <c r="AR1314">
        <v>398759582.51953101</v>
      </c>
      <c r="AS1314">
        <v>179784667.96875</v>
      </c>
      <c r="AT1314">
        <v>390936706.54296899</v>
      </c>
      <c r="AU1314">
        <v>440271697.99804699</v>
      </c>
      <c r="AV1314">
        <v>540838989.25781298</v>
      </c>
      <c r="AW1314">
        <v>647383972.16796899</v>
      </c>
      <c r="AX1314">
        <v>698193969.72656298</v>
      </c>
      <c r="AY1314">
        <v>900548339.84375</v>
      </c>
      <c r="AZ1314">
        <v>942715942.38281298</v>
      </c>
      <c r="BA1314">
        <v>1000375305.1757801</v>
      </c>
      <c r="BB1314">
        <v>1083702880.85938</v>
      </c>
      <c r="BC1314">
        <v>845799987.79296899</v>
      </c>
      <c r="BD1314">
        <v>981979125.97656298</v>
      </c>
      <c r="BE1314">
        <v>1152317382.8125</v>
      </c>
      <c r="BF1314">
        <v>1045078125</v>
      </c>
      <c r="BG1314">
        <v>1123362792.96875</v>
      </c>
      <c r="BH1314">
        <v>998385070.80078101</v>
      </c>
      <c r="BI1314">
        <v>1029480468.75</v>
      </c>
      <c r="BJ1314">
        <v>892151123.046875</v>
      </c>
      <c r="BK1314">
        <v>1187555664.0625</v>
      </c>
      <c r="BL1314">
        <v>1108672241.2109399</v>
      </c>
      <c r="BM1314">
        <v>1732347412.10938</v>
      </c>
      <c r="BN1314">
        <v>1611648925.78125</v>
      </c>
      <c r="BO1314">
        <v>1392364990.23438</v>
      </c>
      <c r="BP1314">
        <v>1436421997.0703101</v>
      </c>
    </row>
    <row r="1315" spans="1:69" x14ac:dyDescent="0.2">
      <c r="A1315" t="s">
        <v>194</v>
      </c>
      <c r="B1315" t="s">
        <v>195</v>
      </c>
      <c r="C1315" t="s">
        <v>3580</v>
      </c>
      <c r="D1315" t="s">
        <v>3581</v>
      </c>
    </row>
    <row r="1316" spans="1:69" x14ac:dyDescent="0.2">
      <c r="A1316" t="s">
        <v>194</v>
      </c>
      <c r="B1316" t="s">
        <v>195</v>
      </c>
      <c r="C1316" t="s">
        <v>3582</v>
      </c>
      <c r="D1316" t="s">
        <v>3583</v>
      </c>
      <c r="BK1316">
        <v>1769691.94412231</v>
      </c>
      <c r="BL1316">
        <v>4707783.2221984901</v>
      </c>
      <c r="BM1316">
        <v>5167200.0885009803</v>
      </c>
      <c r="BN1316">
        <v>14516519.5465088</v>
      </c>
      <c r="BO1316">
        <v>7409230.2322387705</v>
      </c>
      <c r="BP1316">
        <v>6568655.0140380906</v>
      </c>
    </row>
    <row r="1317" spans="1:69" x14ac:dyDescent="0.2">
      <c r="A1317" t="s">
        <v>194</v>
      </c>
      <c r="B1317" t="s">
        <v>195</v>
      </c>
      <c r="C1317" t="s">
        <v>3584</v>
      </c>
      <c r="D1317" t="s">
        <v>3585</v>
      </c>
    </row>
    <row r="1318" spans="1:69" x14ac:dyDescent="0.2">
      <c r="A1318" t="s">
        <v>194</v>
      </c>
      <c r="B1318" t="s">
        <v>195</v>
      </c>
      <c r="C1318" t="s">
        <v>3586</v>
      </c>
      <c r="D1318" t="s">
        <v>3587</v>
      </c>
    </row>
    <row r="1319" spans="1:69" x14ac:dyDescent="0.2">
      <c r="A1319" t="s">
        <v>194</v>
      </c>
      <c r="B1319" t="s">
        <v>195</v>
      </c>
      <c r="C1319" t="s">
        <v>3588</v>
      </c>
      <c r="D1319" t="s">
        <v>3589</v>
      </c>
      <c r="AX1319">
        <v>270000.010728836</v>
      </c>
      <c r="AY1319">
        <v>280000.00119209301</v>
      </c>
      <c r="AZ1319">
        <v>540000.021457672</v>
      </c>
      <c r="BA1319">
        <v>280000.00119209301</v>
      </c>
      <c r="BB1319">
        <v>340000.00357627904</v>
      </c>
      <c r="BC1319">
        <v>600000.02384185803</v>
      </c>
      <c r="BD1319">
        <v>779999.97138977097</v>
      </c>
      <c r="BE1319">
        <v>667576.01499557495</v>
      </c>
      <c r="BF1319">
        <v>627321.00486755406</v>
      </c>
      <c r="BG1319">
        <v>611678.00426483201</v>
      </c>
      <c r="BH1319">
        <v>647435.00947952305</v>
      </c>
      <c r="BI1319">
        <v>627843.97602081299</v>
      </c>
      <c r="BJ1319">
        <v>455599.99346733099</v>
      </c>
      <c r="BK1319">
        <v>128650.993108749</v>
      </c>
      <c r="BL1319">
        <v>676548.00415039097</v>
      </c>
      <c r="BO1319">
        <v>31401.999294757803</v>
      </c>
      <c r="BP1319">
        <v>295497.00021743804</v>
      </c>
    </row>
    <row r="1320" spans="1:69" x14ac:dyDescent="0.2">
      <c r="A1320" t="s">
        <v>194</v>
      </c>
      <c r="B1320" t="s">
        <v>195</v>
      </c>
      <c r="C1320" t="s">
        <v>3590</v>
      </c>
      <c r="D1320" t="s">
        <v>3591</v>
      </c>
      <c r="U1320">
        <v>425357.5</v>
      </c>
      <c r="V1320">
        <v>4388686.8</v>
      </c>
      <c r="W1320">
        <v>3662413.7</v>
      </c>
      <c r="X1320">
        <v>3310705</v>
      </c>
      <c r="Y1320">
        <v>6392134.0999999996</v>
      </c>
      <c r="Z1320">
        <v>2968816.4</v>
      </c>
      <c r="AA1320">
        <v>1277453.8</v>
      </c>
      <c r="AB1320">
        <v>1490862.4</v>
      </c>
      <c r="AC1320">
        <v>3676248</v>
      </c>
      <c r="AD1320">
        <v>5465989.9000000004</v>
      </c>
      <c r="AE1320">
        <v>15334847.1</v>
      </c>
      <c r="AF1320">
        <v>3707172.1</v>
      </c>
      <c r="AG1320">
        <v>8050018.5</v>
      </c>
      <c r="AH1320">
        <v>7692265.5</v>
      </c>
      <c r="AI1320">
        <v>2478261</v>
      </c>
      <c r="AJ1320">
        <v>22343490</v>
      </c>
      <c r="AK1320">
        <v>34444590.899999999</v>
      </c>
      <c r="AL1320">
        <v>37185638.100000001</v>
      </c>
      <c r="AM1320">
        <v>5371666.2999999998</v>
      </c>
      <c r="AN1320">
        <v>9895423</v>
      </c>
      <c r="AO1320">
        <v>14632541</v>
      </c>
      <c r="AP1320">
        <v>12909100.6</v>
      </c>
      <c r="AQ1320">
        <v>12027832.800000001</v>
      </c>
      <c r="AR1320">
        <v>8251800.7999999998</v>
      </c>
      <c r="AS1320">
        <v>11627029.1</v>
      </c>
      <c r="AT1320">
        <v>13787616.300000001</v>
      </c>
      <c r="AU1320">
        <v>42231778.399999999</v>
      </c>
      <c r="AV1320">
        <v>34711627.899999999</v>
      </c>
      <c r="AW1320">
        <v>38101059.5</v>
      </c>
      <c r="AX1320">
        <v>55748902.5</v>
      </c>
      <c r="AY1320">
        <v>47473491.399999999</v>
      </c>
      <c r="AZ1320">
        <v>54628992.600000001</v>
      </c>
      <c r="BA1320">
        <v>38753226.100000001</v>
      </c>
      <c r="BB1320">
        <v>78305665.599999994</v>
      </c>
      <c r="BC1320">
        <v>63358244.399999999</v>
      </c>
      <c r="BD1320">
        <v>42284191.200000003</v>
      </c>
      <c r="BE1320">
        <v>22496247.600000001</v>
      </c>
      <c r="BF1320">
        <v>11393248.9</v>
      </c>
      <c r="BG1320">
        <v>14624936.6</v>
      </c>
      <c r="BH1320">
        <v>33076705.100000001</v>
      </c>
      <c r="BI1320">
        <v>17481376</v>
      </c>
      <c r="BJ1320">
        <v>19407404.600000001</v>
      </c>
      <c r="BK1320">
        <v>25090637.899999999</v>
      </c>
      <c r="BL1320">
        <v>23831273.300000001</v>
      </c>
      <c r="BM1320">
        <v>39081105.899999999</v>
      </c>
      <c r="BN1320">
        <v>2605530.9</v>
      </c>
      <c r="BO1320">
        <v>-3120806.2</v>
      </c>
      <c r="BP1320">
        <v>1762278.7</v>
      </c>
      <c r="BQ1320">
        <v>14149207.800000001</v>
      </c>
    </row>
    <row r="1321" spans="1:69" x14ac:dyDescent="0.2">
      <c r="A1321" t="s">
        <v>194</v>
      </c>
      <c r="B1321" t="s">
        <v>195</v>
      </c>
      <c r="C1321" t="s">
        <v>3592</v>
      </c>
      <c r="D1321" t="s">
        <v>3593</v>
      </c>
    </row>
    <row r="1322" spans="1:69" x14ac:dyDescent="0.2">
      <c r="A1322" t="s">
        <v>194</v>
      </c>
      <c r="B1322" t="s">
        <v>195</v>
      </c>
      <c r="C1322" t="s">
        <v>3594</v>
      </c>
      <c r="D1322" t="s">
        <v>3595</v>
      </c>
      <c r="O1322">
        <v>143191.4</v>
      </c>
      <c r="P1322">
        <v>266920.2</v>
      </c>
      <c r="Q1322">
        <v>4223182.9000000004</v>
      </c>
      <c r="R1322">
        <v>9447349.3000000007</v>
      </c>
      <c r="S1322">
        <v>13598967.5</v>
      </c>
      <c r="T1322">
        <v>16309379.4</v>
      </c>
      <c r="U1322">
        <v>22655143.100000001</v>
      </c>
      <c r="V1322">
        <v>40992845.5</v>
      </c>
      <c r="W1322">
        <v>34675059.5</v>
      </c>
      <c r="X1322">
        <v>49040954</v>
      </c>
      <c r="Y1322">
        <v>50869888.600000001</v>
      </c>
      <c r="Z1322">
        <v>60061147.5</v>
      </c>
      <c r="AA1322">
        <v>44534413</v>
      </c>
      <c r="AB1322">
        <v>67313303.900000006</v>
      </c>
      <c r="AC1322">
        <v>41025094.899999999</v>
      </c>
      <c r="AD1322">
        <v>49533002.399999999</v>
      </c>
      <c r="AE1322">
        <v>81697071.099999994</v>
      </c>
      <c r="AF1322">
        <v>98626632.799999997</v>
      </c>
      <c r="AG1322">
        <v>74709691.5</v>
      </c>
      <c r="AH1322">
        <v>79284141.799999997</v>
      </c>
      <c r="AI1322">
        <v>60912113.700000003</v>
      </c>
      <c r="AJ1322">
        <v>121824256.59999999</v>
      </c>
      <c r="AK1322">
        <v>128221303.59999999</v>
      </c>
      <c r="AL1322">
        <v>118598586</v>
      </c>
      <c r="AM1322">
        <v>79627080.900000006</v>
      </c>
      <c r="AN1322">
        <v>83077556.200000003</v>
      </c>
      <c r="AO1322">
        <v>72940150.099999994</v>
      </c>
      <c r="AP1322">
        <v>44115431.100000001</v>
      </c>
      <c r="AQ1322">
        <v>64178665.200000003</v>
      </c>
      <c r="AR1322">
        <v>75620601</v>
      </c>
      <c r="AS1322">
        <v>65827755.5</v>
      </c>
      <c r="AT1322">
        <v>122811167.40000001</v>
      </c>
      <c r="AU1322">
        <v>113696033.90000001</v>
      </c>
      <c r="AV1322">
        <v>94674215.5</v>
      </c>
      <c r="AW1322">
        <v>218403974.59999999</v>
      </c>
      <c r="AX1322">
        <v>183092168.59999999</v>
      </c>
      <c r="AY1322">
        <v>245835306.19999999</v>
      </c>
      <c r="AZ1322">
        <v>196815298.09999999</v>
      </c>
      <c r="BA1322">
        <v>270854410</v>
      </c>
      <c r="BB1322">
        <v>195006325.19999999</v>
      </c>
      <c r="BC1322">
        <v>241443695.19999999</v>
      </c>
      <c r="BD1322">
        <v>146607890.80000001</v>
      </c>
      <c r="BE1322">
        <v>135093445.40000001</v>
      </c>
      <c r="BF1322">
        <v>16406307.9</v>
      </c>
      <c r="BG1322">
        <v>158177452.80000001</v>
      </c>
      <c r="BH1322">
        <v>199453976</v>
      </c>
      <c r="BI1322">
        <v>190868353.5</v>
      </c>
      <c r="BJ1322">
        <v>102546207.5</v>
      </c>
      <c r="BK1322">
        <v>262863612.5</v>
      </c>
      <c r="BL1322">
        <v>366225464.10000002</v>
      </c>
      <c r="BM1322">
        <v>432005913.60000002</v>
      </c>
      <c r="BN1322">
        <v>551088640.89999998</v>
      </c>
      <c r="BO1322">
        <v>306923245.39999998</v>
      </c>
      <c r="BP1322">
        <v>267226806.90000001</v>
      </c>
      <c r="BQ1322">
        <v>440063844.69999999</v>
      </c>
    </row>
    <row r="1323" spans="1:69" x14ac:dyDescent="0.2">
      <c r="A1323" t="s">
        <v>194</v>
      </c>
      <c r="B1323" t="s">
        <v>195</v>
      </c>
      <c r="C1323" t="s">
        <v>3596</v>
      </c>
      <c r="D1323" t="s">
        <v>3597</v>
      </c>
      <c r="O1323">
        <v>11000</v>
      </c>
      <c r="P1323">
        <v>5000</v>
      </c>
      <c r="Q1323">
        <v>1552000</v>
      </c>
      <c r="R1323">
        <v>1475000</v>
      </c>
      <c r="S1323">
        <v>1511000</v>
      </c>
      <c r="T1323">
        <v>4957000</v>
      </c>
      <c r="U1323">
        <v>6952000</v>
      </c>
      <c r="V1323">
        <v>12716000</v>
      </c>
      <c r="W1323">
        <v>15520000</v>
      </c>
      <c r="X1323">
        <v>18859000</v>
      </c>
      <c r="Y1323">
        <v>11765000</v>
      </c>
      <c r="Z1323">
        <v>7061000</v>
      </c>
      <c r="AA1323">
        <v>10460000</v>
      </c>
      <c r="AB1323">
        <v>18376000</v>
      </c>
      <c r="AC1323">
        <v>12823000</v>
      </c>
      <c r="AD1323">
        <v>20582000</v>
      </c>
      <c r="AE1323">
        <v>31462000</v>
      </c>
      <c r="AF1323">
        <v>21336000</v>
      </c>
      <c r="AG1323">
        <v>18317000</v>
      </c>
      <c r="AH1323">
        <v>23778000</v>
      </c>
      <c r="AI1323">
        <v>14160000</v>
      </c>
      <c r="AJ1323">
        <v>40630000</v>
      </c>
      <c r="AK1323">
        <v>47661000</v>
      </c>
      <c r="AL1323">
        <v>61091000</v>
      </c>
      <c r="AM1323">
        <v>76050000</v>
      </c>
      <c r="AN1323">
        <v>80954000</v>
      </c>
      <c r="AO1323">
        <v>45989000</v>
      </c>
      <c r="AP1323">
        <v>30443000</v>
      </c>
      <c r="AQ1323">
        <v>52499000</v>
      </c>
      <c r="AR1323">
        <v>57247000</v>
      </c>
      <c r="AS1323">
        <v>36410000</v>
      </c>
      <c r="AT1323">
        <v>68952000</v>
      </c>
      <c r="AU1323">
        <v>65344000</v>
      </c>
      <c r="AV1323">
        <v>52337000</v>
      </c>
      <c r="AW1323">
        <v>128550000</v>
      </c>
      <c r="AX1323">
        <v>102046000</v>
      </c>
      <c r="AY1323">
        <v>121811000</v>
      </c>
      <c r="AZ1323">
        <v>79998000</v>
      </c>
      <c r="BA1323">
        <v>159220000</v>
      </c>
      <c r="BB1323">
        <v>89672000</v>
      </c>
      <c r="BC1323">
        <v>66579000</v>
      </c>
      <c r="BD1323">
        <v>64494000</v>
      </c>
      <c r="BE1323">
        <v>59714000</v>
      </c>
      <c r="BF1323">
        <v>24412000</v>
      </c>
      <c r="BG1323">
        <v>84579000</v>
      </c>
      <c r="BH1323">
        <v>130234000</v>
      </c>
      <c r="BI1323">
        <v>166482000</v>
      </c>
      <c r="BJ1323">
        <v>78135000</v>
      </c>
      <c r="BK1323">
        <v>166282000</v>
      </c>
      <c r="BL1323">
        <v>227790000</v>
      </c>
      <c r="BM1323">
        <v>229717000</v>
      </c>
      <c r="BN1323">
        <v>238636000</v>
      </c>
      <c r="BO1323">
        <v>147118000</v>
      </c>
      <c r="BP1323">
        <v>175390000</v>
      </c>
      <c r="BQ1323">
        <v>320829000</v>
      </c>
    </row>
    <row r="1324" spans="1:69" x14ac:dyDescent="0.2">
      <c r="A1324" t="s">
        <v>194</v>
      </c>
      <c r="B1324" t="s">
        <v>195</v>
      </c>
      <c r="C1324" t="s">
        <v>3598</v>
      </c>
      <c r="D1324" t="s">
        <v>3599</v>
      </c>
      <c r="H1324">
        <v>9999.9997764825803</v>
      </c>
      <c r="I1324">
        <v>29999.999329447703</v>
      </c>
      <c r="J1324">
        <v>9999.9997764825803</v>
      </c>
      <c r="K1324">
        <v>29999.999329447703</v>
      </c>
      <c r="L1324">
        <v>9999.9997764825803</v>
      </c>
      <c r="M1324">
        <v>70000.000298023195</v>
      </c>
      <c r="N1324">
        <v>59999.9986588955</v>
      </c>
      <c r="O1324">
        <v>-9999.9997764825803</v>
      </c>
      <c r="P1324">
        <v>39999.999105930299</v>
      </c>
      <c r="Q1324">
        <v>79999.9982118607</v>
      </c>
      <c r="R1324">
        <v>349999.99403953605</v>
      </c>
      <c r="S1324">
        <v>430000.00715255697</v>
      </c>
      <c r="T1324">
        <v>610000.01430511498</v>
      </c>
      <c r="U1324">
        <v>579999.983310699</v>
      </c>
      <c r="V1324">
        <v>2950000.04768372</v>
      </c>
      <c r="W1324">
        <v>2920000.07629395</v>
      </c>
      <c r="X1324">
        <v>1669999.95708466</v>
      </c>
      <c r="Y1324">
        <v>1960000.0381469701</v>
      </c>
      <c r="Z1324">
        <v>2170000.07629395</v>
      </c>
      <c r="AA1324">
        <v>1649999.97615814</v>
      </c>
      <c r="AB1324">
        <v>2900000.0953674298</v>
      </c>
      <c r="AC1324">
        <v>2529999.97138977</v>
      </c>
      <c r="AD1324">
        <v>1870000.00476837</v>
      </c>
      <c r="AE1324">
        <v>2740000.0095367399</v>
      </c>
      <c r="AF1324">
        <v>3059999.9427795401</v>
      </c>
      <c r="AG1324">
        <v>4070000.1716613797</v>
      </c>
      <c r="AH1324">
        <v>4539999.9618530301</v>
      </c>
      <c r="AI1324">
        <v>4960000.0381469699</v>
      </c>
      <c r="AJ1324">
        <v>5269999.9809265099</v>
      </c>
      <c r="AK1324">
        <v>6559999.9427795401</v>
      </c>
      <c r="AL1324">
        <v>7389999.8664856004</v>
      </c>
      <c r="AM1324">
        <v>13020000.4577637</v>
      </c>
      <c r="AN1324">
        <v>12260000.228881801</v>
      </c>
      <c r="AO1324">
        <v>14920000.076293899</v>
      </c>
      <c r="AP1324">
        <v>12479999.5422363</v>
      </c>
      <c r="AQ1324">
        <v>8039999.9618530292</v>
      </c>
      <c r="AR1324">
        <v>14109999.6566772</v>
      </c>
      <c r="AS1324">
        <v>11470000.267028799</v>
      </c>
      <c r="AT1324">
        <v>12750000</v>
      </c>
      <c r="AU1324">
        <v>15949999.809265099</v>
      </c>
      <c r="AV1324">
        <v>20600000.3814697</v>
      </c>
      <c r="AW1324">
        <v>20450000.762939498</v>
      </c>
      <c r="AX1324">
        <v>20799999.237060502</v>
      </c>
      <c r="AY1324">
        <v>20940000.534057599</v>
      </c>
      <c r="AZ1324">
        <v>20319999.6948242</v>
      </c>
      <c r="BA1324">
        <v>20809999.465942401</v>
      </c>
      <c r="BB1324">
        <v>23719999.3133545</v>
      </c>
      <c r="BC1324">
        <v>28200000.762939498</v>
      </c>
      <c r="BD1324">
        <v>30149999.6185303</v>
      </c>
      <c r="BE1324">
        <v>37240001.678466797</v>
      </c>
      <c r="BF1324">
        <v>38599998.474121101</v>
      </c>
      <c r="BG1324">
        <v>32500000</v>
      </c>
      <c r="BH1324">
        <v>38467075.347900398</v>
      </c>
      <c r="BI1324">
        <v>35329620.361328095</v>
      </c>
      <c r="BJ1324">
        <v>30983425.140380897</v>
      </c>
      <c r="BK1324">
        <v>35243381.500244096</v>
      </c>
      <c r="BL1324">
        <v>36919719.6960449</v>
      </c>
      <c r="BM1324">
        <v>50375793.457031302</v>
      </c>
      <c r="BN1324">
        <v>52684093.475341797</v>
      </c>
      <c r="BO1324">
        <v>41368721.008300804</v>
      </c>
      <c r="BP1324">
        <v>40766941.070556596</v>
      </c>
    </row>
    <row r="1325" spans="1:69" x14ac:dyDescent="0.2">
      <c r="A1325" t="s">
        <v>194</v>
      </c>
      <c r="B1325" t="s">
        <v>195</v>
      </c>
      <c r="C1325" t="s">
        <v>3600</v>
      </c>
      <c r="D1325" t="s">
        <v>3601</v>
      </c>
      <c r="K1325">
        <v>189999.99761581398</v>
      </c>
      <c r="N1325">
        <v>129999.995231628</v>
      </c>
      <c r="O1325">
        <v>59999.9986588955</v>
      </c>
      <c r="P1325">
        <v>50000.000745058103</v>
      </c>
      <c r="Q1325">
        <v>59999.9986588955</v>
      </c>
      <c r="R1325">
        <v>340000.00357627904</v>
      </c>
      <c r="S1325">
        <v>109999.999403954</v>
      </c>
      <c r="T1325">
        <v>629999.99523162795</v>
      </c>
      <c r="U1325">
        <v>360000.01430511504</v>
      </c>
      <c r="V1325">
        <v>469999.99880790699</v>
      </c>
      <c r="W1325">
        <v>540000.021457672</v>
      </c>
      <c r="X1325">
        <v>1309999.9427795399</v>
      </c>
      <c r="Y1325">
        <v>589999.97377395595</v>
      </c>
      <c r="Z1325">
        <v>469999.99880790699</v>
      </c>
      <c r="AA1325">
        <v>289999.99165535002</v>
      </c>
      <c r="AB1325">
        <v>330000.01311302203</v>
      </c>
      <c r="AC1325">
        <v>219999.99880790699</v>
      </c>
      <c r="AD1325">
        <v>239999.994635582</v>
      </c>
      <c r="AE1325">
        <v>419999.98688697797</v>
      </c>
      <c r="AF1325">
        <v>439999.99761581398</v>
      </c>
      <c r="AG1325">
        <v>419999.98688697797</v>
      </c>
      <c r="AH1325">
        <v>5239999.7711181594</v>
      </c>
      <c r="AI1325">
        <v>1909999.9666214001</v>
      </c>
      <c r="AJ1325">
        <v>1549999.95231628</v>
      </c>
      <c r="AK1325">
        <v>1200000.04768372</v>
      </c>
      <c r="AL1325">
        <v>2940000.0572204599</v>
      </c>
      <c r="AM1325">
        <v>3099999.9046325702</v>
      </c>
      <c r="AN1325">
        <v>3049999.95231628</v>
      </c>
      <c r="AO1325">
        <v>4260000.2288818406</v>
      </c>
      <c r="AP1325">
        <v>1740000.0095367401</v>
      </c>
      <c r="AQ1325">
        <v>3289999.9618530301</v>
      </c>
      <c r="AR1325">
        <v>2960000.0381469699</v>
      </c>
      <c r="AS1325">
        <v>2990000.0095367399</v>
      </c>
      <c r="AT1325">
        <v>2950000.04768372</v>
      </c>
      <c r="AU1325">
        <v>8010000.2288818397</v>
      </c>
      <c r="AV1325">
        <v>2549999.95231628</v>
      </c>
      <c r="AW1325">
        <v>5059999.9427795401</v>
      </c>
      <c r="AX1325">
        <v>4130000.1144409198</v>
      </c>
      <c r="AY1325">
        <v>5449999.8092651404</v>
      </c>
      <c r="AZ1325">
        <v>4679999.8283386203</v>
      </c>
      <c r="BA1325">
        <v>7659999.8474121103</v>
      </c>
      <c r="BB1325">
        <v>6969999.7901916504</v>
      </c>
      <c r="BC1325">
        <v>4920000.07629395</v>
      </c>
      <c r="BD1325">
        <v>7059999.9427795401</v>
      </c>
      <c r="BE1325">
        <v>7324679.8515319796</v>
      </c>
      <c r="BF1325">
        <v>7314411.16333008</v>
      </c>
      <c r="BG1325">
        <v>4866425.0373840295</v>
      </c>
      <c r="BH1325">
        <v>4430508.1367492704</v>
      </c>
      <c r="BI1325">
        <v>4805589.1990661602</v>
      </c>
      <c r="BJ1325">
        <v>5730843.0671691904</v>
      </c>
      <c r="BK1325">
        <v>6013055.8013915997</v>
      </c>
      <c r="BL1325">
        <v>7823822.0214843806</v>
      </c>
      <c r="BM1325">
        <v>7479347.22900391</v>
      </c>
      <c r="BN1325">
        <v>13637635.2310181</v>
      </c>
      <c r="BO1325">
        <v>5399074.0776062002</v>
      </c>
      <c r="BP1325">
        <v>10527408.599853499</v>
      </c>
    </row>
    <row r="1326" spans="1:69" x14ac:dyDescent="0.2">
      <c r="A1326" t="s">
        <v>194</v>
      </c>
      <c r="B1326" t="s">
        <v>195</v>
      </c>
      <c r="C1326" t="s">
        <v>3602</v>
      </c>
      <c r="D1326" t="s">
        <v>3603</v>
      </c>
    </row>
    <row r="1327" spans="1:69" x14ac:dyDescent="0.2">
      <c r="A1327" t="s">
        <v>194</v>
      </c>
      <c r="B1327" t="s">
        <v>195</v>
      </c>
      <c r="C1327" t="s">
        <v>3604</v>
      </c>
      <c r="D1327" t="s">
        <v>3605</v>
      </c>
    </row>
    <row r="1328" spans="1:69" x14ac:dyDescent="0.2">
      <c r="A1328" t="s">
        <v>194</v>
      </c>
      <c r="B1328" t="s">
        <v>195</v>
      </c>
      <c r="C1328" t="s">
        <v>3606</v>
      </c>
      <c r="D1328" t="s">
        <v>3607</v>
      </c>
      <c r="AO1328">
        <v>60.215053558349602</v>
      </c>
      <c r="AQ1328">
        <v>57.7540092468262</v>
      </c>
      <c r="AS1328">
        <v>60.1063842773438</v>
      </c>
      <c r="AU1328">
        <v>59.788360595703097</v>
      </c>
      <c r="AV1328">
        <v>55.026454925537102</v>
      </c>
      <c r="AW1328">
        <v>51.231525421142599</v>
      </c>
      <c r="AX1328">
        <v>53.658535003662102</v>
      </c>
      <c r="AY1328">
        <v>44.878047943115199</v>
      </c>
      <c r="AZ1328">
        <v>47.5728149414062</v>
      </c>
      <c r="BA1328">
        <v>46.116504669189503</v>
      </c>
      <c r="BB1328">
        <v>44.976078033447301</v>
      </c>
      <c r="BC1328">
        <v>44.285713195800803</v>
      </c>
      <c r="BD1328">
        <v>43.127960205078097</v>
      </c>
      <c r="BE1328">
        <v>38.388626098632798</v>
      </c>
      <c r="BF1328">
        <v>36.492889404296903</v>
      </c>
      <c r="BG1328">
        <v>38.942306518554702</v>
      </c>
      <c r="BH1328">
        <v>47.619049072265597</v>
      </c>
      <c r="BI1328">
        <v>52.380950927734403</v>
      </c>
      <c r="BJ1328">
        <v>51.904762268066399</v>
      </c>
      <c r="BK1328">
        <v>52.857143402099602</v>
      </c>
      <c r="BL1328">
        <v>48.5714302062988</v>
      </c>
      <c r="BM1328">
        <v>50.476188659667997</v>
      </c>
      <c r="BN1328">
        <v>50.476188659667997</v>
      </c>
      <c r="BO1328">
        <v>50.943397521972699</v>
      </c>
      <c r="BP1328">
        <v>49.5283012390137</v>
      </c>
    </row>
    <row r="1329" spans="1:69" x14ac:dyDescent="0.2">
      <c r="A1329" t="s">
        <v>194</v>
      </c>
      <c r="B1329" t="s">
        <v>195</v>
      </c>
      <c r="C1329" t="s">
        <v>3608</v>
      </c>
      <c r="D1329" t="s">
        <v>3609</v>
      </c>
      <c r="S1329">
        <v>35940307.619999997</v>
      </c>
      <c r="T1329">
        <v>47654621.119999997</v>
      </c>
      <c r="U1329">
        <v>51023120.880000003</v>
      </c>
      <c r="V1329">
        <v>60147422.789999999</v>
      </c>
      <c r="W1329">
        <v>78074638.370000005</v>
      </c>
      <c r="X1329">
        <v>109669143.7</v>
      </c>
      <c r="Y1329">
        <v>150431030.30000001</v>
      </c>
      <c r="Z1329">
        <v>153360977.19999999</v>
      </c>
      <c r="AA1329">
        <v>110302223.2</v>
      </c>
      <c r="AB1329">
        <v>113213974</v>
      </c>
      <c r="AC1329">
        <v>90237777.709999993</v>
      </c>
      <c r="AD1329">
        <v>125921798.7</v>
      </c>
      <c r="AE1329">
        <v>191625381.5</v>
      </c>
      <c r="AF1329">
        <v>173280075.09999999</v>
      </c>
      <c r="AG1329">
        <v>187028152.5</v>
      </c>
      <c r="AH1329">
        <v>155259277.30000001</v>
      </c>
      <c r="AI1329">
        <v>139672851.59999999</v>
      </c>
      <c r="AJ1329">
        <v>112967811.59999999</v>
      </c>
      <c r="AK1329">
        <v>128813964.80000001</v>
      </c>
      <c r="AL1329">
        <v>117222412.09999999</v>
      </c>
      <c r="AM1329">
        <v>80346946.719999999</v>
      </c>
      <c r="AN1329">
        <v>78178306.579999998</v>
      </c>
      <c r="AO1329">
        <v>76009666.439999998</v>
      </c>
      <c r="AP1329">
        <v>73841026.310000002</v>
      </c>
      <c r="AQ1329">
        <v>71672386.170000002</v>
      </c>
      <c r="AR1329">
        <v>69503746.030000001</v>
      </c>
      <c r="AS1329">
        <v>67335105.900000006</v>
      </c>
      <c r="AT1329">
        <v>49915523.530000001</v>
      </c>
      <c r="AU1329">
        <v>58734134.670000002</v>
      </c>
      <c r="AV1329">
        <v>53747390.75</v>
      </c>
      <c r="AW1329">
        <v>44417327.880000003</v>
      </c>
      <c r="AX1329">
        <v>56664819.595955603</v>
      </c>
      <c r="AY1329">
        <v>67996281.781024098</v>
      </c>
      <c r="AZ1329">
        <v>84436174.134680793</v>
      </c>
      <c r="BA1329">
        <v>99742143.200459406</v>
      </c>
      <c r="BB1329">
        <v>96373875.862385005</v>
      </c>
      <c r="BC1329">
        <v>120462189.13739701</v>
      </c>
      <c r="BD1329">
        <v>221068018.694094</v>
      </c>
      <c r="BE1329">
        <v>209980744.38675499</v>
      </c>
      <c r="BF1329">
        <v>308469520.20676202</v>
      </c>
      <c r="BG1329">
        <v>396308040.73210299</v>
      </c>
      <c r="BH1329">
        <v>384985616.44951499</v>
      </c>
      <c r="BI1329">
        <v>397373892.54227102</v>
      </c>
      <c r="BJ1329">
        <v>416839243.10153401</v>
      </c>
      <c r="BK1329">
        <v>455650092.233639</v>
      </c>
      <c r="BL1329">
        <v>467251841.73269999</v>
      </c>
      <c r="BM1329">
        <v>524608104.84188497</v>
      </c>
      <c r="BN1329">
        <v>570950968.58010399</v>
      </c>
      <c r="BO1329">
        <v>523912790.75046903</v>
      </c>
      <c r="BP1329">
        <v>584392246.51669502</v>
      </c>
      <c r="BQ1329">
        <v>590000000</v>
      </c>
    </row>
    <row r="1330" spans="1:69" x14ac:dyDescent="0.2">
      <c r="A1330" t="s">
        <v>194</v>
      </c>
      <c r="B1330" t="s">
        <v>195</v>
      </c>
      <c r="C1330" t="s">
        <v>3610</v>
      </c>
      <c r="D1330" t="s">
        <v>3611</v>
      </c>
      <c r="O1330">
        <v>8.7259222319262905E-2</v>
      </c>
      <c r="P1330">
        <v>0.20729204530909248</v>
      </c>
      <c r="Q1330">
        <v>-0.12098261624844291</v>
      </c>
      <c r="R1330">
        <v>0.6520705902571845</v>
      </c>
      <c r="S1330">
        <v>0.35546279685659887</v>
      </c>
      <c r="T1330">
        <v>3.1915820416353428E-2</v>
      </c>
      <c r="U1330">
        <v>0.209923281237794</v>
      </c>
      <c r="V1330">
        <v>0.43934676436378589</v>
      </c>
      <c r="W1330">
        <v>7.8612954540452334E-2</v>
      </c>
      <c r="X1330">
        <v>8.5216843842025852E-2</v>
      </c>
      <c r="Y1330">
        <v>1.0369572130349035E-3</v>
      </c>
      <c r="Z1330">
        <v>0.13683647213851285</v>
      </c>
      <c r="AA1330">
        <v>0.11114593707636283</v>
      </c>
      <c r="AB1330">
        <v>0.12372845537636365</v>
      </c>
      <c r="AC1330">
        <v>0.1143929466010864</v>
      </c>
      <c r="AD1330">
        <v>-9.2109898028704992E-2</v>
      </c>
      <c r="AE1330">
        <v>0.15420099309641744</v>
      </c>
      <c r="AF1330">
        <v>5.6122051881723534E-2</v>
      </c>
      <c r="AG1330">
        <v>0.14181737743706346</v>
      </c>
      <c r="AH1330">
        <v>0.21677727825200419</v>
      </c>
      <c r="AI1330">
        <v>1.483248587752182E-2</v>
      </c>
      <c r="AJ1330">
        <v>1.8181553815159811E-2</v>
      </c>
      <c r="AK1330">
        <v>9.2741589978632799E-2</v>
      </c>
      <c r="AL1330">
        <v>9.9338764678472261E-2</v>
      </c>
      <c r="AM1330">
        <v>0.9693283784780663</v>
      </c>
      <c r="AN1330">
        <v>0.41255120162908337</v>
      </c>
      <c r="AO1330">
        <v>0.62728832866411754</v>
      </c>
      <c r="AP1330">
        <v>0.39898407804440161</v>
      </c>
      <c r="AQ1330">
        <v>0.15712275948067705</v>
      </c>
      <c r="AR1330">
        <v>0.23383372188533069</v>
      </c>
      <c r="AS1330">
        <v>0.77845818809950773</v>
      </c>
      <c r="AT1330">
        <v>0.19643671036970412</v>
      </c>
      <c r="AU1330">
        <v>0.4148157891653152</v>
      </c>
      <c r="AV1330">
        <v>0.61429939460333616</v>
      </c>
      <c r="AW1330">
        <v>0.26319038406202361</v>
      </c>
      <c r="AX1330">
        <v>0.84814587465401814</v>
      </c>
      <c r="AY1330">
        <v>1.2806457867602228</v>
      </c>
      <c r="AZ1330">
        <v>0.28471793908086546</v>
      </c>
      <c r="BA1330">
        <v>0.35116972348799474</v>
      </c>
      <c r="BB1330">
        <v>0.59946893961100645</v>
      </c>
      <c r="BC1330">
        <v>0.38449221982566467</v>
      </c>
      <c r="BD1330">
        <v>1.1907449336862412</v>
      </c>
      <c r="BE1330">
        <v>2.6214599053018106</v>
      </c>
      <c r="BF1330">
        <v>3.6476677314175325</v>
      </c>
      <c r="BG1330">
        <v>2.5625515478684058</v>
      </c>
      <c r="BH1330">
        <v>1.9599271569774732</v>
      </c>
      <c r="BI1330">
        <v>3.0438034989753837</v>
      </c>
      <c r="BJ1330">
        <v>1.8237034212282111E-2</v>
      </c>
      <c r="BK1330">
        <v>1.6891994294309116</v>
      </c>
      <c r="BL1330">
        <v>1.0164787373678965</v>
      </c>
      <c r="BM1330">
        <v>-0.55727953353357296</v>
      </c>
      <c r="BN1330">
        <v>-0.40592607811379661</v>
      </c>
      <c r="BO1330">
        <v>3.5964079356720573</v>
      </c>
      <c r="BP1330">
        <v>0.54412993234849083</v>
      </c>
      <c r="BQ1330">
        <v>0.35868146580385396</v>
      </c>
    </row>
    <row r="1331" spans="1:69" x14ac:dyDescent="0.2">
      <c r="A1331" t="s">
        <v>194</v>
      </c>
      <c r="B1331" t="s">
        <v>195</v>
      </c>
      <c r="C1331" t="s">
        <v>3612</v>
      </c>
      <c r="D1331" t="s">
        <v>3613</v>
      </c>
      <c r="AX1331">
        <v>583429342.7877183</v>
      </c>
      <c r="AY1331">
        <v>728815704.7740469</v>
      </c>
      <c r="AZ1331">
        <v>805008057.57383752</v>
      </c>
      <c r="BA1331">
        <v>1073481963.0552667</v>
      </c>
      <c r="BB1331">
        <v>1145021327.693728</v>
      </c>
      <c r="BC1331">
        <v>1982702862.3827479</v>
      </c>
      <c r="BD1331">
        <v>2917027286.6108441</v>
      </c>
      <c r="BE1331">
        <v>3393035928.6984482</v>
      </c>
      <c r="BF1331">
        <v>3281421146.5867987</v>
      </c>
      <c r="BG1331">
        <v>3370957552.0029602</v>
      </c>
      <c r="BH1331">
        <v>2914314797.6931243</v>
      </c>
      <c r="BI1331">
        <v>3448462093.6011</v>
      </c>
      <c r="BJ1331">
        <v>3925344520.0073872</v>
      </c>
      <c r="BK1331">
        <v>4750004847.6471205</v>
      </c>
      <c r="BL1331">
        <v>4682310006.6143522</v>
      </c>
      <c r="BM1331">
        <v>5603943479.5715923</v>
      </c>
      <c r="BN1331">
        <v>6567048157.4232359</v>
      </c>
      <c r="BO1331">
        <v>6116453756.2710104</v>
      </c>
      <c r="BP1331">
        <v>6237471585.4925518</v>
      </c>
    </row>
    <row r="1332" spans="1:69" x14ac:dyDescent="0.2">
      <c r="A1332" t="s">
        <v>194</v>
      </c>
      <c r="B1332" t="s">
        <v>195</v>
      </c>
      <c r="C1332" t="s">
        <v>3614</v>
      </c>
      <c r="D1332" t="s">
        <v>3615</v>
      </c>
      <c r="AX1332">
        <v>17.13081660920048</v>
      </c>
      <c r="AY1332">
        <v>1.895914304673421</v>
      </c>
      <c r="AZ1332">
        <v>13.514105058365763</v>
      </c>
      <c r="BA1332">
        <v>1.7778799886781882</v>
      </c>
      <c r="BB1332">
        <v>1.4395765788234021</v>
      </c>
      <c r="BC1332">
        <v>4.4862547493751901</v>
      </c>
      <c r="BD1332">
        <v>3.9583312087620559</v>
      </c>
      <c r="BE1332">
        <v>26.818323581300291</v>
      </c>
      <c r="BF1332">
        <v>18.552890518526585</v>
      </c>
      <c r="BG1332">
        <v>17.799446755835199</v>
      </c>
      <c r="BH1332">
        <v>18.411599220947856</v>
      </c>
      <c r="BI1332">
        <v>17.62857577601946</v>
      </c>
      <c r="BJ1332">
        <v>17.683934789196716</v>
      </c>
      <c r="BK1332">
        <v>17.684139144657351</v>
      </c>
      <c r="BL1332">
        <v>17.696857425561028</v>
      </c>
      <c r="BM1332">
        <v>19.296743116152733</v>
      </c>
      <c r="BN1332">
        <v>18.511693628816854</v>
      </c>
      <c r="BO1332">
        <v>18.327950209932204</v>
      </c>
      <c r="BP1332">
        <v>15.422191357210687</v>
      </c>
    </row>
    <row r="1333" spans="1:69" x14ac:dyDescent="0.2">
      <c r="A1333" t="s">
        <v>194</v>
      </c>
      <c r="B1333" t="s">
        <v>195</v>
      </c>
      <c r="C1333" t="s">
        <v>3616</v>
      </c>
      <c r="D1333" t="s">
        <v>3617</v>
      </c>
      <c r="AX1333">
        <v>0.59823770371025142</v>
      </c>
      <c r="AY1333">
        <v>0.64145100641450881</v>
      </c>
      <c r="AZ1333">
        <v>2.5389105058365682</v>
      </c>
      <c r="BA1333">
        <v>11.029932069063147</v>
      </c>
      <c r="BB1333">
        <v>17.838833929115776</v>
      </c>
      <c r="BC1333">
        <v>17.716778078035361</v>
      </c>
      <c r="BD1333">
        <v>41.839096870251545</v>
      </c>
      <c r="BE1333">
        <v>19.357436448863535</v>
      </c>
      <c r="BF1333">
        <v>14.799234411595972</v>
      </c>
      <c r="BG1333">
        <v>10.945564885530288</v>
      </c>
      <c r="BH1333">
        <v>10.96472624972948</v>
      </c>
      <c r="BI1333">
        <v>10.767270237370658</v>
      </c>
      <c r="BJ1333">
        <v>10.540572172089266</v>
      </c>
      <c r="BK1333">
        <v>10.540424926705771</v>
      </c>
      <c r="BL1333">
        <v>10.548061694480175</v>
      </c>
      <c r="BM1333">
        <v>11.054660784811432</v>
      </c>
      <c r="BN1333">
        <v>11.063453082130231</v>
      </c>
      <c r="BO1333">
        <v>10.525164115398852</v>
      </c>
      <c r="BP1333">
        <v>15.157578044490281</v>
      </c>
    </row>
    <row r="1334" spans="1:69" x14ac:dyDescent="0.2">
      <c r="A1334" t="s">
        <v>194</v>
      </c>
      <c r="B1334" t="s">
        <v>195</v>
      </c>
      <c r="C1334" t="s">
        <v>3618</v>
      </c>
      <c r="D1334" t="s">
        <v>3619</v>
      </c>
      <c r="AX1334">
        <v>209094834.35402799</v>
      </c>
      <c r="AY1334">
        <v>1567178103.41764</v>
      </c>
      <c r="AZ1334">
        <v>292858598.525424</v>
      </c>
      <c r="BA1334">
        <v>191638995.64991498</v>
      </c>
      <c r="BB1334">
        <v>267939107.259269</v>
      </c>
      <c r="BC1334">
        <v>180592231.60461202</v>
      </c>
      <c r="BD1334">
        <v>193252552.96195999</v>
      </c>
      <c r="BE1334">
        <v>269860521.98888803</v>
      </c>
      <c r="BF1334">
        <v>482712677.81189299</v>
      </c>
      <c r="BG1334">
        <v>405440057.06316</v>
      </c>
      <c r="BH1334">
        <v>260167382.55494404</v>
      </c>
      <c r="BI1334">
        <v>253360744.79151303</v>
      </c>
      <c r="BJ1334">
        <v>297663792.11587501</v>
      </c>
      <c r="BK1334">
        <v>316568712.14386898</v>
      </c>
      <c r="BL1334">
        <v>214931955.82113501</v>
      </c>
      <c r="BM1334">
        <v>367657516.92910904</v>
      </c>
      <c r="BN1334">
        <v>425081052.41955799</v>
      </c>
      <c r="BO1334">
        <v>418355242.353706</v>
      </c>
      <c r="BP1334">
        <v>432898243.24921799</v>
      </c>
    </row>
    <row r="1335" spans="1:69" x14ac:dyDescent="0.2">
      <c r="A1335" t="s">
        <v>194</v>
      </c>
      <c r="B1335" t="s">
        <v>195</v>
      </c>
      <c r="C1335" t="s">
        <v>3620</v>
      </c>
      <c r="D1335" t="s">
        <v>3621</v>
      </c>
      <c r="AX1335">
        <v>-34360763.685106501</v>
      </c>
      <c r="AY1335">
        <v>-34531231.127147898</v>
      </c>
      <c r="AZ1335">
        <v>-337376983.20552897</v>
      </c>
      <c r="BA1335">
        <v>-104260080.00048</v>
      </c>
      <c r="BB1335">
        <v>-71363957.763952106</v>
      </c>
      <c r="BC1335">
        <v>-38187589.1509149</v>
      </c>
      <c r="BD1335">
        <v>-41472799.989991799</v>
      </c>
      <c r="BE1335">
        <v>-256326266.35527799</v>
      </c>
      <c r="BF1335">
        <v>-432096421.40534902</v>
      </c>
      <c r="BG1335">
        <v>-287750664.95899701</v>
      </c>
      <c r="BH1335">
        <v>-217796773.03304502</v>
      </c>
      <c r="BI1335">
        <v>-340113213.36967897</v>
      </c>
      <c r="BJ1335">
        <v>7696130.2924178299</v>
      </c>
      <c r="BK1335">
        <v>-200701558.74515501</v>
      </c>
      <c r="BL1335">
        <v>-146535904.034235</v>
      </c>
      <c r="BM1335">
        <v>91638973.262260705</v>
      </c>
      <c r="BN1335">
        <v>36838054.502179898</v>
      </c>
      <c r="BO1335">
        <v>-646208346.27929008</v>
      </c>
      <c r="BP1335">
        <v>-64349629.219596393</v>
      </c>
    </row>
    <row r="1336" spans="1:69" x14ac:dyDescent="0.2">
      <c r="A1336" t="s">
        <v>194</v>
      </c>
      <c r="B1336" t="s">
        <v>195</v>
      </c>
      <c r="C1336" t="s">
        <v>3622</v>
      </c>
      <c r="D1336" t="s">
        <v>3623</v>
      </c>
      <c r="AX1336">
        <v>-20580043.425903298</v>
      </c>
      <c r="AY1336">
        <v>-398142.79791833501</v>
      </c>
      <c r="AZ1336">
        <v>-2348351.0597164598</v>
      </c>
      <c r="BA1336">
        <v>-3677129.7032427401</v>
      </c>
      <c r="BB1336">
        <v>-5511452.7895883396</v>
      </c>
      <c r="BC1336">
        <v>-6479460.7471729796</v>
      </c>
      <c r="BD1336">
        <v>-7889465.9784481497</v>
      </c>
      <c r="BE1336">
        <v>-76496944.721605197</v>
      </c>
      <c r="BF1336">
        <v>-188803646.52372798</v>
      </c>
      <c r="BG1336">
        <v>-359524789.32278001</v>
      </c>
      <c r="BH1336">
        <v>-337403675.672647</v>
      </c>
      <c r="BI1336">
        <v>-391096530.48993099</v>
      </c>
      <c r="BJ1336">
        <v>-396819067.65665901</v>
      </c>
      <c r="BK1336">
        <v>-480622130.11466098</v>
      </c>
      <c r="BL1336">
        <v>-511103210.66419798</v>
      </c>
      <c r="BM1336">
        <v>-555697773.52849197</v>
      </c>
      <c r="BN1336">
        <v>-923338882.91202402</v>
      </c>
      <c r="BO1336">
        <v>-1038501746.7739699</v>
      </c>
      <c r="BP1336">
        <v>-897526811.10358</v>
      </c>
    </row>
    <row r="1337" spans="1:69" x14ac:dyDescent="0.2">
      <c r="A1337" t="s">
        <v>194</v>
      </c>
      <c r="B1337" t="s">
        <v>195</v>
      </c>
      <c r="C1337" t="s">
        <v>3624</v>
      </c>
      <c r="D1337" t="s">
        <v>3625</v>
      </c>
      <c r="S1337">
        <v>13680665.02</v>
      </c>
      <c r="T1337">
        <v>31015398.030000001</v>
      </c>
      <c r="U1337">
        <v>30261497.5</v>
      </c>
      <c r="V1337">
        <v>40516170.5</v>
      </c>
      <c r="W1337">
        <v>34348766.329999998</v>
      </c>
      <c r="X1337">
        <v>39394203.189999998</v>
      </c>
      <c r="Y1337">
        <v>51931194.310000002</v>
      </c>
      <c r="Z1337">
        <v>45419841.770000003</v>
      </c>
      <c r="AA1337">
        <v>35510585.780000001</v>
      </c>
      <c r="AB1337">
        <v>39783130.649999999</v>
      </c>
      <c r="AC1337">
        <v>35529838.560000002</v>
      </c>
      <c r="AD1337">
        <v>40757865.909999996</v>
      </c>
      <c r="AE1337">
        <v>49268581.390000001</v>
      </c>
      <c r="AF1337">
        <v>58355628.969999999</v>
      </c>
      <c r="AG1337">
        <v>56955184.939999998</v>
      </c>
      <c r="AH1337">
        <v>56073776.25</v>
      </c>
      <c r="AI1337">
        <v>80855110.170000002</v>
      </c>
      <c r="AJ1337">
        <v>70661155.700000003</v>
      </c>
      <c r="AK1337">
        <v>70100395.200000003</v>
      </c>
      <c r="AL1337">
        <v>61805484.770000003</v>
      </c>
      <c r="AM1337">
        <v>50952377.32</v>
      </c>
      <c r="AN1337">
        <v>49878166.200000003</v>
      </c>
      <c r="AO1337">
        <v>48803951.259999998</v>
      </c>
      <c r="AP1337">
        <v>47729740.140000001</v>
      </c>
      <c r="AQ1337">
        <v>46655525.210000001</v>
      </c>
      <c r="AR1337">
        <v>45581314.090000004</v>
      </c>
      <c r="AS1337">
        <v>44507102.969999999</v>
      </c>
      <c r="AT1337">
        <v>44031791.689999998</v>
      </c>
      <c r="AU1337">
        <v>50096973.420000002</v>
      </c>
      <c r="AV1337">
        <v>77183372.5</v>
      </c>
      <c r="AW1337">
        <v>79165634.159999996</v>
      </c>
      <c r="AX1337">
        <v>83860215.659362406</v>
      </c>
      <c r="AY1337">
        <v>86153890.343780398</v>
      </c>
      <c r="AZ1337">
        <v>93321883.2601026</v>
      </c>
      <c r="BA1337">
        <v>100015685.77594399</v>
      </c>
      <c r="BB1337">
        <v>99707964.586950794</v>
      </c>
      <c r="BC1337">
        <v>111897013.015589</v>
      </c>
      <c r="BD1337">
        <v>42037257.869511701</v>
      </c>
      <c r="BE1337">
        <v>71420129.873223305</v>
      </c>
      <c r="BF1337">
        <v>148953261.85146001</v>
      </c>
      <c r="BG1337">
        <v>160554578.54168701</v>
      </c>
      <c r="BH1337">
        <v>180767735.76145199</v>
      </c>
      <c r="BI1337">
        <v>188062679.74384201</v>
      </c>
      <c r="BJ1337">
        <v>198931795.90521899</v>
      </c>
      <c r="BK1337">
        <v>208745502.37364501</v>
      </c>
      <c r="BL1337">
        <v>196545204.66327</v>
      </c>
      <c r="BM1337">
        <v>201769454.24285701</v>
      </c>
      <c r="BN1337">
        <v>202582629.84873399</v>
      </c>
      <c r="BO1337">
        <v>185158859.49184299</v>
      </c>
      <c r="BP1337">
        <v>193012780.19583699</v>
      </c>
    </row>
    <row r="1338" spans="1:69" x14ac:dyDescent="0.2">
      <c r="A1338" t="s">
        <v>194</v>
      </c>
      <c r="B1338" t="s">
        <v>195</v>
      </c>
      <c r="C1338" t="s">
        <v>3626</v>
      </c>
      <c r="D1338" t="s">
        <v>3627</v>
      </c>
      <c r="AX1338">
        <v>12.725948521999818</v>
      </c>
      <c r="AY1338">
        <v>15.183745751658254</v>
      </c>
      <c r="AZ1338">
        <v>12.952867264733076</v>
      </c>
      <c r="BA1338">
        <v>10.333897805919602</v>
      </c>
      <c r="BB1338">
        <v>11.433707457816599</v>
      </c>
      <c r="BC1338">
        <v>8.25656731100052</v>
      </c>
      <c r="BD1338">
        <v>6.2598990344848131</v>
      </c>
      <c r="BE1338">
        <v>6.3137159759701191</v>
      </c>
      <c r="BF1338">
        <v>10.11170304902668</v>
      </c>
      <c r="BG1338">
        <v>10.098123170237878</v>
      </c>
      <c r="BH1338">
        <v>8.8306586062424515</v>
      </c>
      <c r="BI1338">
        <v>9.2810505585382366</v>
      </c>
      <c r="BJ1338">
        <v>8.4574007430843494</v>
      </c>
      <c r="BK1338">
        <v>7.9226686393529588</v>
      </c>
      <c r="BL1338">
        <v>7.8404003191152842</v>
      </c>
      <c r="BM1338">
        <v>5.7855208214141172</v>
      </c>
      <c r="BN1338">
        <v>5.625047222596594</v>
      </c>
      <c r="BO1338">
        <v>5.0541076074378184</v>
      </c>
      <c r="BP1338">
        <v>8.1996903772909899</v>
      </c>
    </row>
    <row r="1339" spans="1:69" x14ac:dyDescent="0.2">
      <c r="A1339" t="s">
        <v>194</v>
      </c>
      <c r="B1339" t="s">
        <v>195</v>
      </c>
      <c r="C1339" t="s">
        <v>3628</v>
      </c>
      <c r="D1339" t="s">
        <v>3629</v>
      </c>
      <c r="AX1339">
        <v>359366514.44998002</v>
      </c>
      <c r="AY1339">
        <v>361014067.86438298</v>
      </c>
      <c r="AZ1339">
        <v>447619947.63346398</v>
      </c>
      <c r="BA1339">
        <v>609058239.38345003</v>
      </c>
      <c r="BB1339">
        <v>563044233.36104691</v>
      </c>
      <c r="BC1339">
        <v>834136592.74414003</v>
      </c>
      <c r="BD1339">
        <v>1144181586.0521698</v>
      </c>
      <c r="BE1339">
        <v>1219044703.0475299</v>
      </c>
      <c r="BF1339">
        <v>1426854559.03654</v>
      </c>
      <c r="BG1339">
        <v>1310242827.5107701</v>
      </c>
      <c r="BH1339">
        <v>1166739430.8227799</v>
      </c>
      <c r="BI1339">
        <v>1238999397.46928</v>
      </c>
      <c r="BJ1339">
        <v>1373765104.0243399</v>
      </c>
      <c r="BK1339">
        <v>1502766121.52158</v>
      </c>
      <c r="BL1339">
        <v>1461172397.7553</v>
      </c>
      <c r="BM1339">
        <v>1261807212.52736</v>
      </c>
      <c r="BN1339">
        <v>1415782891.9414701</v>
      </c>
      <c r="BO1339">
        <v>1444399726.3761101</v>
      </c>
      <c r="BP1339">
        <v>1450112792.0021501</v>
      </c>
    </row>
    <row r="1340" spans="1:69" x14ac:dyDescent="0.2">
      <c r="A1340" t="s">
        <v>194</v>
      </c>
      <c r="B1340" t="s">
        <v>195</v>
      </c>
      <c r="C1340" t="s">
        <v>3630</v>
      </c>
      <c r="D1340" t="s">
        <v>3631</v>
      </c>
      <c r="AX1340">
        <v>58601251.661004603</v>
      </c>
      <c r="AY1340">
        <v>60934989.562174402</v>
      </c>
      <c r="AZ1340">
        <v>65806061.679617003</v>
      </c>
      <c r="BA1340">
        <v>89318377.352669507</v>
      </c>
      <c r="BB1340">
        <v>93275810.000336304</v>
      </c>
      <c r="BC1340">
        <v>98244874.105060995</v>
      </c>
      <c r="BD1340">
        <v>106659196.986131</v>
      </c>
      <c r="BE1340">
        <v>180663705.55551299</v>
      </c>
      <c r="BF1340">
        <v>310377134.536677</v>
      </c>
      <c r="BG1340">
        <v>518246483.68180996</v>
      </c>
      <c r="BH1340">
        <v>496793282.34239197</v>
      </c>
      <c r="BI1340">
        <v>567161348.89180207</v>
      </c>
      <c r="BJ1340">
        <v>590998124.526366</v>
      </c>
      <c r="BK1340">
        <v>719285637.63307202</v>
      </c>
      <c r="BL1340">
        <v>725743313.29235196</v>
      </c>
      <c r="BM1340">
        <v>803994320.10720503</v>
      </c>
      <c r="BN1340">
        <v>1256549846.4986498</v>
      </c>
      <c r="BO1340">
        <v>1341295387.5619299</v>
      </c>
      <c r="BP1340">
        <v>1223187693.44048</v>
      </c>
    </row>
    <row r="1341" spans="1:69" x14ac:dyDescent="0.2">
      <c r="A1341" t="s">
        <v>194</v>
      </c>
      <c r="B1341" t="s">
        <v>195</v>
      </c>
      <c r="C1341" t="s">
        <v>3632</v>
      </c>
      <c r="D1341" t="s">
        <v>3633</v>
      </c>
      <c r="F1341">
        <v>274220</v>
      </c>
      <c r="G1341">
        <v>274220</v>
      </c>
      <c r="H1341">
        <v>274220</v>
      </c>
      <c r="I1341">
        <v>274220</v>
      </c>
      <c r="J1341">
        <v>274220</v>
      </c>
      <c r="K1341">
        <v>274220</v>
      </c>
      <c r="L1341">
        <v>274220</v>
      </c>
      <c r="M1341">
        <v>274220</v>
      </c>
      <c r="N1341">
        <v>274220</v>
      </c>
      <c r="O1341">
        <v>274220</v>
      </c>
      <c r="P1341">
        <v>274220</v>
      </c>
      <c r="Q1341">
        <v>274220</v>
      </c>
      <c r="R1341">
        <v>274220</v>
      </c>
      <c r="S1341">
        <v>274220</v>
      </c>
      <c r="T1341">
        <v>274220</v>
      </c>
      <c r="U1341">
        <v>274220</v>
      </c>
      <c r="V1341">
        <v>274220</v>
      </c>
      <c r="W1341">
        <v>274220</v>
      </c>
      <c r="X1341">
        <v>274220</v>
      </c>
      <c r="Y1341">
        <v>274220</v>
      </c>
      <c r="Z1341">
        <v>274220</v>
      </c>
      <c r="AA1341">
        <v>274220</v>
      </c>
      <c r="AB1341">
        <v>274220</v>
      </c>
      <c r="AC1341">
        <v>274220</v>
      </c>
      <c r="AD1341">
        <v>274220</v>
      </c>
      <c r="AE1341">
        <v>274220</v>
      </c>
      <c r="AF1341">
        <v>274220</v>
      </c>
      <c r="AG1341">
        <v>274220</v>
      </c>
      <c r="AH1341">
        <v>274220</v>
      </c>
      <c r="AI1341">
        <v>274220</v>
      </c>
      <c r="AJ1341">
        <v>274220</v>
      </c>
      <c r="AK1341">
        <v>274220</v>
      </c>
      <c r="AL1341">
        <v>274220</v>
      </c>
      <c r="AM1341">
        <v>274220</v>
      </c>
      <c r="AN1341">
        <v>274220</v>
      </c>
      <c r="AO1341">
        <v>274220</v>
      </c>
      <c r="AP1341">
        <v>274220</v>
      </c>
      <c r="AQ1341">
        <v>274220</v>
      </c>
      <c r="AR1341">
        <v>274220</v>
      </c>
      <c r="AS1341">
        <v>274220</v>
      </c>
      <c r="AT1341">
        <v>274220</v>
      </c>
      <c r="AU1341">
        <v>274220</v>
      </c>
      <c r="AV1341">
        <v>274220</v>
      </c>
      <c r="AW1341">
        <v>274220</v>
      </c>
      <c r="AX1341">
        <v>274220</v>
      </c>
      <c r="AY1341">
        <v>274220</v>
      </c>
      <c r="AZ1341">
        <v>274220</v>
      </c>
      <c r="BA1341">
        <v>274220</v>
      </c>
      <c r="BB1341">
        <v>274220</v>
      </c>
      <c r="BC1341">
        <v>274220</v>
      </c>
      <c r="BD1341">
        <v>274220</v>
      </c>
      <c r="BE1341">
        <v>274220</v>
      </c>
      <c r="BF1341">
        <v>274220</v>
      </c>
      <c r="BG1341">
        <v>274220</v>
      </c>
      <c r="BH1341">
        <v>274220</v>
      </c>
      <c r="BI1341">
        <v>274220</v>
      </c>
      <c r="BJ1341">
        <v>274220</v>
      </c>
      <c r="BK1341">
        <v>274220</v>
      </c>
      <c r="BL1341">
        <v>274200</v>
      </c>
      <c r="BM1341">
        <v>274200</v>
      </c>
      <c r="BN1341">
        <v>274200</v>
      </c>
      <c r="BO1341">
        <v>274200</v>
      </c>
      <c r="BP1341">
        <v>274200</v>
      </c>
    </row>
    <row r="1342" spans="1:69" x14ac:dyDescent="0.2">
      <c r="A1342" t="s">
        <v>194</v>
      </c>
      <c r="B1342" t="s">
        <v>195</v>
      </c>
      <c r="C1342" t="s">
        <v>3634</v>
      </c>
      <c r="D1342" t="s">
        <v>3635</v>
      </c>
      <c r="F1342">
        <v>726079</v>
      </c>
      <c r="G1342">
        <v>895048</v>
      </c>
      <c r="H1342">
        <v>918153</v>
      </c>
      <c r="I1342">
        <v>1010600</v>
      </c>
      <c r="J1342">
        <v>953407</v>
      </c>
      <c r="K1342">
        <v>1000000</v>
      </c>
      <c r="L1342">
        <v>1035155</v>
      </c>
      <c r="M1342">
        <v>1084696</v>
      </c>
      <c r="N1342">
        <v>1037041</v>
      </c>
      <c r="O1342">
        <v>1065118</v>
      </c>
      <c r="P1342">
        <v>883608</v>
      </c>
      <c r="Q1342">
        <v>880284</v>
      </c>
      <c r="R1342">
        <v>831365</v>
      </c>
      <c r="S1342">
        <v>1086580</v>
      </c>
      <c r="T1342">
        <v>1254319</v>
      </c>
      <c r="U1342">
        <v>995823</v>
      </c>
      <c r="V1342">
        <v>1109843</v>
      </c>
      <c r="W1342">
        <v>1169854</v>
      </c>
      <c r="X1342">
        <v>1180823</v>
      </c>
      <c r="Y1342">
        <v>1047988</v>
      </c>
      <c r="Z1342">
        <v>1270034</v>
      </c>
      <c r="AA1342">
        <v>1209967</v>
      </c>
      <c r="AB1342">
        <v>1119418</v>
      </c>
      <c r="AC1342">
        <v>1089368</v>
      </c>
      <c r="AD1342">
        <v>1583270</v>
      </c>
      <c r="AE1342">
        <v>1889857</v>
      </c>
      <c r="AF1342">
        <v>1637101</v>
      </c>
      <c r="AG1342">
        <v>2100562</v>
      </c>
      <c r="AH1342">
        <v>1951671</v>
      </c>
      <c r="AI1342">
        <v>1517900</v>
      </c>
      <c r="AJ1342">
        <v>2454900</v>
      </c>
      <c r="AK1342">
        <v>2478600</v>
      </c>
      <c r="AL1342">
        <v>2527355</v>
      </c>
      <c r="AM1342">
        <v>2232037</v>
      </c>
      <c r="AN1342">
        <v>2307988</v>
      </c>
      <c r="AO1342">
        <v>2481805</v>
      </c>
      <c r="AP1342">
        <v>2013552</v>
      </c>
      <c r="AQ1342">
        <v>2656756</v>
      </c>
      <c r="AR1342">
        <v>2699886</v>
      </c>
      <c r="AS1342">
        <v>2279246.5499999998</v>
      </c>
      <c r="AT1342">
        <v>3109092</v>
      </c>
      <c r="AU1342">
        <v>3119050</v>
      </c>
      <c r="AV1342">
        <v>3564281</v>
      </c>
      <c r="AW1342">
        <v>2901973</v>
      </c>
      <c r="AX1342">
        <v>3649533</v>
      </c>
      <c r="AY1342">
        <v>3680674</v>
      </c>
      <c r="AZ1342">
        <v>3108811</v>
      </c>
      <c r="BA1342">
        <v>4358518</v>
      </c>
      <c r="BB1342">
        <v>3626638</v>
      </c>
      <c r="BC1342">
        <v>4560546</v>
      </c>
      <c r="BD1342">
        <v>3666404</v>
      </c>
      <c r="BE1342">
        <v>4898544</v>
      </c>
      <c r="BF1342">
        <v>4869722</v>
      </c>
      <c r="BG1342">
        <v>4469300</v>
      </c>
      <c r="BH1342">
        <v>4189665</v>
      </c>
      <c r="BI1342">
        <v>4567066</v>
      </c>
      <c r="BJ1342">
        <v>4063197</v>
      </c>
      <c r="BK1342">
        <v>5180701.8099999996</v>
      </c>
      <c r="BL1342">
        <v>4939629.91</v>
      </c>
      <c r="BM1342">
        <v>5179104</v>
      </c>
      <c r="BN1342">
        <v>4661140</v>
      </c>
      <c r="BO1342">
        <v>5179059.0199999996</v>
      </c>
      <c r="BP1342">
        <v>5147923.87</v>
      </c>
    </row>
    <row r="1343" spans="1:69" x14ac:dyDescent="0.2">
      <c r="A1343" t="s">
        <v>194</v>
      </c>
      <c r="B1343" t="s">
        <v>195</v>
      </c>
      <c r="C1343" t="s">
        <v>3636</v>
      </c>
      <c r="D1343" t="s">
        <v>3637</v>
      </c>
      <c r="F1343">
        <v>748</v>
      </c>
      <c r="G1343">
        <v>748</v>
      </c>
      <c r="H1343">
        <v>748</v>
      </c>
      <c r="I1343">
        <v>748</v>
      </c>
      <c r="J1343">
        <v>748</v>
      </c>
      <c r="K1343">
        <v>748</v>
      </c>
      <c r="L1343">
        <v>748</v>
      </c>
      <c r="M1343">
        <v>748</v>
      </c>
      <c r="N1343">
        <v>748</v>
      </c>
      <c r="O1343">
        <v>748</v>
      </c>
      <c r="P1343">
        <v>748</v>
      </c>
      <c r="Q1343">
        <v>748</v>
      </c>
      <c r="R1343">
        <v>748</v>
      </c>
      <c r="S1343">
        <v>748</v>
      </c>
      <c r="T1343">
        <v>748</v>
      </c>
      <c r="U1343">
        <v>748</v>
      </c>
      <c r="V1343">
        <v>748</v>
      </c>
      <c r="W1343">
        <v>748</v>
      </c>
      <c r="X1343">
        <v>748</v>
      </c>
      <c r="Y1343">
        <v>748</v>
      </c>
      <c r="Z1343">
        <v>748</v>
      </c>
      <c r="AA1343">
        <v>748</v>
      </c>
      <c r="AB1343">
        <v>748</v>
      </c>
      <c r="AC1343">
        <v>748</v>
      </c>
      <c r="AD1343">
        <v>748</v>
      </c>
      <c r="AE1343">
        <v>748</v>
      </c>
      <c r="AF1343">
        <v>748</v>
      </c>
      <c r="AG1343">
        <v>748</v>
      </c>
      <c r="AH1343">
        <v>748</v>
      </c>
      <c r="AI1343">
        <v>748</v>
      </c>
      <c r="AJ1343">
        <v>748</v>
      </c>
      <c r="AK1343">
        <v>748</v>
      </c>
      <c r="AL1343">
        <v>748</v>
      </c>
      <c r="AM1343">
        <v>748</v>
      </c>
      <c r="AN1343">
        <v>748</v>
      </c>
      <c r="AO1343">
        <v>748</v>
      </c>
      <c r="AP1343">
        <v>748</v>
      </c>
      <c r="AQ1343">
        <v>748</v>
      </c>
      <c r="AR1343">
        <v>748</v>
      </c>
      <c r="AS1343">
        <v>748</v>
      </c>
      <c r="AT1343">
        <v>748</v>
      </c>
      <c r="AU1343">
        <v>748</v>
      </c>
      <c r="AV1343">
        <v>748</v>
      </c>
      <c r="AW1343">
        <v>748</v>
      </c>
      <c r="AX1343">
        <v>748</v>
      </c>
      <c r="AY1343">
        <v>748</v>
      </c>
      <c r="AZ1343">
        <v>748</v>
      </c>
      <c r="BA1343">
        <v>748</v>
      </c>
      <c r="BB1343">
        <v>748</v>
      </c>
      <c r="BC1343">
        <v>748</v>
      </c>
      <c r="BD1343">
        <v>748</v>
      </c>
      <c r="BE1343">
        <v>748</v>
      </c>
      <c r="BF1343">
        <v>748</v>
      </c>
      <c r="BG1343">
        <v>748</v>
      </c>
      <c r="BH1343">
        <v>748</v>
      </c>
      <c r="BI1343">
        <v>748</v>
      </c>
      <c r="BJ1343">
        <v>748</v>
      </c>
      <c r="BK1343">
        <v>748</v>
      </c>
      <c r="BL1343">
        <v>748</v>
      </c>
      <c r="BM1343">
        <v>748</v>
      </c>
      <c r="BN1343">
        <v>748</v>
      </c>
      <c r="BO1343">
        <v>748</v>
      </c>
    </row>
    <row r="1344" spans="1:69" x14ac:dyDescent="0.2">
      <c r="A1344" t="s">
        <v>194</v>
      </c>
      <c r="B1344" t="s">
        <v>195</v>
      </c>
      <c r="C1344" t="s">
        <v>3638</v>
      </c>
      <c r="D1344" t="s">
        <v>3639</v>
      </c>
      <c r="AI1344">
        <v>0</v>
      </c>
      <c r="AS1344">
        <v>0</v>
      </c>
      <c r="BH1344">
        <v>0</v>
      </c>
    </row>
    <row r="1345" spans="1:70" x14ac:dyDescent="0.2">
      <c r="A1345" t="s">
        <v>194</v>
      </c>
      <c r="B1345" t="s">
        <v>195</v>
      </c>
      <c r="C1345" t="s">
        <v>3640</v>
      </c>
      <c r="D1345" t="s">
        <v>3641</v>
      </c>
      <c r="AI1345">
        <v>0</v>
      </c>
      <c r="AS1345">
        <v>0</v>
      </c>
      <c r="BH1345">
        <v>0</v>
      </c>
    </row>
    <row r="1346" spans="1:70" x14ac:dyDescent="0.2">
      <c r="A1346" t="s">
        <v>194</v>
      </c>
      <c r="B1346" t="s">
        <v>195</v>
      </c>
      <c r="C1346" t="s">
        <v>3642</v>
      </c>
      <c r="D1346" t="s">
        <v>3643</v>
      </c>
      <c r="F1346">
        <v>0.61878329054103109</v>
      </c>
      <c r="G1346">
        <v>0.60979675067768746</v>
      </c>
      <c r="H1346">
        <v>0.60076621723345958</v>
      </c>
      <c r="I1346">
        <v>0.59159532355728639</v>
      </c>
      <c r="J1346">
        <v>0.58220400311828469</v>
      </c>
      <c r="K1346">
        <v>0.57274501220233254</v>
      </c>
      <c r="L1346">
        <v>0.56323770057833245</v>
      </c>
      <c r="M1346">
        <v>0.55364404821575286</v>
      </c>
      <c r="N1346">
        <v>0.5441508589330617</v>
      </c>
      <c r="O1346">
        <v>0.53473038181175214</v>
      </c>
      <c r="P1346">
        <v>0.52557822802701959</v>
      </c>
      <c r="Q1346">
        <v>0.51659705808307366</v>
      </c>
      <c r="R1346">
        <v>0.50744875571027859</v>
      </c>
      <c r="S1346">
        <v>0.49793324507743192</v>
      </c>
      <c r="T1346">
        <v>0.48799777603146871</v>
      </c>
      <c r="U1346">
        <v>0.47765870807649224</v>
      </c>
      <c r="V1346">
        <v>0.466654865483624</v>
      </c>
      <c r="W1346">
        <v>0.45516724058198288</v>
      </c>
      <c r="X1346">
        <v>0.44353090220247099</v>
      </c>
      <c r="Y1346">
        <v>0.43178514371248866</v>
      </c>
      <c r="Z1346">
        <v>0.42015212027666737</v>
      </c>
      <c r="AA1346">
        <v>0.40870837662803872</v>
      </c>
      <c r="AB1346">
        <v>0.39729158381481761</v>
      </c>
      <c r="AC1346">
        <v>0.40217801626709154</v>
      </c>
      <c r="AD1346">
        <v>0.40646092749503587</v>
      </c>
      <c r="AE1346">
        <v>0.41044527866419195</v>
      </c>
      <c r="AF1346">
        <v>0.41424580196376798</v>
      </c>
      <c r="AG1346">
        <v>0.41774728674228928</v>
      </c>
      <c r="AH1346">
        <v>0.42090676396326715</v>
      </c>
      <c r="AI1346">
        <v>0.42369936270628633</v>
      </c>
      <c r="AJ1346">
        <v>0.42648225071508922</v>
      </c>
      <c r="AK1346">
        <v>0.42915736646839975</v>
      </c>
      <c r="AL1346">
        <v>0.43136432349684395</v>
      </c>
      <c r="AM1346">
        <v>0.43305242755732581</v>
      </c>
      <c r="AN1346">
        <v>0.43420491084675222</v>
      </c>
      <c r="AO1346">
        <v>0.43504330260055846</v>
      </c>
      <c r="AP1346">
        <v>0.43547920140278829</v>
      </c>
      <c r="AQ1346">
        <v>0.43480146724428381</v>
      </c>
      <c r="AR1346">
        <v>0.43311610232046371</v>
      </c>
      <c r="AS1346">
        <v>0.43093356899549923</v>
      </c>
      <c r="AT1346">
        <v>0.42821863942914684</v>
      </c>
      <c r="AU1346">
        <v>0.42511023470973697</v>
      </c>
      <c r="AV1346">
        <v>0.42167751624838368</v>
      </c>
      <c r="AW1346">
        <v>0.41794201754849236</v>
      </c>
      <c r="AX1346">
        <v>0.41402667059428055</v>
      </c>
      <c r="AY1346">
        <v>0.41006130151393794</v>
      </c>
      <c r="AZ1346">
        <v>0.40630445224980827</v>
      </c>
      <c r="BA1346">
        <v>0.40278703242928193</v>
      </c>
      <c r="BB1346">
        <v>0.39920853292405012</v>
      </c>
      <c r="BC1346">
        <v>0.39547638184729478</v>
      </c>
      <c r="BD1346">
        <v>0.39150698707494969</v>
      </c>
      <c r="BE1346">
        <v>0.38719850768857988</v>
      </c>
      <c r="BF1346">
        <v>0.38286283182264963</v>
      </c>
      <c r="BG1346">
        <v>0.37854903115347183</v>
      </c>
      <c r="BH1346">
        <v>0.3742021123486865</v>
      </c>
      <c r="BI1346">
        <v>0.3699228895213908</v>
      </c>
      <c r="BJ1346">
        <v>0.36584333978891653</v>
      </c>
      <c r="BK1346">
        <v>0.3622645252870495</v>
      </c>
      <c r="BL1346">
        <v>0.35921736677958238</v>
      </c>
      <c r="BM1346">
        <v>0.35643364190274174</v>
      </c>
      <c r="BN1346">
        <v>0.3537836885912104</v>
      </c>
      <c r="BO1346">
        <v>0.35129838511979056</v>
      </c>
      <c r="BP1346">
        <v>0.34341464539566441</v>
      </c>
    </row>
    <row r="1347" spans="1:70" x14ac:dyDescent="0.2">
      <c r="A1347" t="s">
        <v>194</v>
      </c>
      <c r="B1347" t="s">
        <v>195</v>
      </c>
      <c r="C1347" t="s">
        <v>3644</v>
      </c>
      <c r="D1347" t="s">
        <v>3645</v>
      </c>
      <c r="F1347">
        <v>9.6666666666666672E-3</v>
      </c>
      <c r="G1347">
        <v>3.6666666666666667E-2</v>
      </c>
      <c r="H1347">
        <v>2.5666666666666667E-2</v>
      </c>
      <c r="I1347">
        <v>3.2333333333333332E-2</v>
      </c>
      <c r="J1347">
        <v>3.3333333333333333E-2</v>
      </c>
      <c r="K1347">
        <v>3.3333333333333333E-2</v>
      </c>
      <c r="L1347">
        <v>3.3333333333333333E-2</v>
      </c>
      <c r="M1347">
        <v>6.6666666666666666E-2</v>
      </c>
      <c r="N1347">
        <v>0.152</v>
      </c>
      <c r="O1347">
        <v>0.19066666666666668</v>
      </c>
      <c r="P1347">
        <v>0.29466666666666669</v>
      </c>
      <c r="Q1347">
        <v>0.36733333333333335</v>
      </c>
      <c r="R1347">
        <v>0.20100000000000001</v>
      </c>
      <c r="S1347">
        <v>0.4</v>
      </c>
      <c r="T1347">
        <v>0.4</v>
      </c>
      <c r="U1347">
        <v>1.6</v>
      </c>
      <c r="V1347">
        <v>2.2883333333333336</v>
      </c>
      <c r="W1347">
        <v>3.2913333333333332</v>
      </c>
      <c r="X1347">
        <v>2.4033333333333333</v>
      </c>
      <c r="Y1347">
        <v>1.4359999999999999</v>
      </c>
      <c r="Z1347">
        <v>3.2839999999999998</v>
      </c>
      <c r="AA1347">
        <v>3.4763333333333333</v>
      </c>
      <c r="AB1347">
        <v>4.4256666666666664</v>
      </c>
      <c r="AC1347">
        <v>3.6649460039499901</v>
      </c>
      <c r="AD1347">
        <v>3.7322463811571995</v>
      </c>
      <c r="AE1347">
        <v>4.8379101720288613</v>
      </c>
      <c r="AF1347">
        <v>5.0957349936927008</v>
      </c>
      <c r="AG1347">
        <v>4.1643332476200232</v>
      </c>
      <c r="AH1347">
        <v>5.4855109992644708</v>
      </c>
      <c r="AI1347">
        <v>5.4540114052897106</v>
      </c>
      <c r="AJ1347">
        <v>5.1629246403186633</v>
      </c>
      <c r="AK1347">
        <v>5.1630085152616685</v>
      </c>
      <c r="AL1347">
        <v>4.9315398935275843</v>
      </c>
      <c r="AM1347">
        <v>5.1665832484686325</v>
      </c>
      <c r="AN1347">
        <v>5.3898414349359687</v>
      </c>
      <c r="AO1347">
        <v>5.1975969090271912</v>
      </c>
      <c r="AP1347">
        <v>8.9416921322286775</v>
      </c>
      <c r="AQ1347">
        <v>10.27773706130869</v>
      </c>
      <c r="AR1347">
        <v>8.6569936929811551</v>
      </c>
      <c r="AS1347">
        <v>6.6009380091887753</v>
      </c>
      <c r="AT1347">
        <v>0.31738201584722026</v>
      </c>
      <c r="AU1347">
        <v>0.37285890642411967</v>
      </c>
      <c r="AV1347">
        <v>9.6066250546350069</v>
      </c>
      <c r="AW1347">
        <v>10.22376844060371</v>
      </c>
      <c r="AX1347">
        <v>12.949115337084139</v>
      </c>
      <c r="AY1347">
        <v>10.688652943001825</v>
      </c>
      <c r="AZ1347">
        <v>8.2218543516649643</v>
      </c>
      <c r="BA1347">
        <v>9.3083656672679478</v>
      </c>
      <c r="BB1347">
        <v>8.5904817411284569</v>
      </c>
      <c r="BC1347">
        <v>8.842779488596884</v>
      </c>
      <c r="BD1347">
        <v>9.3517752966640835</v>
      </c>
      <c r="BE1347">
        <v>12.24243839064807</v>
      </c>
      <c r="BF1347">
        <v>14.148813452167012</v>
      </c>
      <c r="BG1347">
        <v>13.807929833892713</v>
      </c>
      <c r="BH1347">
        <v>13.907913290276701</v>
      </c>
      <c r="BI1347">
        <v>18.265322697434197</v>
      </c>
      <c r="BJ1347">
        <v>14.982201113750595</v>
      </c>
      <c r="BK1347">
        <v>14.239877120501898</v>
      </c>
      <c r="BL1347">
        <v>7.6028926397560914</v>
      </c>
      <c r="BM1347">
        <v>13.465343079012593</v>
      </c>
      <c r="BN1347">
        <v>9.3372044688941607</v>
      </c>
      <c r="BO1347">
        <v>13.258738627582579</v>
      </c>
      <c r="BP1347">
        <v>17.77249169501431</v>
      </c>
    </row>
    <row r="1348" spans="1:70" x14ac:dyDescent="0.2">
      <c r="A1348" t="s">
        <v>194</v>
      </c>
      <c r="B1348" t="s">
        <v>195</v>
      </c>
      <c r="C1348" t="s">
        <v>3646</v>
      </c>
      <c r="D1348" t="s">
        <v>3647</v>
      </c>
    </row>
    <row r="1349" spans="1:70" x14ac:dyDescent="0.2">
      <c r="A1349" t="s">
        <v>194</v>
      </c>
      <c r="B1349" t="s">
        <v>195</v>
      </c>
      <c r="C1349" t="s">
        <v>3648</v>
      </c>
      <c r="D1349" t="s">
        <v>3649</v>
      </c>
    </row>
    <row r="1350" spans="1:70" x14ac:dyDescent="0.2">
      <c r="A1350" t="s">
        <v>194</v>
      </c>
      <c r="B1350" t="s">
        <v>195</v>
      </c>
      <c r="C1350" t="s">
        <v>3650</v>
      </c>
      <c r="D1350" t="s">
        <v>3651</v>
      </c>
      <c r="AS1350">
        <v>242</v>
      </c>
      <c r="AT1350">
        <v>242</v>
      </c>
      <c r="AU1350">
        <v>180</v>
      </c>
      <c r="AV1350">
        <v>150</v>
      </c>
      <c r="AW1350">
        <v>112</v>
      </c>
      <c r="AX1350">
        <v>199</v>
      </c>
      <c r="AY1350">
        <v>193</v>
      </c>
      <c r="AZ1350">
        <v>254</v>
      </c>
      <c r="BA1350">
        <v>310</v>
      </c>
      <c r="BB1350">
        <v>377</v>
      </c>
      <c r="BC1350">
        <v>499</v>
      </c>
      <c r="BD1350">
        <v>337</v>
      </c>
      <c r="BE1350">
        <v>504</v>
      </c>
      <c r="BF1350">
        <v>937</v>
      </c>
      <c r="BG1350">
        <v>1566</v>
      </c>
      <c r="BH1350">
        <v>2691</v>
      </c>
      <c r="BI1350">
        <v>4195</v>
      </c>
      <c r="BJ1350">
        <v>5557</v>
      </c>
      <c r="BK1350">
        <v>4949</v>
      </c>
      <c r="BL1350">
        <v>4996</v>
      </c>
      <c r="BM1350">
        <v>5110</v>
      </c>
      <c r="BN1350">
        <v>5585</v>
      </c>
      <c r="BO1350">
        <v>35535</v>
      </c>
      <c r="BP1350">
        <v>90419</v>
      </c>
      <c r="BQ1350">
        <v>130695</v>
      </c>
    </row>
    <row r="1351" spans="1:70" x14ac:dyDescent="0.2">
      <c r="A1351" t="s">
        <v>194</v>
      </c>
      <c r="B1351" t="s">
        <v>195</v>
      </c>
      <c r="C1351" t="s">
        <v>3652</v>
      </c>
      <c r="D1351" t="s">
        <v>3653</v>
      </c>
      <c r="AY1351">
        <v>2.34</v>
      </c>
      <c r="BC1351">
        <v>1.48</v>
      </c>
    </row>
    <row r="1352" spans="1:70" x14ac:dyDescent="0.2">
      <c r="A1352" t="s">
        <v>194</v>
      </c>
      <c r="B1352" t="s">
        <v>195</v>
      </c>
      <c r="C1352" t="s">
        <v>3654</v>
      </c>
      <c r="D1352" t="s">
        <v>3655</v>
      </c>
      <c r="AD1352">
        <v>1.9</v>
      </c>
      <c r="AQ1352">
        <v>2.31</v>
      </c>
      <c r="AY1352">
        <v>2.9180000000000001</v>
      </c>
      <c r="AZ1352">
        <v>2.8</v>
      </c>
      <c r="BG1352">
        <v>3.8570000000000002</v>
      </c>
      <c r="BK1352">
        <v>4.7460000000000004</v>
      </c>
      <c r="BL1352">
        <v>1.49</v>
      </c>
      <c r="BO1352">
        <v>1.911</v>
      </c>
      <c r="BP1352">
        <v>4.9809999999999999</v>
      </c>
      <c r="BQ1352">
        <v>2.5470000000000002</v>
      </c>
    </row>
    <row r="1353" spans="1:70" x14ac:dyDescent="0.2">
      <c r="A1353" t="s">
        <v>194</v>
      </c>
      <c r="B1353" t="s">
        <v>195</v>
      </c>
      <c r="C1353" t="s">
        <v>3656</v>
      </c>
      <c r="D1353" t="s">
        <v>3657</v>
      </c>
      <c r="AX1353">
        <v>22.954999999999998</v>
      </c>
      <c r="AY1353">
        <v>22.693000000000001</v>
      </c>
      <c r="AZ1353">
        <v>22.701000000000001</v>
      </c>
      <c r="BA1353">
        <v>23.041</v>
      </c>
      <c r="BB1353">
        <v>23.446999999999999</v>
      </c>
      <c r="BC1353">
        <v>23.766999999999999</v>
      </c>
      <c r="BD1353">
        <v>24.065999999999999</v>
      </c>
      <c r="BE1353">
        <v>24.378</v>
      </c>
      <c r="BF1353">
        <v>24.844000000000001</v>
      </c>
      <c r="BG1353">
        <v>25.34</v>
      </c>
      <c r="BH1353">
        <v>25.893000000000001</v>
      </c>
      <c r="BI1353">
        <v>26.332000000000001</v>
      </c>
      <c r="BJ1353">
        <v>26.759</v>
      </c>
      <c r="BK1353">
        <v>27.181000000000001</v>
      </c>
      <c r="BL1353">
        <v>24.297000000000001</v>
      </c>
      <c r="BM1353">
        <v>23.942</v>
      </c>
      <c r="BN1353">
        <v>22.864999999999998</v>
      </c>
      <c r="BO1353">
        <v>21.942</v>
      </c>
      <c r="BP1353">
        <v>24.803999999999998</v>
      </c>
      <c r="BQ1353">
        <v>24.803999999999998</v>
      </c>
      <c r="BR1353">
        <v>24.908999999999999</v>
      </c>
    </row>
    <row r="1354" spans="1:70" x14ac:dyDescent="0.2">
      <c r="A1354" t="s">
        <v>194</v>
      </c>
      <c r="B1354" t="s">
        <v>195</v>
      </c>
      <c r="C1354" t="s">
        <v>3658</v>
      </c>
      <c r="D1354" t="s">
        <v>3659</v>
      </c>
      <c r="AX1354">
        <v>35.084000000000003</v>
      </c>
      <c r="AY1354">
        <v>34.844000000000001</v>
      </c>
      <c r="AZ1354">
        <v>34.411000000000001</v>
      </c>
      <c r="BA1354">
        <v>34.356000000000002</v>
      </c>
      <c r="BB1354">
        <v>34.381999999999998</v>
      </c>
      <c r="BC1354">
        <v>34.286000000000001</v>
      </c>
      <c r="BD1354">
        <v>34.19</v>
      </c>
      <c r="BE1354">
        <v>34.106999999999999</v>
      </c>
      <c r="BF1354">
        <v>34.180999999999997</v>
      </c>
      <c r="BG1354">
        <v>34.289000000000001</v>
      </c>
      <c r="BH1354">
        <v>34.411999999999999</v>
      </c>
      <c r="BI1354">
        <v>34.462000000000003</v>
      </c>
      <c r="BJ1354">
        <v>34.484999999999999</v>
      </c>
      <c r="BK1354">
        <v>34.472000000000001</v>
      </c>
      <c r="BL1354">
        <v>31.486999999999998</v>
      </c>
      <c r="BM1354">
        <v>30.806000000000001</v>
      </c>
      <c r="BN1354">
        <v>29.279</v>
      </c>
      <c r="BO1354">
        <v>27.896000000000001</v>
      </c>
      <c r="BP1354">
        <v>31.122</v>
      </c>
      <c r="BQ1354">
        <v>31.123000000000001</v>
      </c>
      <c r="BR1354">
        <v>31.280999999999999</v>
      </c>
    </row>
    <row r="1355" spans="1:70" x14ac:dyDescent="0.2">
      <c r="A1355" t="s">
        <v>194</v>
      </c>
      <c r="B1355" t="s">
        <v>195</v>
      </c>
      <c r="C1355" t="s">
        <v>3660</v>
      </c>
      <c r="D1355" t="s">
        <v>3661</v>
      </c>
      <c r="AY1355">
        <v>9.4719999999999995</v>
      </c>
      <c r="BG1355">
        <v>6.0190000000000001</v>
      </c>
      <c r="BK1355">
        <v>6.4470000000000001</v>
      </c>
      <c r="BL1355">
        <v>2.9129999999999998</v>
      </c>
      <c r="BO1355">
        <v>2.6509999999999998</v>
      </c>
      <c r="BP1355">
        <v>7.2380000000000004</v>
      </c>
      <c r="BQ1355">
        <v>4.7489999999999997</v>
      </c>
    </row>
    <row r="1356" spans="1:70" x14ac:dyDescent="0.2">
      <c r="A1356" t="s">
        <v>194</v>
      </c>
      <c r="B1356" t="s">
        <v>195</v>
      </c>
      <c r="C1356" t="s">
        <v>3662</v>
      </c>
      <c r="D1356" t="s">
        <v>3663</v>
      </c>
      <c r="AY1356">
        <v>8.25</v>
      </c>
      <c r="BG1356">
        <v>8.9879999999999995</v>
      </c>
      <c r="BK1356">
        <v>11.696</v>
      </c>
      <c r="BL1356">
        <v>7.2619999999999996</v>
      </c>
      <c r="BO1356">
        <v>3.5259999999999998</v>
      </c>
      <c r="BP1356">
        <v>6.976</v>
      </c>
      <c r="BQ1356">
        <v>10.013999999999999</v>
      </c>
    </row>
    <row r="1357" spans="1:70" x14ac:dyDescent="0.2">
      <c r="A1357" t="s">
        <v>194</v>
      </c>
      <c r="B1357" t="s">
        <v>195</v>
      </c>
      <c r="C1357" t="s">
        <v>3664</v>
      </c>
      <c r="D1357" t="s">
        <v>3665</v>
      </c>
      <c r="AJ1357">
        <v>3.6110000000000002</v>
      </c>
      <c r="AK1357">
        <v>3.649</v>
      </c>
      <c r="AL1357">
        <v>3.552</v>
      </c>
      <c r="AM1357">
        <v>3.7189999999999999</v>
      </c>
      <c r="AN1357">
        <v>3.6749999999999998</v>
      </c>
      <c r="AO1357">
        <v>3.5840000000000001</v>
      </c>
      <c r="AP1357">
        <v>3.55</v>
      </c>
      <c r="AQ1357">
        <v>3.5920000000000001</v>
      </c>
      <c r="AR1357">
        <v>3.6720000000000002</v>
      </c>
      <c r="AS1357">
        <v>3.7789999999999999</v>
      </c>
      <c r="AT1357">
        <v>3.8039999999999998</v>
      </c>
      <c r="AU1357">
        <v>3.8919999999999999</v>
      </c>
      <c r="AV1357">
        <v>3.7709999999999999</v>
      </c>
      <c r="AW1357">
        <v>4.6580000000000004</v>
      </c>
      <c r="AX1357">
        <v>5.3410000000000002</v>
      </c>
      <c r="AY1357">
        <v>4.8479999999999999</v>
      </c>
      <c r="AZ1357">
        <v>4.3230000000000004</v>
      </c>
      <c r="BA1357">
        <v>4.6950000000000003</v>
      </c>
      <c r="BB1357">
        <v>5.0940000000000003</v>
      </c>
      <c r="BC1357">
        <v>5.258</v>
      </c>
      <c r="BD1357">
        <v>5.5289999999999999</v>
      </c>
      <c r="BE1357">
        <v>5.7069999999999999</v>
      </c>
      <c r="BF1357">
        <v>6.0960000000000001</v>
      </c>
      <c r="BG1357">
        <v>6.4829999999999997</v>
      </c>
      <c r="BH1357">
        <v>6.89</v>
      </c>
      <c r="BI1357">
        <v>7.1909999999999998</v>
      </c>
      <c r="BJ1357">
        <v>7.4169999999999998</v>
      </c>
      <c r="BK1357">
        <v>7.601</v>
      </c>
      <c r="BL1357">
        <v>7.125</v>
      </c>
      <c r="BM1357">
        <v>7.2430000000000003</v>
      </c>
      <c r="BN1357">
        <v>6.7329999999999997</v>
      </c>
      <c r="BO1357">
        <v>5.6109999999999998</v>
      </c>
      <c r="BP1357">
        <v>5.1630000000000003</v>
      </c>
      <c r="BQ1357">
        <v>4.7939999999999996</v>
      </c>
      <c r="BR1357">
        <v>4.9390000000000001</v>
      </c>
    </row>
    <row r="1358" spans="1:70" x14ac:dyDescent="0.2">
      <c r="A1358" t="s">
        <v>194</v>
      </c>
      <c r="B1358" t="s">
        <v>195</v>
      </c>
      <c r="C1358" t="s">
        <v>3666</v>
      </c>
      <c r="D1358" t="s">
        <v>3667</v>
      </c>
      <c r="AI1358">
        <v>4077503</v>
      </c>
      <c r="AJ1358">
        <v>4170246</v>
      </c>
      <c r="AK1358">
        <v>4252688</v>
      </c>
      <c r="AL1358">
        <v>4344231</v>
      </c>
      <c r="AM1358">
        <v>4444988</v>
      </c>
      <c r="AN1358">
        <v>4553094</v>
      </c>
      <c r="AO1358">
        <v>4663584</v>
      </c>
      <c r="AP1358">
        <v>4779014</v>
      </c>
      <c r="AQ1358">
        <v>4913899</v>
      </c>
      <c r="AR1358">
        <v>5068035</v>
      </c>
      <c r="AS1358">
        <v>5231474</v>
      </c>
      <c r="AT1358">
        <v>5404652</v>
      </c>
      <c r="AU1358">
        <v>5585808</v>
      </c>
      <c r="AV1358">
        <v>5771423</v>
      </c>
      <c r="AW1358">
        <v>5960801</v>
      </c>
      <c r="AX1358">
        <v>6152177</v>
      </c>
      <c r="AY1358">
        <v>6339851</v>
      </c>
      <c r="AZ1358">
        <v>6517021</v>
      </c>
      <c r="BA1358">
        <v>6684501</v>
      </c>
      <c r="BB1358">
        <v>6852468</v>
      </c>
      <c r="BC1358">
        <v>7026133</v>
      </c>
      <c r="BD1358">
        <v>7209651</v>
      </c>
      <c r="BE1358">
        <v>7407953</v>
      </c>
      <c r="BF1358">
        <v>7612290</v>
      </c>
      <c r="BG1358">
        <v>7823803</v>
      </c>
      <c r="BH1358">
        <v>8047980</v>
      </c>
      <c r="BI1358">
        <v>8284194</v>
      </c>
      <c r="BJ1358">
        <v>8529005</v>
      </c>
      <c r="BK1358">
        <v>8776683</v>
      </c>
      <c r="BL1358">
        <v>9029420</v>
      </c>
      <c r="BM1358">
        <v>9036235</v>
      </c>
      <c r="BN1358">
        <v>9191515</v>
      </c>
      <c r="BO1358">
        <v>9286105</v>
      </c>
      <c r="BP1358">
        <v>9442280</v>
      </c>
      <c r="BQ1358">
        <v>9601936</v>
      </c>
      <c r="BR1358">
        <v>9914873</v>
      </c>
    </row>
    <row r="1359" spans="1:70" x14ac:dyDescent="0.2">
      <c r="A1359" t="s">
        <v>194</v>
      </c>
      <c r="B1359" t="s">
        <v>195</v>
      </c>
      <c r="C1359" t="s">
        <v>3668</v>
      </c>
      <c r="D1359" t="s">
        <v>3669</v>
      </c>
      <c r="BG1359">
        <v>27.18</v>
      </c>
      <c r="BQ1359">
        <v>23.05</v>
      </c>
    </row>
    <row r="1360" spans="1:70" x14ac:dyDescent="0.2">
      <c r="A1360" t="s">
        <v>194</v>
      </c>
      <c r="B1360" t="s">
        <v>195</v>
      </c>
      <c r="C1360" t="s">
        <v>3670</v>
      </c>
      <c r="D1360" t="s">
        <v>3671</v>
      </c>
      <c r="AI1360">
        <v>83.897999999999996</v>
      </c>
      <c r="AJ1360">
        <v>83.93</v>
      </c>
      <c r="AK1360">
        <v>83.731999999999999</v>
      </c>
      <c r="AL1360">
        <v>83.531999999999996</v>
      </c>
      <c r="AM1360">
        <v>83.328999999999994</v>
      </c>
      <c r="AN1360">
        <v>83.125</v>
      </c>
      <c r="AO1360">
        <v>82.918999999999997</v>
      </c>
      <c r="AP1360">
        <v>82.710999999999999</v>
      </c>
      <c r="AQ1360">
        <v>82.501000000000005</v>
      </c>
      <c r="AR1360">
        <v>82.289000000000001</v>
      </c>
      <c r="AS1360">
        <v>82.073999999999998</v>
      </c>
      <c r="AT1360">
        <v>81.858000000000004</v>
      </c>
      <c r="AU1360">
        <v>81.64</v>
      </c>
      <c r="AV1360">
        <v>81.42</v>
      </c>
      <c r="AW1360">
        <v>81.197999999999993</v>
      </c>
      <c r="AX1360">
        <v>80.972999999999999</v>
      </c>
      <c r="AY1360">
        <v>80.747</v>
      </c>
      <c r="AZ1360">
        <v>80.518000000000001</v>
      </c>
      <c r="BA1360">
        <v>80.287999999999997</v>
      </c>
      <c r="BB1360">
        <v>80.055999999999997</v>
      </c>
      <c r="BC1360">
        <v>79.820999999999998</v>
      </c>
      <c r="BD1360">
        <v>79.584000000000003</v>
      </c>
      <c r="BE1360">
        <v>79.346000000000004</v>
      </c>
      <c r="BF1360">
        <v>79.105000000000004</v>
      </c>
      <c r="BG1360">
        <v>78.861999999999995</v>
      </c>
      <c r="BH1360">
        <v>78.617000000000004</v>
      </c>
      <c r="BI1360">
        <v>78.370999999999995</v>
      </c>
      <c r="BJ1360">
        <v>78.122</v>
      </c>
      <c r="BK1360">
        <v>77.870999999999995</v>
      </c>
      <c r="BL1360">
        <v>77.617000000000004</v>
      </c>
      <c r="BM1360">
        <v>75.188999999999993</v>
      </c>
      <c r="BN1360">
        <v>73.983999999999995</v>
      </c>
      <c r="BO1360">
        <v>72.337000000000003</v>
      </c>
      <c r="BP1360">
        <v>71.194999999999993</v>
      </c>
      <c r="BQ1360">
        <v>70.061999999999998</v>
      </c>
      <c r="BR1360">
        <v>70.004999999999995</v>
      </c>
    </row>
    <row r="1361" spans="1:70" x14ac:dyDescent="0.2">
      <c r="A1361" t="s">
        <v>194</v>
      </c>
      <c r="B1361" t="s">
        <v>195</v>
      </c>
      <c r="C1361" t="s">
        <v>3672</v>
      </c>
      <c r="D1361" t="s">
        <v>3673</v>
      </c>
      <c r="AI1361">
        <v>89.418734302672632</v>
      </c>
      <c r="AJ1361">
        <v>89.281736880589463</v>
      </c>
      <c r="AK1361">
        <v>89.209597980321661</v>
      </c>
      <c r="AL1361">
        <v>89.136694709502564</v>
      </c>
      <c r="AM1361">
        <v>89.064144197150895</v>
      </c>
      <c r="AN1361">
        <v>88.99080488440913</v>
      </c>
      <c r="AO1361">
        <v>88.919186066328095</v>
      </c>
      <c r="AP1361">
        <v>88.846889516349407</v>
      </c>
      <c r="AQ1361">
        <v>88.774404089503534</v>
      </c>
      <c r="AR1361">
        <v>88.701708639264382</v>
      </c>
      <c r="AS1361">
        <v>88.6304494858597</v>
      </c>
      <c r="AT1361">
        <v>88.558460212582574</v>
      </c>
      <c r="AU1361">
        <v>88.487899277757947</v>
      </c>
      <c r="AV1361">
        <v>88.417746368276411</v>
      </c>
      <c r="AW1361">
        <v>88.345951702901061</v>
      </c>
      <c r="AX1361">
        <v>88.274821563279744</v>
      </c>
      <c r="AY1361">
        <v>88.205659235817024</v>
      </c>
      <c r="AZ1361">
        <v>88.135257135525407</v>
      </c>
      <c r="BA1361">
        <v>88.064919727318426</v>
      </c>
      <c r="BB1361">
        <v>87.997327268890814</v>
      </c>
      <c r="BC1361">
        <v>87.927934280576807</v>
      </c>
      <c r="BD1361">
        <v>87.85893553594363</v>
      </c>
      <c r="BE1361">
        <v>87.791219696611691</v>
      </c>
      <c r="BF1361">
        <v>87.722706595906004</v>
      </c>
      <c r="BG1361">
        <v>87.655758151689739</v>
      </c>
      <c r="BH1361">
        <v>87.589041095890423</v>
      </c>
      <c r="BI1361">
        <v>87.523742399445709</v>
      </c>
      <c r="BJ1361">
        <v>87.456571223193976</v>
      </c>
      <c r="BK1361">
        <v>87.392312590865942</v>
      </c>
      <c r="BL1361">
        <v>87.327524914741574</v>
      </c>
      <c r="BM1361">
        <v>85.588771687697147</v>
      </c>
      <c r="BN1361">
        <v>84.013706793802157</v>
      </c>
      <c r="BO1361">
        <v>82.23792578807732</v>
      </c>
      <c r="BP1361">
        <v>83.07704156290913</v>
      </c>
      <c r="BQ1361">
        <v>84.113510535016147</v>
      </c>
      <c r="BR1361">
        <v>84.158402837065722</v>
      </c>
    </row>
    <row r="1362" spans="1:70" x14ac:dyDescent="0.2">
      <c r="A1362" t="s">
        <v>194</v>
      </c>
      <c r="B1362" t="s">
        <v>195</v>
      </c>
      <c r="C1362" t="s">
        <v>3674</v>
      </c>
      <c r="D1362" t="s">
        <v>3675</v>
      </c>
      <c r="AY1362">
        <v>48.911999999999999</v>
      </c>
      <c r="BG1362">
        <v>58.625999999999998</v>
      </c>
      <c r="BK1362">
        <v>38.481000000000002</v>
      </c>
      <c r="BL1362">
        <v>67.876999999999995</v>
      </c>
      <c r="BO1362">
        <v>66.441999999999993</v>
      </c>
      <c r="BP1362">
        <v>39.119</v>
      </c>
      <c r="BQ1362">
        <v>58.030999999999999</v>
      </c>
    </row>
    <row r="1363" spans="1:70" x14ac:dyDescent="0.2">
      <c r="A1363" t="s">
        <v>194</v>
      </c>
      <c r="B1363" t="s">
        <v>195</v>
      </c>
      <c r="C1363" t="s">
        <v>3676</v>
      </c>
      <c r="D1363" t="s">
        <v>3677</v>
      </c>
      <c r="AY1363">
        <v>94.355000000000004</v>
      </c>
      <c r="BG1363">
        <v>63.418999999999997</v>
      </c>
      <c r="BK1363">
        <v>75.519000000000005</v>
      </c>
      <c r="BL1363">
        <v>87.632999999999996</v>
      </c>
      <c r="BO1363">
        <v>89.322999999999993</v>
      </c>
      <c r="BP1363">
        <v>75.938000000000002</v>
      </c>
      <c r="BQ1363">
        <v>76.56</v>
      </c>
    </row>
    <row r="1364" spans="1:70" x14ac:dyDescent="0.2">
      <c r="A1364" t="s">
        <v>194</v>
      </c>
      <c r="B1364" t="s">
        <v>195</v>
      </c>
      <c r="C1364" t="s">
        <v>3678</v>
      </c>
      <c r="D1364" t="s">
        <v>3679</v>
      </c>
      <c r="AI1364">
        <v>81.876000000000005</v>
      </c>
      <c r="AJ1364">
        <v>81.849999999999994</v>
      </c>
      <c r="AK1364">
        <v>81.593999999999994</v>
      </c>
      <c r="AL1364">
        <v>81.337000000000003</v>
      </c>
      <c r="AM1364">
        <v>81.067999999999998</v>
      </c>
      <c r="AN1364">
        <v>80.804000000000002</v>
      </c>
      <c r="AO1364">
        <v>80.55</v>
      </c>
      <c r="AP1364">
        <v>80.281000000000006</v>
      </c>
      <c r="AQ1364">
        <v>80.006</v>
      </c>
      <c r="AR1364">
        <v>79.724999999999994</v>
      </c>
      <c r="AS1364">
        <v>79.430000000000007</v>
      </c>
      <c r="AT1364">
        <v>79.146000000000001</v>
      </c>
      <c r="AU1364">
        <v>78.858000000000004</v>
      </c>
      <c r="AV1364">
        <v>78.581000000000003</v>
      </c>
      <c r="AW1364">
        <v>78.298000000000002</v>
      </c>
      <c r="AX1364">
        <v>78.027000000000001</v>
      </c>
      <c r="AY1364">
        <v>77.754999999999995</v>
      </c>
      <c r="AZ1364">
        <v>77.484999999999999</v>
      </c>
      <c r="BA1364">
        <v>77.227000000000004</v>
      </c>
      <c r="BB1364">
        <v>76.965999999999994</v>
      </c>
      <c r="BC1364">
        <v>76.718000000000004</v>
      </c>
      <c r="BD1364">
        <v>76.463999999999999</v>
      </c>
      <c r="BE1364">
        <v>76.200999999999993</v>
      </c>
      <c r="BF1364">
        <v>75.921999999999997</v>
      </c>
      <c r="BG1364">
        <v>75.629000000000005</v>
      </c>
      <c r="BH1364">
        <v>75.335999999999999</v>
      </c>
      <c r="BI1364">
        <v>75.051000000000002</v>
      </c>
      <c r="BJ1364">
        <v>74.768000000000001</v>
      </c>
      <c r="BK1364">
        <v>74.491</v>
      </c>
      <c r="BL1364">
        <v>74.216999999999999</v>
      </c>
      <c r="BM1364">
        <v>71.125</v>
      </c>
      <c r="BN1364">
        <v>69.289000000000001</v>
      </c>
      <c r="BO1364">
        <v>67.013999999999996</v>
      </c>
      <c r="BP1364">
        <v>66.234999999999999</v>
      </c>
      <c r="BQ1364">
        <v>65.539000000000001</v>
      </c>
      <c r="BR1364">
        <v>65.503</v>
      </c>
    </row>
    <row r="1365" spans="1:70" x14ac:dyDescent="0.2">
      <c r="A1365" t="s">
        <v>194</v>
      </c>
      <c r="B1365" t="s">
        <v>195</v>
      </c>
      <c r="C1365" t="s">
        <v>3680</v>
      </c>
      <c r="D1365" t="s">
        <v>3681</v>
      </c>
      <c r="AD1365">
        <v>88.38</v>
      </c>
      <c r="AJ1365">
        <v>83.39</v>
      </c>
      <c r="AY1365">
        <v>74.203999999999994</v>
      </c>
      <c r="BG1365">
        <v>59.22</v>
      </c>
      <c r="BK1365">
        <v>27.646999999999998</v>
      </c>
      <c r="BL1365">
        <v>70.031999999999996</v>
      </c>
      <c r="BO1365">
        <v>66.186000000000007</v>
      </c>
      <c r="BP1365">
        <v>30.395</v>
      </c>
      <c r="BQ1365">
        <v>59.527999999999999</v>
      </c>
    </row>
    <row r="1366" spans="1:70" x14ac:dyDescent="0.2">
      <c r="A1366" t="s">
        <v>194</v>
      </c>
      <c r="B1366" t="s">
        <v>195</v>
      </c>
      <c r="C1366" t="s">
        <v>3682</v>
      </c>
      <c r="D1366" t="s">
        <v>3683</v>
      </c>
      <c r="AV1366">
        <v>98.1</v>
      </c>
      <c r="AY1366">
        <v>67.7</v>
      </c>
      <c r="BC1366">
        <v>56.8333141953349</v>
      </c>
    </row>
    <row r="1367" spans="1:70" x14ac:dyDescent="0.2">
      <c r="A1367" t="s">
        <v>194</v>
      </c>
      <c r="B1367" t="s">
        <v>195</v>
      </c>
      <c r="C1367" t="s">
        <v>3684</v>
      </c>
      <c r="D1367" t="s">
        <v>3685</v>
      </c>
      <c r="BC1367">
        <v>58.390099575858898</v>
      </c>
    </row>
    <row r="1368" spans="1:70" x14ac:dyDescent="0.2">
      <c r="A1368" t="s">
        <v>194</v>
      </c>
      <c r="B1368" t="s">
        <v>195</v>
      </c>
      <c r="C1368" t="s">
        <v>3686</v>
      </c>
      <c r="D1368" t="s">
        <v>3687</v>
      </c>
      <c r="BC1368">
        <v>44.378301598133298</v>
      </c>
    </row>
    <row r="1369" spans="1:70" x14ac:dyDescent="0.2">
      <c r="A1369" t="s">
        <v>194</v>
      </c>
      <c r="B1369" t="s">
        <v>195</v>
      </c>
      <c r="C1369" t="s">
        <v>3688</v>
      </c>
      <c r="D1369" t="s">
        <v>3689</v>
      </c>
      <c r="AV1369">
        <v>49</v>
      </c>
      <c r="AY1369">
        <v>49</v>
      </c>
      <c r="BC1369">
        <v>55.6</v>
      </c>
    </row>
    <row r="1370" spans="1:70" x14ac:dyDescent="0.2">
      <c r="A1370" t="s">
        <v>194</v>
      </c>
      <c r="B1370" t="s">
        <v>195</v>
      </c>
      <c r="C1370" t="s">
        <v>3690</v>
      </c>
      <c r="D1370" t="s">
        <v>3691</v>
      </c>
      <c r="AJ1370">
        <v>11.2375885196148</v>
      </c>
      <c r="AK1370">
        <v>11.147524608489601</v>
      </c>
      <c r="AL1370">
        <v>11.2673096412194</v>
      </c>
      <c r="AM1370">
        <v>11.1501620946404</v>
      </c>
      <c r="AN1370">
        <v>11.8008735493625</v>
      </c>
      <c r="AO1370">
        <v>12.853565512536999</v>
      </c>
      <c r="AP1370">
        <v>13.6783914872944</v>
      </c>
      <c r="AQ1370">
        <v>14.5815201809166</v>
      </c>
      <c r="AR1370">
        <v>15.603185076848</v>
      </c>
      <c r="AS1370">
        <v>16.1532004424962</v>
      </c>
      <c r="AT1370">
        <v>17.059522558932301</v>
      </c>
      <c r="AU1370">
        <v>17.7891745074024</v>
      </c>
      <c r="AV1370">
        <v>18.883240240546701</v>
      </c>
      <c r="AW1370">
        <v>19.728416259514798</v>
      </c>
      <c r="AX1370">
        <v>20.9530694279917</v>
      </c>
      <c r="AY1370">
        <v>22.121310999927498</v>
      </c>
      <c r="AZ1370">
        <v>22.6235200288762</v>
      </c>
      <c r="BA1370">
        <v>23.249678097435101</v>
      </c>
      <c r="BB1370">
        <v>23.665799563618702</v>
      </c>
      <c r="BC1370">
        <v>24.6495900690166</v>
      </c>
      <c r="BD1370">
        <v>25.490377386677999</v>
      </c>
      <c r="BE1370">
        <v>26.340481178143602</v>
      </c>
      <c r="BF1370">
        <v>27.178561711694101</v>
      </c>
      <c r="BG1370">
        <v>27.725351037787199</v>
      </c>
      <c r="BH1370">
        <v>28.281698646757299</v>
      </c>
      <c r="BI1370">
        <v>29.105479622562601</v>
      </c>
      <c r="BJ1370">
        <v>29.967939594021701</v>
      </c>
      <c r="BK1370">
        <v>30.8931436522635</v>
      </c>
      <c r="BL1370">
        <v>31.669996654172799</v>
      </c>
      <c r="BM1370">
        <v>30.566278407058199</v>
      </c>
      <c r="BN1370">
        <v>30.2416286826492</v>
      </c>
      <c r="BO1370">
        <v>30.448931960291599</v>
      </c>
      <c r="BP1370">
        <v>30.771390970612401</v>
      </c>
      <c r="BQ1370">
        <v>31.303108821023098</v>
      </c>
      <c r="BR1370">
        <v>31.742748877192501</v>
      </c>
    </row>
    <row r="1371" spans="1:70" x14ac:dyDescent="0.2">
      <c r="A1371" t="s">
        <v>194</v>
      </c>
      <c r="B1371" t="s">
        <v>195</v>
      </c>
      <c r="C1371" t="s">
        <v>3692</v>
      </c>
      <c r="D1371" t="s">
        <v>3693</v>
      </c>
      <c r="AY1371">
        <v>1.93</v>
      </c>
    </row>
    <row r="1372" spans="1:70" x14ac:dyDescent="0.2">
      <c r="A1372" t="s">
        <v>194</v>
      </c>
      <c r="B1372" t="s">
        <v>195</v>
      </c>
      <c r="C1372" t="s">
        <v>3694</v>
      </c>
      <c r="D1372" t="s">
        <v>3695</v>
      </c>
      <c r="AV1372">
        <v>0.2</v>
      </c>
      <c r="AY1372">
        <v>1.44</v>
      </c>
    </row>
    <row r="1373" spans="1:70" x14ac:dyDescent="0.2">
      <c r="A1373" t="s">
        <v>194</v>
      </c>
      <c r="B1373" t="s">
        <v>195</v>
      </c>
      <c r="C1373" t="s">
        <v>3696</v>
      </c>
      <c r="D1373" t="s">
        <v>3697</v>
      </c>
      <c r="AJ1373">
        <v>5.6326326701387597</v>
      </c>
      <c r="AK1373">
        <v>5.6010846684812998</v>
      </c>
      <c r="AL1373">
        <v>5.5889670200681003</v>
      </c>
      <c r="AM1373">
        <v>5.5641169930190797</v>
      </c>
      <c r="AN1373">
        <v>5.7221553282532502</v>
      </c>
      <c r="AO1373">
        <v>5.9159388388154799</v>
      </c>
      <c r="AP1373">
        <v>6.1053170455228098</v>
      </c>
      <c r="AQ1373">
        <v>6.2984461601885204</v>
      </c>
      <c r="AR1373">
        <v>6.5122384480265501</v>
      </c>
      <c r="AS1373">
        <v>6.69719509975251</v>
      </c>
      <c r="AT1373">
        <v>6.9110197903458204</v>
      </c>
      <c r="AU1373">
        <v>7.1251158930465701</v>
      </c>
      <c r="AV1373">
        <v>7.3927989987904903</v>
      </c>
      <c r="AW1373">
        <v>7.6454695084477899</v>
      </c>
      <c r="AX1373">
        <v>7.9206900300596201</v>
      </c>
      <c r="AY1373">
        <v>8.2254560329884292</v>
      </c>
      <c r="AZ1373">
        <v>8.6952035797983491</v>
      </c>
      <c r="BA1373">
        <v>9.1296850070376205</v>
      </c>
      <c r="BB1373">
        <v>9.6585480817720804</v>
      </c>
      <c r="BC1373">
        <v>10.278969228156299</v>
      </c>
      <c r="BD1373">
        <v>10.8729988530452</v>
      </c>
      <c r="BE1373">
        <v>11.4057291268004</v>
      </c>
      <c r="BF1373">
        <v>11.880788157891301</v>
      </c>
      <c r="BG1373">
        <v>12.424035174515099</v>
      </c>
      <c r="BH1373">
        <v>12.965558891018301</v>
      </c>
      <c r="BI1373">
        <v>13.5742679403282</v>
      </c>
      <c r="BJ1373">
        <v>14.2041123363651</v>
      </c>
      <c r="BK1373">
        <v>14.813686284523101</v>
      </c>
      <c r="BL1373">
        <v>15.46547084415</v>
      </c>
      <c r="BM1373">
        <v>15.1941339162573</v>
      </c>
      <c r="BN1373">
        <v>14.624237506398901</v>
      </c>
      <c r="BO1373">
        <v>14.5896092403878</v>
      </c>
      <c r="BP1373">
        <v>14.541888229265201</v>
      </c>
      <c r="BQ1373">
        <v>14.4741292008146</v>
      </c>
      <c r="BR1373">
        <v>14.420210194536899</v>
      </c>
    </row>
    <row r="1374" spans="1:70" x14ac:dyDescent="0.2">
      <c r="A1374" t="s">
        <v>194</v>
      </c>
      <c r="B1374" t="s">
        <v>195</v>
      </c>
      <c r="C1374" t="s">
        <v>3698</v>
      </c>
      <c r="D1374" t="s">
        <v>3699</v>
      </c>
      <c r="AJ1374">
        <v>39.787278154545596</v>
      </c>
      <c r="AK1374">
        <v>39.658166865219002</v>
      </c>
      <c r="AL1374">
        <v>39.524714974513302</v>
      </c>
      <c r="AM1374">
        <v>39.416618601314703</v>
      </c>
      <c r="AN1374">
        <v>39.207055710608302</v>
      </c>
      <c r="AO1374">
        <v>39.060364838163203</v>
      </c>
      <c r="AP1374">
        <v>38.854368272724201</v>
      </c>
      <c r="AQ1374">
        <v>38.698907273476799</v>
      </c>
      <c r="AR1374">
        <v>38.460042431354601</v>
      </c>
      <c r="AS1374">
        <v>38.239755622518402</v>
      </c>
      <c r="AT1374">
        <v>38.069538207039997</v>
      </c>
      <c r="AU1374">
        <v>37.867848895969203</v>
      </c>
      <c r="AV1374">
        <v>37.695265512465902</v>
      </c>
      <c r="AW1374">
        <v>37.510839640443301</v>
      </c>
      <c r="AX1374">
        <v>37.401289641218803</v>
      </c>
      <c r="AY1374">
        <v>37.218797328856802</v>
      </c>
      <c r="AZ1374">
        <v>37.189275733118201</v>
      </c>
      <c r="BA1374">
        <v>37.261813978074002</v>
      </c>
      <c r="BB1374">
        <v>37.195921407037901</v>
      </c>
      <c r="BC1374">
        <v>37.195794154430502</v>
      </c>
      <c r="BD1374">
        <v>37.192557928277402</v>
      </c>
      <c r="BE1374">
        <v>37.212900667744101</v>
      </c>
      <c r="BF1374">
        <v>37.227280152635302</v>
      </c>
      <c r="BG1374">
        <v>37.227096565004501</v>
      </c>
      <c r="BH1374">
        <v>37.228361922042701</v>
      </c>
      <c r="BI1374">
        <v>37.221814676416002</v>
      </c>
      <c r="BJ1374">
        <v>37.232165513616998</v>
      </c>
      <c r="BK1374">
        <v>37.2594104043607</v>
      </c>
      <c r="BL1374">
        <v>37.290450209924501</v>
      </c>
      <c r="BM1374">
        <v>37.741399856407298</v>
      </c>
      <c r="BN1374">
        <v>37.548637559096697</v>
      </c>
      <c r="BO1374">
        <v>37.752199275624903</v>
      </c>
      <c r="BP1374">
        <v>37.712594805791802</v>
      </c>
      <c r="BQ1374">
        <v>37.663774749204997</v>
      </c>
      <c r="BR1374">
        <v>37.397396286782097</v>
      </c>
    </row>
    <row r="1375" spans="1:70" x14ac:dyDescent="0.2">
      <c r="A1375" t="s">
        <v>194</v>
      </c>
      <c r="B1375" t="s">
        <v>195</v>
      </c>
      <c r="C1375" t="s">
        <v>3700</v>
      </c>
      <c r="D1375" t="s">
        <v>3701</v>
      </c>
      <c r="AJ1375">
        <v>13.971467543630199</v>
      </c>
      <c r="AK1375">
        <v>14.065087103341501</v>
      </c>
      <c r="AL1375">
        <v>14.1558764793379</v>
      </c>
      <c r="AM1375">
        <v>14.247864941346201</v>
      </c>
      <c r="AN1375">
        <v>14.341800495785</v>
      </c>
      <c r="AO1375">
        <v>14.5449070339443</v>
      </c>
      <c r="AP1375">
        <v>14.81287392088</v>
      </c>
      <c r="AQ1375">
        <v>15.1070111593985</v>
      </c>
      <c r="AR1375">
        <v>15.424721119587501</v>
      </c>
      <c r="AS1375">
        <v>15.6687074097674</v>
      </c>
      <c r="AT1375">
        <v>15.9275865552569</v>
      </c>
      <c r="AU1375">
        <v>16.166672871435601</v>
      </c>
      <c r="AV1375">
        <v>16.441310263263102</v>
      </c>
      <c r="AW1375">
        <v>16.659641770259999</v>
      </c>
      <c r="AX1375">
        <v>16.9056537580508</v>
      </c>
      <c r="AY1375">
        <v>17.162649826113999</v>
      </c>
      <c r="AZ1375">
        <v>17.1825429883711</v>
      </c>
      <c r="BA1375">
        <v>17.1612190100582</v>
      </c>
      <c r="BB1375">
        <v>17.119657728409699</v>
      </c>
      <c r="BC1375">
        <v>17.141969300418999</v>
      </c>
      <c r="BD1375">
        <v>17.171853673113599</v>
      </c>
      <c r="BE1375">
        <v>17.175147477405599</v>
      </c>
      <c r="BF1375">
        <v>17.163591892909899</v>
      </c>
      <c r="BG1375">
        <v>17.162455022081499</v>
      </c>
      <c r="BH1375">
        <v>17.1391014391562</v>
      </c>
      <c r="BI1375">
        <v>17.129668643332799</v>
      </c>
      <c r="BJ1375">
        <v>17.134231581049701</v>
      </c>
      <c r="BK1375">
        <v>17.162458182254699</v>
      </c>
      <c r="BL1375">
        <v>17.1624498493291</v>
      </c>
      <c r="BM1375">
        <v>15.839165158327701</v>
      </c>
      <c r="BN1375">
        <v>16.618124266039001</v>
      </c>
      <c r="BO1375">
        <v>17.1624562779818</v>
      </c>
      <c r="BP1375">
        <v>17.1624551552448</v>
      </c>
      <c r="BQ1375">
        <v>17.162457006654702</v>
      </c>
      <c r="BR1375">
        <v>17.4015100836295</v>
      </c>
    </row>
    <row r="1376" spans="1:70" x14ac:dyDescent="0.2">
      <c r="A1376" t="s">
        <v>194</v>
      </c>
      <c r="B1376" t="s">
        <v>195</v>
      </c>
      <c r="C1376" t="s">
        <v>3702</v>
      </c>
      <c r="D1376" t="s">
        <v>3703</v>
      </c>
      <c r="AJ1376">
        <v>78.102990134545607</v>
      </c>
      <c r="AK1376">
        <v>78.0090641836412</v>
      </c>
      <c r="AL1376">
        <v>77.916235826462</v>
      </c>
      <c r="AM1376">
        <v>77.8080843175496</v>
      </c>
      <c r="AN1376">
        <v>77.710506991911998</v>
      </c>
      <c r="AO1376">
        <v>77.437910037252692</v>
      </c>
      <c r="AP1376">
        <v>77.0847418379971</v>
      </c>
      <c r="AQ1376">
        <v>76.705987240858093</v>
      </c>
      <c r="AR1376">
        <v>76.330833149905303</v>
      </c>
      <c r="AS1376">
        <v>76.058957548705095</v>
      </c>
      <c r="AT1376">
        <v>75.761076596259301</v>
      </c>
      <c r="AU1376">
        <v>75.503108837982296</v>
      </c>
      <c r="AV1376">
        <v>75.182892496047998</v>
      </c>
      <c r="AW1376">
        <v>74.959661573004212</v>
      </c>
      <c r="AX1376">
        <v>74.691798529874603</v>
      </c>
      <c r="AY1376">
        <v>74.401054697844003</v>
      </c>
      <c r="AZ1376">
        <v>74.386532783696595</v>
      </c>
      <c r="BA1376">
        <v>74.408507307308099</v>
      </c>
      <c r="BB1376">
        <v>74.468944714094988</v>
      </c>
      <c r="BC1376">
        <v>74.425120290682898</v>
      </c>
      <c r="BD1376">
        <v>74.376556602207202</v>
      </c>
      <c r="BE1376">
        <v>74.375233473572308</v>
      </c>
      <c r="BF1376">
        <v>74.399743716996298</v>
      </c>
      <c r="BG1376">
        <v>74.406289774662795</v>
      </c>
      <c r="BH1376">
        <v>74.444173045240305</v>
      </c>
      <c r="BI1376">
        <v>74.466813836054712</v>
      </c>
      <c r="BJ1376">
        <v>74.465605761325008</v>
      </c>
      <c r="BK1376">
        <v>74.426803042295901</v>
      </c>
      <c r="BL1376">
        <v>74.446433564948407</v>
      </c>
      <c r="BM1376">
        <v>76.316488211917303</v>
      </c>
      <c r="BN1376">
        <v>75.333527924506498</v>
      </c>
      <c r="BO1376">
        <v>74.734968369938102</v>
      </c>
      <c r="BP1376">
        <v>74.710508550284004</v>
      </c>
      <c r="BQ1376">
        <v>74.680281988805305</v>
      </c>
      <c r="BR1376">
        <v>74.414927893286304</v>
      </c>
    </row>
    <row r="1377" spans="1:70" x14ac:dyDescent="0.2">
      <c r="A1377" t="s">
        <v>194</v>
      </c>
      <c r="B1377" t="s">
        <v>195</v>
      </c>
      <c r="C1377" t="s">
        <v>3704</v>
      </c>
      <c r="D1377" t="s">
        <v>3705</v>
      </c>
      <c r="AJ1377">
        <v>86.808999999999997</v>
      </c>
      <c r="AK1377">
        <v>86.611000000000004</v>
      </c>
      <c r="AL1377">
        <v>86.513000000000005</v>
      </c>
      <c r="AM1377">
        <v>86.203999999999994</v>
      </c>
      <c r="AN1377">
        <v>86.073999999999998</v>
      </c>
      <c r="AO1377">
        <v>85.975999999999999</v>
      </c>
      <c r="AP1377">
        <v>85.828000000000003</v>
      </c>
      <c r="AQ1377">
        <v>85.617000000000004</v>
      </c>
      <c r="AR1377">
        <v>85.358000000000004</v>
      </c>
      <c r="AS1377">
        <v>85.078000000000003</v>
      </c>
      <c r="AT1377">
        <v>84.856999999999999</v>
      </c>
      <c r="AU1377">
        <v>84.587999999999994</v>
      </c>
      <c r="AV1377">
        <v>84.475999999999999</v>
      </c>
      <c r="AW1377">
        <v>83.763000000000005</v>
      </c>
      <c r="AX1377">
        <v>83.203000000000003</v>
      </c>
      <c r="AY1377">
        <v>83.266000000000005</v>
      </c>
      <c r="AZ1377">
        <v>83.353999999999999</v>
      </c>
      <c r="BA1377">
        <v>82.936000000000007</v>
      </c>
      <c r="BB1377">
        <v>82.498999999999995</v>
      </c>
      <c r="BC1377">
        <v>82.236000000000004</v>
      </c>
      <c r="BD1377">
        <v>81.89</v>
      </c>
      <c r="BE1377">
        <v>81.608000000000004</v>
      </c>
      <c r="BF1377">
        <v>81.171999999999997</v>
      </c>
      <c r="BG1377">
        <v>80.734999999999999</v>
      </c>
      <c r="BH1377">
        <v>80.28</v>
      </c>
      <c r="BI1377">
        <v>79.900000000000006</v>
      </c>
      <c r="BJ1377">
        <v>79.572999999999993</v>
      </c>
      <c r="BK1377">
        <v>79.275000000000006</v>
      </c>
      <c r="BL1377">
        <v>79.332999999999998</v>
      </c>
      <c r="BM1377">
        <v>77.558000000000007</v>
      </c>
      <c r="BN1377">
        <v>77.185000000000002</v>
      </c>
      <c r="BO1377">
        <v>76.918000000000006</v>
      </c>
      <c r="BP1377">
        <v>75.638000000000005</v>
      </c>
      <c r="BQ1377">
        <v>74.247</v>
      </c>
      <c r="BR1377">
        <v>74.004999999999995</v>
      </c>
    </row>
    <row r="1378" spans="1:70" x14ac:dyDescent="0.2">
      <c r="A1378" t="s">
        <v>194</v>
      </c>
      <c r="B1378" t="s">
        <v>195</v>
      </c>
      <c r="C1378" t="s">
        <v>3706</v>
      </c>
      <c r="D1378" t="s">
        <v>3707</v>
      </c>
      <c r="BK1378">
        <v>23.952999999999999</v>
      </c>
      <c r="BO1378">
        <v>14.547000000000001</v>
      </c>
      <c r="BP1378">
        <v>29.216000000000001</v>
      </c>
      <c r="BQ1378">
        <v>45.893000000000001</v>
      </c>
    </row>
    <row r="1379" spans="1:70" x14ac:dyDescent="0.2">
      <c r="A1379" t="s">
        <v>194</v>
      </c>
      <c r="B1379" t="s">
        <v>195</v>
      </c>
      <c r="C1379" t="s">
        <v>3708</v>
      </c>
      <c r="D1379" t="s">
        <v>3709</v>
      </c>
      <c r="AJ1379">
        <v>1.9997698757525799</v>
      </c>
      <c r="AK1379">
        <v>2.0025724964768701</v>
      </c>
      <c r="AL1379">
        <v>2.0030881345096101</v>
      </c>
      <c r="AM1379">
        <v>2.0214875277288602</v>
      </c>
      <c r="AN1379">
        <v>2.02158226206569</v>
      </c>
      <c r="AO1379">
        <v>2.0247894828234201</v>
      </c>
      <c r="AP1379">
        <v>2.0333834074438699</v>
      </c>
      <c r="AQ1379">
        <v>2.0352583424315398</v>
      </c>
      <c r="AR1379">
        <v>2.0226068687235199</v>
      </c>
      <c r="AS1379">
        <v>2.0207795942451701</v>
      </c>
      <c r="AT1379">
        <v>2.0206991770213598</v>
      </c>
      <c r="AU1379">
        <v>2.0239096162983201</v>
      </c>
      <c r="AV1379">
        <v>2.03449888468363</v>
      </c>
      <c r="AW1379">
        <v>2.0402906343038199</v>
      </c>
      <c r="AX1379">
        <v>2.0395329783222702</v>
      </c>
      <c r="AY1379">
        <v>2.0423722111232299</v>
      </c>
      <c r="AZ1379">
        <v>2.0451142852382498</v>
      </c>
      <c r="BA1379">
        <v>2.0409798960697501</v>
      </c>
      <c r="BB1379">
        <v>2.0442803108043299</v>
      </c>
      <c r="BC1379">
        <v>2.0501473007477999</v>
      </c>
      <c r="BD1379">
        <v>2.0563949939830399</v>
      </c>
      <c r="BE1379">
        <v>2.0512058062673799</v>
      </c>
      <c r="BF1379">
        <v>2.0430382980855799</v>
      </c>
      <c r="BG1379">
        <v>2.0423452568704001</v>
      </c>
      <c r="BH1379">
        <v>2.0431013267749898</v>
      </c>
      <c r="BI1379">
        <v>2.0412222584100701</v>
      </c>
      <c r="BJ1379">
        <v>2.0427574242929798</v>
      </c>
      <c r="BK1379">
        <v>2.0423522019240399</v>
      </c>
      <c r="BL1379">
        <v>2.0423450876375</v>
      </c>
      <c r="BM1379">
        <v>2.0601599602854002</v>
      </c>
      <c r="BN1379">
        <v>2.0739072718806302</v>
      </c>
      <c r="BO1379">
        <v>2.0423446703115999</v>
      </c>
      <c r="BP1379">
        <v>2.0423445450485498</v>
      </c>
      <c r="BQ1379">
        <v>2.0423463621231202</v>
      </c>
      <c r="BR1379">
        <v>2.0433192414765</v>
      </c>
    </row>
    <row r="1380" spans="1:70" x14ac:dyDescent="0.2">
      <c r="A1380" t="s">
        <v>194</v>
      </c>
      <c r="B1380" t="s">
        <v>195</v>
      </c>
      <c r="C1380" t="s">
        <v>3710</v>
      </c>
      <c r="D1380" t="s">
        <v>3711</v>
      </c>
      <c r="AY1380">
        <v>62.277999999999999</v>
      </c>
      <c r="BG1380">
        <v>47.152000000000001</v>
      </c>
      <c r="BK1380">
        <v>23.343</v>
      </c>
      <c r="BL1380">
        <v>63.134</v>
      </c>
      <c r="BO1380">
        <v>56.776000000000003</v>
      </c>
      <c r="BP1380">
        <v>25.45</v>
      </c>
      <c r="BQ1380">
        <v>48.476999999999997</v>
      </c>
    </row>
    <row r="1381" spans="1:70" x14ac:dyDescent="0.2">
      <c r="A1381" t="s">
        <v>194</v>
      </c>
      <c r="B1381" t="s">
        <v>195</v>
      </c>
      <c r="C1381" t="s">
        <v>3712</v>
      </c>
      <c r="D1381" t="s">
        <v>3713</v>
      </c>
      <c r="AY1381">
        <v>54.853000000000002</v>
      </c>
      <c r="BG1381">
        <v>39.511000000000003</v>
      </c>
      <c r="BK1381">
        <v>21.923999999999999</v>
      </c>
      <c r="BL1381">
        <v>58.210999999999999</v>
      </c>
      <c r="BO1381">
        <v>51.098999999999997</v>
      </c>
      <c r="BP1381">
        <v>23.684000000000001</v>
      </c>
      <c r="BQ1381">
        <v>41.872</v>
      </c>
    </row>
    <row r="1382" spans="1:70" x14ac:dyDescent="0.2">
      <c r="A1382" t="s">
        <v>194</v>
      </c>
      <c r="B1382" t="s">
        <v>195</v>
      </c>
      <c r="C1382" t="s">
        <v>3714</v>
      </c>
      <c r="D1382" t="s">
        <v>3715</v>
      </c>
      <c r="AY1382">
        <v>70.86</v>
      </c>
    </row>
    <row r="1383" spans="1:70" x14ac:dyDescent="0.2">
      <c r="A1383" t="s">
        <v>194</v>
      </c>
      <c r="B1383" t="s">
        <v>195</v>
      </c>
      <c r="C1383" t="s">
        <v>3716</v>
      </c>
      <c r="D1383" t="s">
        <v>3717</v>
      </c>
      <c r="BN1383">
        <v>-1.1000000000000001</v>
      </c>
    </row>
    <row r="1384" spans="1:70" x14ac:dyDescent="0.2">
      <c r="A1384" t="s">
        <v>194</v>
      </c>
      <c r="B1384" t="s">
        <v>195</v>
      </c>
      <c r="C1384" t="s">
        <v>3718</v>
      </c>
      <c r="D1384" t="s">
        <v>3719</v>
      </c>
    </row>
    <row r="1385" spans="1:70" x14ac:dyDescent="0.2">
      <c r="A1385" t="s">
        <v>194</v>
      </c>
      <c r="B1385" t="s">
        <v>195</v>
      </c>
      <c r="C1385" t="s">
        <v>3720</v>
      </c>
      <c r="D1385" t="s">
        <v>3721</v>
      </c>
      <c r="AM1385">
        <v>87.6</v>
      </c>
      <c r="AQ1385">
        <v>86.4</v>
      </c>
      <c r="AV1385">
        <v>69.599999999999994</v>
      </c>
      <c r="BB1385">
        <v>67.2</v>
      </c>
      <c r="BG1385">
        <v>58.7</v>
      </c>
      <c r="BK1385">
        <v>47.7</v>
      </c>
      <c r="BN1385">
        <v>42.1</v>
      </c>
    </row>
    <row r="1386" spans="1:70" x14ac:dyDescent="0.2">
      <c r="A1386" t="s">
        <v>194</v>
      </c>
      <c r="B1386" t="s">
        <v>195</v>
      </c>
      <c r="C1386" t="s">
        <v>3722</v>
      </c>
      <c r="D1386" t="s">
        <v>3723</v>
      </c>
      <c r="AM1386">
        <v>65.5</v>
      </c>
      <c r="AQ1386">
        <v>61.7</v>
      </c>
      <c r="AV1386">
        <v>43.7</v>
      </c>
      <c r="BB1386">
        <v>41.4</v>
      </c>
      <c r="BG1386">
        <v>33.1</v>
      </c>
      <c r="BK1386">
        <v>27.6</v>
      </c>
      <c r="BN1386">
        <v>24.4</v>
      </c>
    </row>
    <row r="1387" spans="1:70" x14ac:dyDescent="0.2">
      <c r="A1387" t="s">
        <v>194</v>
      </c>
      <c r="B1387" t="s">
        <v>195</v>
      </c>
      <c r="C1387" t="s">
        <v>3724</v>
      </c>
      <c r="D1387" t="s">
        <v>3725</v>
      </c>
      <c r="AM1387">
        <v>87.6</v>
      </c>
      <c r="AQ1387">
        <v>86.4</v>
      </c>
      <c r="AV1387">
        <v>69.599999999999994</v>
      </c>
      <c r="BB1387">
        <v>67.2</v>
      </c>
      <c r="BG1387">
        <v>58.7</v>
      </c>
      <c r="BK1387">
        <v>47.7</v>
      </c>
      <c r="BN1387">
        <v>42.1</v>
      </c>
    </row>
    <row r="1388" spans="1:70" x14ac:dyDescent="0.2">
      <c r="A1388" t="s">
        <v>194</v>
      </c>
      <c r="B1388" t="s">
        <v>195</v>
      </c>
      <c r="C1388" t="s">
        <v>3726</v>
      </c>
      <c r="D1388" t="s">
        <v>3727</v>
      </c>
      <c r="AM1388">
        <v>39.4</v>
      </c>
      <c r="AQ1388">
        <v>42.7</v>
      </c>
      <c r="AV1388">
        <v>33.799999999999997</v>
      </c>
      <c r="BB1388">
        <v>32</v>
      </c>
      <c r="BG1388">
        <v>29.6</v>
      </c>
      <c r="BK1388">
        <v>35.299999999999997</v>
      </c>
      <c r="BN1388">
        <v>30.2</v>
      </c>
    </row>
    <row r="1389" spans="1:70" x14ac:dyDescent="0.2">
      <c r="A1389" t="s">
        <v>194</v>
      </c>
      <c r="B1389" t="s">
        <v>195</v>
      </c>
      <c r="C1389" t="s">
        <v>3728</v>
      </c>
      <c r="D1389" t="s">
        <v>3729</v>
      </c>
      <c r="AM1389">
        <v>8.6999999999999993</v>
      </c>
      <c r="AQ1389">
        <v>8.6999999999999993</v>
      </c>
      <c r="AV1389">
        <v>9.6999999999999993</v>
      </c>
      <c r="BB1389">
        <v>10.7</v>
      </c>
      <c r="BG1389">
        <v>11.7</v>
      </c>
      <c r="BK1389">
        <v>9.8000000000000007</v>
      </c>
      <c r="BN1389">
        <v>11.2</v>
      </c>
    </row>
    <row r="1390" spans="1:70" x14ac:dyDescent="0.2">
      <c r="A1390" t="s">
        <v>194</v>
      </c>
      <c r="B1390" t="s">
        <v>195</v>
      </c>
      <c r="C1390" t="s">
        <v>3730</v>
      </c>
      <c r="D1390" t="s">
        <v>3731</v>
      </c>
      <c r="AS1390">
        <v>16</v>
      </c>
      <c r="AT1390">
        <v>16</v>
      </c>
      <c r="AU1390">
        <v>16</v>
      </c>
      <c r="AV1390">
        <v>16</v>
      </c>
      <c r="AW1390">
        <v>16</v>
      </c>
      <c r="AX1390">
        <v>16</v>
      </c>
      <c r="AY1390">
        <v>15</v>
      </c>
      <c r="AZ1390">
        <v>15</v>
      </c>
      <c r="BA1390">
        <v>14</v>
      </c>
      <c r="BB1390">
        <v>15</v>
      </c>
      <c r="BC1390">
        <v>16</v>
      </c>
      <c r="BD1390">
        <v>15</v>
      </c>
      <c r="BE1390">
        <v>17</v>
      </c>
      <c r="BF1390">
        <v>18</v>
      </c>
      <c r="BG1390">
        <v>17</v>
      </c>
      <c r="BH1390">
        <v>18</v>
      </c>
      <c r="BI1390">
        <v>18</v>
      </c>
      <c r="BJ1390">
        <v>20</v>
      </c>
      <c r="BK1390">
        <v>17</v>
      </c>
      <c r="BL1390">
        <v>20</v>
      </c>
      <c r="BM1390">
        <v>21</v>
      </c>
      <c r="BN1390">
        <v>22</v>
      </c>
      <c r="BO1390">
        <v>24</v>
      </c>
      <c r="BP1390">
        <v>23</v>
      </c>
    </row>
    <row r="1391" spans="1:70" x14ac:dyDescent="0.2">
      <c r="A1391" t="s">
        <v>194</v>
      </c>
      <c r="B1391" t="s">
        <v>195</v>
      </c>
      <c r="C1391" t="s">
        <v>3732</v>
      </c>
      <c r="D1391" t="s">
        <v>3733</v>
      </c>
      <c r="AQ1391">
        <v>24.14</v>
      </c>
      <c r="BB1391">
        <v>53.55</v>
      </c>
      <c r="BG1391">
        <v>52.92</v>
      </c>
      <c r="BK1391">
        <v>30.39</v>
      </c>
      <c r="BN1391">
        <v>33.590000000000003</v>
      </c>
    </row>
    <row r="1392" spans="1:70" x14ac:dyDescent="0.2">
      <c r="A1392" t="s">
        <v>194</v>
      </c>
      <c r="B1392" t="s">
        <v>195</v>
      </c>
      <c r="C1392" t="s">
        <v>3734</v>
      </c>
      <c r="D1392" t="s">
        <v>3735</v>
      </c>
      <c r="AJ1392">
        <v>2397.2856089767783</v>
      </c>
      <c r="AK1392">
        <v>2455.6622853912722</v>
      </c>
      <c r="AL1392">
        <v>2529.2049200732909</v>
      </c>
      <c r="AM1392">
        <v>2357.422677614501</v>
      </c>
      <c r="AN1392">
        <v>2228.4556704569741</v>
      </c>
      <c r="AO1392">
        <v>2071.8583817050662</v>
      </c>
      <c r="AP1392">
        <v>2338.0061383414254</v>
      </c>
      <c r="AQ1392">
        <v>2288.9972839202987</v>
      </c>
      <c r="AR1392">
        <v>2867.6400332922553</v>
      </c>
      <c r="AS1392">
        <v>2594.0789884039759</v>
      </c>
      <c r="AT1392">
        <v>2534.6749587443096</v>
      </c>
      <c r="AU1392">
        <v>2496.5397779831842</v>
      </c>
      <c r="AV1392">
        <v>2618.0735492024387</v>
      </c>
      <c r="AW1392">
        <v>2576.1665878549579</v>
      </c>
      <c r="AX1392">
        <v>2521.2623597075703</v>
      </c>
      <c r="AY1392">
        <v>2450.3450248781492</v>
      </c>
      <c r="AZ1392">
        <v>2587.7474819351064</v>
      </c>
      <c r="BA1392">
        <v>2402.9865726993048</v>
      </c>
      <c r="BB1392">
        <v>2501.3461344482885</v>
      </c>
      <c r="BC1392">
        <v>2589.9446867463635</v>
      </c>
      <c r="BD1392">
        <v>2710.6118503950961</v>
      </c>
      <c r="BE1392">
        <v>2496.7049230344483</v>
      </c>
      <c r="BF1392">
        <v>2479.3920214950044</v>
      </c>
      <c r="BG1392">
        <v>2575.9914086836206</v>
      </c>
      <c r="BH1392">
        <v>2585.1089319292919</v>
      </c>
      <c r="BI1392">
        <v>2537.0720510225569</v>
      </c>
      <c r="BJ1392">
        <v>2504.6898440149507</v>
      </c>
      <c r="BK1392">
        <v>2569.6330472832747</v>
      </c>
      <c r="BL1392">
        <v>2622.4328524174539</v>
      </c>
      <c r="BM1392">
        <v>2942.8158275952028</v>
      </c>
      <c r="BN1392">
        <v>3127.7249331550865</v>
      </c>
      <c r="BO1392">
        <v>2814.5681312826646</v>
      </c>
      <c r="BP1392">
        <v>2803.610577919228</v>
      </c>
      <c r="BQ1392">
        <v>2651.551230983664</v>
      </c>
    </row>
    <row r="1393" spans="1:69" x14ac:dyDescent="0.2">
      <c r="A1393" t="s">
        <v>194</v>
      </c>
      <c r="B1393" t="s">
        <v>195</v>
      </c>
      <c r="C1393" t="s">
        <v>3736</v>
      </c>
      <c r="D1393" t="s">
        <v>3737</v>
      </c>
      <c r="O1393">
        <v>394606923110</v>
      </c>
      <c r="P1393">
        <v>399170019210</v>
      </c>
      <c r="Q1393">
        <v>397995337380</v>
      </c>
      <c r="R1393">
        <v>375688701750</v>
      </c>
      <c r="S1393">
        <v>432042617130</v>
      </c>
      <c r="T1393">
        <v>428518512500</v>
      </c>
      <c r="U1393">
        <v>444957972480</v>
      </c>
      <c r="V1393">
        <v>419129359210</v>
      </c>
      <c r="W1393">
        <v>442606452250</v>
      </c>
      <c r="X1393">
        <v>414099781820</v>
      </c>
      <c r="Y1393">
        <v>424337109570</v>
      </c>
      <c r="Z1393">
        <v>458596447630</v>
      </c>
      <c r="AA1393">
        <v>471386718560</v>
      </c>
      <c r="AB1393">
        <v>472754344760</v>
      </c>
      <c r="AC1393">
        <v>467731118970</v>
      </c>
      <c r="AD1393">
        <v>501415849060</v>
      </c>
      <c r="AE1393">
        <v>564357135010</v>
      </c>
      <c r="AF1393">
        <v>507041039330</v>
      </c>
      <c r="AG1393">
        <v>597981420420</v>
      </c>
      <c r="AH1393">
        <v>589812179200</v>
      </c>
      <c r="AI1393">
        <v>551305764560</v>
      </c>
      <c r="AJ1393">
        <v>664967355800</v>
      </c>
      <c r="AK1393">
        <v>681985027900</v>
      </c>
      <c r="AL1393">
        <v>748922217400</v>
      </c>
      <c r="AM1393">
        <v>752861103400</v>
      </c>
      <c r="AN1393">
        <v>800768931500</v>
      </c>
      <c r="AO1393">
        <v>901146236600</v>
      </c>
      <c r="AP1393">
        <v>865999550200</v>
      </c>
      <c r="AQ1393">
        <v>1009343055100</v>
      </c>
      <c r="AR1393">
        <v>1023522548000</v>
      </c>
      <c r="AS1393">
        <v>970468756900</v>
      </c>
      <c r="AT1393">
        <v>1049359696999.9999</v>
      </c>
      <c r="AU1393">
        <v>1040062544500</v>
      </c>
      <c r="AV1393">
        <v>1136404624800</v>
      </c>
      <c r="AW1393">
        <v>1077620996600</v>
      </c>
      <c r="AX1393">
        <v>1209208945400</v>
      </c>
      <c r="AY1393">
        <v>1229116010900</v>
      </c>
      <c r="AZ1393">
        <v>1165913314400</v>
      </c>
      <c r="BA1393">
        <v>1354009293500</v>
      </c>
      <c r="BB1393">
        <v>1214164618200</v>
      </c>
      <c r="BC1393">
        <v>1391029255500</v>
      </c>
      <c r="BD1393">
        <v>1359606967600</v>
      </c>
      <c r="BE1393">
        <v>1475419674700</v>
      </c>
      <c r="BF1393">
        <v>1567012983600</v>
      </c>
      <c r="BG1393">
        <v>1636014456500</v>
      </c>
      <c r="BH1393">
        <v>1584193000000</v>
      </c>
      <c r="BI1393">
        <v>1650155000000</v>
      </c>
      <c r="BJ1393">
        <v>1646751631700</v>
      </c>
      <c r="BK1393">
        <v>1787701821800</v>
      </c>
      <c r="BL1393">
        <v>1777959072900</v>
      </c>
      <c r="BM1393">
        <v>1796570718600</v>
      </c>
      <c r="BN1393">
        <v>1659979472300</v>
      </c>
      <c r="BO1393">
        <v>1816940999700</v>
      </c>
      <c r="BP1393">
        <v>1846288036500</v>
      </c>
      <c r="BQ1393">
        <v>2041378425600</v>
      </c>
    </row>
    <row r="1394" spans="1:69" x14ac:dyDescent="0.2">
      <c r="A1394" t="s">
        <v>194</v>
      </c>
      <c r="B1394" t="s">
        <v>195</v>
      </c>
      <c r="C1394" t="s">
        <v>3738</v>
      </c>
      <c r="D1394" t="s">
        <v>3739</v>
      </c>
      <c r="E1394">
        <v>127169375.62304722</v>
      </c>
      <c r="F1394">
        <v>134169237.19619103</v>
      </c>
      <c r="G1394">
        <v>143699484.15691814</v>
      </c>
      <c r="H1394">
        <v>151680572.53452444</v>
      </c>
      <c r="I1394">
        <v>158716967.90997687</v>
      </c>
      <c r="J1394">
        <v>149775069.41192022</v>
      </c>
      <c r="K1394">
        <v>157359657.90111241</v>
      </c>
      <c r="L1394">
        <v>150605815.98270166</v>
      </c>
      <c r="M1394">
        <v>145471953.28264377</v>
      </c>
      <c r="N1394">
        <v>153140051.53719965</v>
      </c>
      <c r="O1394">
        <v>139867713.58532012</v>
      </c>
      <c r="P1394">
        <v>147614980.02569085</v>
      </c>
      <c r="Q1394">
        <v>184584143.22966269</v>
      </c>
      <c r="R1394">
        <v>198373449.10542384</v>
      </c>
      <c r="S1394">
        <v>231534051.51245344</v>
      </c>
      <c r="T1394">
        <v>271334014.4247033</v>
      </c>
      <c r="U1394">
        <v>283349706.32033926</v>
      </c>
      <c r="V1394">
        <v>321522238.42584103</v>
      </c>
      <c r="W1394">
        <v>444454575.65338653</v>
      </c>
      <c r="X1394">
        <v>513702748.0851925</v>
      </c>
      <c r="Y1394">
        <v>548650313.08874166</v>
      </c>
      <c r="Z1394">
        <v>529271698.9961409</v>
      </c>
      <c r="AA1394">
        <v>482812583.60594863</v>
      </c>
      <c r="AB1394">
        <v>441914230.05749059</v>
      </c>
      <c r="AC1394">
        <v>416048900.14425367</v>
      </c>
      <c r="AD1394">
        <v>526359898.49000752</v>
      </c>
      <c r="AE1394">
        <v>597867373.34977686</v>
      </c>
      <c r="AF1394">
        <v>659200995.65123796</v>
      </c>
      <c r="AG1394">
        <v>746793126.19962323</v>
      </c>
      <c r="AH1394">
        <v>722626949.90264177</v>
      </c>
      <c r="AI1394">
        <v>866814258.40494657</v>
      </c>
      <c r="AJ1394">
        <v>934032449.02449381</v>
      </c>
      <c r="AK1394">
        <v>967056775.96715581</v>
      </c>
      <c r="AL1394">
        <v>967253518.69323087</v>
      </c>
      <c r="AM1394">
        <v>624456005.14157033</v>
      </c>
      <c r="AN1394">
        <v>790409651.61733282</v>
      </c>
      <c r="AO1394">
        <v>940965722.71194172</v>
      </c>
      <c r="AP1394">
        <v>825813661.50561011</v>
      </c>
      <c r="AQ1394">
        <v>1025572050.0205293</v>
      </c>
      <c r="AR1394">
        <v>923734436.95609963</v>
      </c>
      <c r="AS1394">
        <v>739540805.94619954</v>
      </c>
      <c r="AT1394">
        <v>858861627.38090432</v>
      </c>
      <c r="AU1394">
        <v>955302403.94277513</v>
      </c>
      <c r="AV1394">
        <v>1230749718.8304472</v>
      </c>
      <c r="AW1394">
        <v>1274683199.9782636</v>
      </c>
      <c r="AX1394">
        <v>1645435231.1525118</v>
      </c>
      <c r="AY1394">
        <v>1651846985.8747838</v>
      </c>
      <c r="AZ1394">
        <v>1665418778.5407965</v>
      </c>
      <c r="BA1394">
        <v>2581591577.0285769</v>
      </c>
      <c r="BB1394">
        <v>2193019762.047576</v>
      </c>
      <c r="BC1394">
        <v>2440804580.1064687</v>
      </c>
      <c r="BD1394">
        <v>2783741178.6957655</v>
      </c>
      <c r="BE1394">
        <v>2983995390.9258885</v>
      </c>
      <c r="BF1394">
        <v>3178379553.0891109</v>
      </c>
      <c r="BG1394">
        <v>3303626546.8707066</v>
      </c>
      <c r="BH1394">
        <v>2679569780.7725043</v>
      </c>
      <c r="BI1394">
        <v>2786728573.2687502</v>
      </c>
      <c r="BJ1394">
        <v>2903999652.1180544</v>
      </c>
      <c r="BK1394">
        <v>3336512409.6263475</v>
      </c>
      <c r="BL1394">
        <v>2921262720.8289051</v>
      </c>
      <c r="BM1394">
        <v>3175464629.3041821</v>
      </c>
      <c r="BN1394">
        <v>3405743063.7178006</v>
      </c>
      <c r="BO1394">
        <v>3841760960.6042829</v>
      </c>
      <c r="BP1394">
        <v>3822716000.0972681</v>
      </c>
      <c r="BQ1394">
        <v>4840610622.4971504</v>
      </c>
    </row>
    <row r="1395" spans="1:69" x14ac:dyDescent="0.2">
      <c r="A1395" t="s">
        <v>194</v>
      </c>
      <c r="B1395" t="s">
        <v>195</v>
      </c>
      <c r="C1395" t="s">
        <v>3740</v>
      </c>
      <c r="D1395" t="s">
        <v>3741</v>
      </c>
      <c r="BH1395">
        <v>-480850000000</v>
      </c>
      <c r="BI1395">
        <v>-601982000000</v>
      </c>
      <c r="BJ1395">
        <v>-692093940400</v>
      </c>
      <c r="BK1395">
        <v>-614709452700</v>
      </c>
      <c r="BL1395">
        <v>-710667742600</v>
      </c>
      <c r="BM1395">
        <v>-478441555700</v>
      </c>
      <c r="BN1395">
        <v>-358389701400</v>
      </c>
      <c r="BO1395">
        <v>-808163057800</v>
      </c>
      <c r="BP1395">
        <v>-842479736500</v>
      </c>
      <c r="BQ1395">
        <v>-1417995712300</v>
      </c>
    </row>
    <row r="1396" spans="1:69" x14ac:dyDescent="0.2">
      <c r="A1396" t="s">
        <v>194</v>
      </c>
      <c r="B1396" t="s">
        <v>195</v>
      </c>
      <c r="C1396" t="s">
        <v>3742</v>
      </c>
      <c r="D1396" t="s">
        <v>3743</v>
      </c>
      <c r="J1396">
        <v>221656214020</v>
      </c>
      <c r="K1396">
        <v>226056006890</v>
      </c>
      <c r="L1396">
        <v>270097484010</v>
      </c>
      <c r="M1396">
        <v>308260211760</v>
      </c>
      <c r="N1396">
        <v>325879225830</v>
      </c>
      <c r="O1396">
        <v>287713889110</v>
      </c>
      <c r="P1396">
        <v>343553452760</v>
      </c>
      <c r="Q1396">
        <v>367044493210</v>
      </c>
      <c r="R1396">
        <v>381723154300</v>
      </c>
      <c r="S1396">
        <v>392002825270</v>
      </c>
      <c r="T1396">
        <v>463946223240</v>
      </c>
      <c r="U1396">
        <v>422839028490</v>
      </c>
      <c r="V1396">
        <v>532949218320</v>
      </c>
      <c r="W1396">
        <v>534416459720.00006</v>
      </c>
      <c r="X1396">
        <v>539225118660.00006</v>
      </c>
      <c r="Y1396">
        <v>593546517400</v>
      </c>
      <c r="Z1396">
        <v>636629433560</v>
      </c>
      <c r="AA1396">
        <v>622267474720</v>
      </c>
      <c r="AB1396">
        <v>542490878580</v>
      </c>
      <c r="AC1396">
        <v>505259669740</v>
      </c>
      <c r="AD1396">
        <v>630641211870</v>
      </c>
      <c r="AE1396">
        <v>669494840140</v>
      </c>
      <c r="AF1396">
        <v>651085813500</v>
      </c>
      <c r="AG1396">
        <v>667385464120</v>
      </c>
      <c r="AH1396">
        <v>587213121500</v>
      </c>
      <c r="AI1396">
        <v>619914419840</v>
      </c>
      <c r="AJ1396">
        <v>614576861700</v>
      </c>
      <c r="AK1396">
        <v>540662257600</v>
      </c>
      <c r="AL1396">
        <v>574451055500</v>
      </c>
      <c r="AM1396">
        <v>490939553400</v>
      </c>
      <c r="AN1396">
        <v>550700808400</v>
      </c>
      <c r="AO1396">
        <v>614360224700</v>
      </c>
      <c r="AP1396">
        <v>621086758000</v>
      </c>
      <c r="AQ1396">
        <v>756464456700</v>
      </c>
      <c r="AR1396">
        <v>686827505000</v>
      </c>
      <c r="AS1396">
        <v>657642686800</v>
      </c>
      <c r="AT1396">
        <v>588517265100</v>
      </c>
      <c r="AU1396">
        <v>619806889100</v>
      </c>
      <c r="AV1396">
        <v>620479216900</v>
      </c>
      <c r="AW1396">
        <v>751792211400</v>
      </c>
      <c r="AX1396">
        <v>811577188400</v>
      </c>
      <c r="AY1396">
        <v>830865498600</v>
      </c>
      <c r="AZ1396">
        <v>865442015100</v>
      </c>
      <c r="BA1396">
        <v>1015623080500</v>
      </c>
      <c r="BB1396">
        <v>1143539136000</v>
      </c>
      <c r="BC1396">
        <v>1429393463600</v>
      </c>
      <c r="BD1396">
        <v>1718308934200</v>
      </c>
      <c r="BE1396">
        <v>2036425925800</v>
      </c>
      <c r="BF1396">
        <v>2278205033100</v>
      </c>
      <c r="BG1396">
        <v>2075337305500</v>
      </c>
      <c r="BH1396">
        <v>2307161000000</v>
      </c>
      <c r="BI1396">
        <v>2476078000000</v>
      </c>
      <c r="BJ1396">
        <v>2726333432400</v>
      </c>
      <c r="BK1396">
        <v>2958106699100</v>
      </c>
      <c r="BL1396">
        <v>3057334801200</v>
      </c>
      <c r="BM1396">
        <v>3104260568100</v>
      </c>
      <c r="BN1396">
        <v>3335894505700</v>
      </c>
      <c r="BO1396">
        <v>3575973257300</v>
      </c>
      <c r="BP1396">
        <v>3506092417000</v>
      </c>
      <c r="BQ1396">
        <v>3969194095900</v>
      </c>
    </row>
    <row r="1397" spans="1:69" x14ac:dyDescent="0.2">
      <c r="A1397" t="s">
        <v>194</v>
      </c>
      <c r="B1397" t="s">
        <v>195</v>
      </c>
      <c r="C1397" t="s">
        <v>3744</v>
      </c>
      <c r="D1397" t="s">
        <v>3745</v>
      </c>
      <c r="E1397">
        <v>52340174.6105849</v>
      </c>
      <c r="F1397">
        <v>55303955.634822331</v>
      </c>
      <c r="G1397">
        <v>59614674.600580029</v>
      </c>
      <c r="H1397">
        <v>61742268.376203187</v>
      </c>
      <c r="I1397">
        <v>47262650.253532685</v>
      </c>
      <c r="J1397">
        <v>48113638.545097522</v>
      </c>
      <c r="K1397">
        <v>50541598.813574344</v>
      </c>
      <c r="L1397">
        <v>62777882.985145368</v>
      </c>
      <c r="M1397">
        <v>70389672.769736707</v>
      </c>
      <c r="N1397">
        <v>79074219.539152116</v>
      </c>
      <c r="O1397">
        <v>73994563.600050598</v>
      </c>
      <c r="P1397">
        <v>96149801.927470341</v>
      </c>
      <c r="Q1397">
        <v>123177198.74416783</v>
      </c>
      <c r="R1397">
        <v>154654989.69503602</v>
      </c>
      <c r="S1397">
        <v>183824251.385104</v>
      </c>
      <c r="T1397">
        <v>283412263.56416249</v>
      </c>
      <c r="U1397">
        <v>263748239.83414742</v>
      </c>
      <c r="V1397">
        <v>344381808.82247704</v>
      </c>
      <c r="W1397">
        <v>409486698.01883274</v>
      </c>
      <c r="X1397">
        <v>511997852.93122309</v>
      </c>
      <c r="Y1397">
        <v>602966202.76391625</v>
      </c>
      <c r="Z1397">
        <v>558238055.71745872</v>
      </c>
      <c r="AA1397">
        <v>554827918.01895511</v>
      </c>
      <c r="AB1397">
        <v>473268760.69322538</v>
      </c>
      <c r="AC1397">
        <v>419829292.40859783</v>
      </c>
      <c r="AD1397">
        <v>481677816.60648489</v>
      </c>
      <c r="AE1397">
        <v>589940831.9068104</v>
      </c>
      <c r="AF1397">
        <v>665476421.80055285</v>
      </c>
      <c r="AG1397">
        <v>709757473.82259834</v>
      </c>
      <c r="AH1397">
        <v>618479190.7247529</v>
      </c>
      <c r="AI1397">
        <v>758452847.74761248</v>
      </c>
      <c r="AJ1397">
        <v>731992011.5816803</v>
      </c>
      <c r="AK1397">
        <v>655479337.64672971</v>
      </c>
      <c r="AL1397">
        <v>661457472.4578985</v>
      </c>
      <c r="AM1397">
        <v>474345780.20932299</v>
      </c>
      <c r="AN1397">
        <v>633116322.19791877</v>
      </c>
      <c r="AO1397">
        <v>714319725.93698752</v>
      </c>
      <c r="AP1397">
        <v>651175141.15508533</v>
      </c>
      <c r="AQ1397">
        <v>789066173.75632107</v>
      </c>
      <c r="AR1397">
        <v>911820910.54278946</v>
      </c>
      <c r="AS1397">
        <v>780034955.16919541</v>
      </c>
      <c r="AT1397">
        <v>721473325.28531051</v>
      </c>
      <c r="AU1397">
        <v>813114613.71342719</v>
      </c>
      <c r="AV1397">
        <v>1002568390.4311726</v>
      </c>
      <c r="AW1397">
        <v>1341080287.757436</v>
      </c>
      <c r="AX1397">
        <v>1495427536.1583974</v>
      </c>
      <c r="AY1397">
        <v>1581180859.763531</v>
      </c>
      <c r="AZ1397">
        <v>1786796468.4427018</v>
      </c>
      <c r="BA1397">
        <v>2385163308.3145833</v>
      </c>
      <c r="BB1397">
        <v>2505097431.0563555</v>
      </c>
      <c r="BC1397">
        <v>2887043504.9628768</v>
      </c>
      <c r="BD1397">
        <v>3781344358.3387761</v>
      </c>
      <c r="BE1397">
        <v>4351201289.5626812</v>
      </c>
      <c r="BF1397">
        <v>4968860980.9510603</v>
      </c>
      <c r="BG1397">
        <v>4446645106.4129009</v>
      </c>
      <c r="BH1397">
        <v>3902427857.575985</v>
      </c>
      <c r="BI1397">
        <v>4103751193.7850947</v>
      </c>
      <c r="BJ1397">
        <v>4629394216.1182146</v>
      </c>
      <c r="BK1397">
        <v>5166928258.6369467</v>
      </c>
      <c r="BL1397">
        <v>4994381288.4090643</v>
      </c>
      <c r="BM1397">
        <v>5133679370.8179197</v>
      </c>
      <c r="BN1397">
        <v>5835051415.3252211</v>
      </c>
      <c r="BO1397">
        <v>6760351772.0680714</v>
      </c>
      <c r="BP1397">
        <v>6877000995.6810408</v>
      </c>
      <c r="BQ1397">
        <v>7387126425.774642</v>
      </c>
    </row>
    <row r="1398" spans="1:69" x14ac:dyDescent="0.2">
      <c r="A1398" t="s">
        <v>194</v>
      </c>
      <c r="B1398" t="s">
        <v>195</v>
      </c>
      <c r="C1398" t="s">
        <v>3746</v>
      </c>
      <c r="D1398" t="s">
        <v>3747</v>
      </c>
      <c r="J1398">
        <v>108802087.48339082</v>
      </c>
      <c r="K1398">
        <v>108806268.99063832</v>
      </c>
      <c r="L1398">
        <v>101917629.63560309</v>
      </c>
      <c r="M1398">
        <v>107425684.88047749</v>
      </c>
      <c r="N1398">
        <v>129463470.35575745</v>
      </c>
      <c r="O1398">
        <v>134971517.36162031</v>
      </c>
      <c r="P1398">
        <v>190255792.09699607</v>
      </c>
      <c r="Q1398">
        <v>242643890.88593447</v>
      </c>
      <c r="R1398">
        <v>284006775.23468089</v>
      </c>
      <c r="S1398">
        <v>314332641.9430896</v>
      </c>
      <c r="T1398">
        <v>311576675.68681973</v>
      </c>
      <c r="U1398">
        <v>314332641.94308954</v>
      </c>
      <c r="V1398">
        <v>286762708.5247559</v>
      </c>
      <c r="W1398">
        <v>296411503.66750699</v>
      </c>
      <c r="X1398">
        <v>246578381.87768745</v>
      </c>
      <c r="Y1398">
        <v>251622749.792072</v>
      </c>
      <c r="Z1398">
        <v>251114078.70011401</v>
      </c>
      <c r="AA1398">
        <v>328359704.22560894</v>
      </c>
      <c r="AB1398">
        <v>302880064.30819988</v>
      </c>
      <c r="AC1398">
        <v>307823583.71061879</v>
      </c>
      <c r="AD1398">
        <v>544455234.40911376</v>
      </c>
      <c r="AE1398">
        <v>479654686.43348825</v>
      </c>
      <c r="AF1398">
        <v>455985809.02910376</v>
      </c>
      <c r="AG1398">
        <v>489489111.32675207</v>
      </c>
      <c r="AH1398">
        <v>515234882.04051089</v>
      </c>
      <c r="AI1398">
        <v>520969352.60573983</v>
      </c>
      <c r="AJ1398">
        <v>594847550.02259815</v>
      </c>
      <c r="AK1398">
        <v>533666584.52011919</v>
      </c>
      <c r="AL1398">
        <v>538646946.39381135</v>
      </c>
      <c r="AM1398">
        <v>673153138.45498407</v>
      </c>
      <c r="AN1398">
        <v>620226868.04143751</v>
      </c>
      <c r="AO1398">
        <v>701134038.62316716</v>
      </c>
      <c r="AP1398">
        <v>823190296.38009679</v>
      </c>
      <c r="AQ1398">
        <v>794730933.75767446</v>
      </c>
      <c r="AR1398">
        <v>682770523.25848973</v>
      </c>
      <c r="AS1398">
        <v>603629287.45702899</v>
      </c>
      <c r="AT1398">
        <v>643641027.54949236</v>
      </c>
      <c r="AU1398">
        <v>654353372.4192313</v>
      </c>
      <c r="AV1398">
        <v>782493627.6886729</v>
      </c>
      <c r="AW1398">
        <v>821847732.62047338</v>
      </c>
      <c r="AX1398">
        <v>1034650053.3891671</v>
      </c>
      <c r="AY1398">
        <v>999467359.65972054</v>
      </c>
      <c r="AZ1398">
        <v>1121013192.8072913</v>
      </c>
      <c r="BA1398">
        <v>1353389287.1314602</v>
      </c>
      <c r="BB1398">
        <v>1417274715.0209467</v>
      </c>
      <c r="BC1398">
        <v>1719968169.844975</v>
      </c>
      <c r="BD1398">
        <v>1907087906.6063404</v>
      </c>
      <c r="BE1398">
        <v>2313012380.3808765</v>
      </c>
      <c r="BF1398">
        <v>2265628973.3969369</v>
      </c>
      <c r="BG1398">
        <v>2018832494.0755823</v>
      </c>
      <c r="BH1398">
        <v>2296231628.3531995</v>
      </c>
      <c r="BI1398">
        <v>2645713887.7519302</v>
      </c>
      <c r="BJ1398">
        <v>2974583139.9296842</v>
      </c>
      <c r="BK1398">
        <v>3296846614.3239274</v>
      </c>
      <c r="BL1398">
        <v>3666999591.0669551</v>
      </c>
      <c r="BM1398">
        <v>3611402318.5312548</v>
      </c>
      <c r="BN1398">
        <v>3387081954.0177636</v>
      </c>
      <c r="BO1398">
        <v>3851808962.1765232</v>
      </c>
      <c r="BP1398">
        <v>3969879510.7399921</v>
      </c>
      <c r="BQ1398">
        <v>4528901454.6867104</v>
      </c>
    </row>
    <row r="1399" spans="1:69" x14ac:dyDescent="0.2">
      <c r="A1399" t="s">
        <v>194</v>
      </c>
      <c r="B1399" t="s">
        <v>195</v>
      </c>
      <c r="C1399" t="s">
        <v>3748</v>
      </c>
      <c r="D1399" t="s">
        <v>3749</v>
      </c>
      <c r="X1399">
        <v>3169459500</v>
      </c>
      <c r="Y1399">
        <v>4023102000</v>
      </c>
      <c r="Z1399">
        <v>1554849700</v>
      </c>
      <c r="AA1399">
        <v>4090616100</v>
      </c>
      <c r="AB1399">
        <v>-803167300</v>
      </c>
      <c r="AC1399">
        <v>-4378728400</v>
      </c>
      <c r="AD1399">
        <v>26594000900</v>
      </c>
      <c r="AE1399">
        <v>7000000000</v>
      </c>
      <c r="AF1399">
        <v>-5292000300</v>
      </c>
      <c r="AG1399">
        <v>2600000000</v>
      </c>
      <c r="AH1399">
        <v>6300000300</v>
      </c>
      <c r="AI1399">
        <v>9900000300</v>
      </c>
      <c r="AJ1399">
        <v>11000000500</v>
      </c>
      <c r="AK1399">
        <v>-1700000000</v>
      </c>
      <c r="AL1399">
        <v>6400000000</v>
      </c>
      <c r="AM1399">
        <v>15262539800</v>
      </c>
      <c r="AN1399">
        <v>17169120299.999998</v>
      </c>
      <c r="AO1399">
        <v>31657459700</v>
      </c>
      <c r="AP1399">
        <v>45227020300</v>
      </c>
      <c r="AQ1399">
        <v>29830307800</v>
      </c>
      <c r="AR1399">
        <v>4281042700</v>
      </c>
      <c r="AS1399">
        <v>-40481518000</v>
      </c>
      <c r="AT1399">
        <v>-2763971400</v>
      </c>
      <c r="AU1399">
        <v>2313626700</v>
      </c>
      <c r="AV1399">
        <v>29142256400</v>
      </c>
      <c r="AW1399">
        <v>-3358409900</v>
      </c>
      <c r="AX1399">
        <v>68888807700</v>
      </c>
      <c r="AY1399">
        <v>7860793300</v>
      </c>
      <c r="AZ1399">
        <v>2476871200</v>
      </c>
      <c r="BA1399">
        <v>144588967700</v>
      </c>
      <c r="BB1399">
        <v>53266813900</v>
      </c>
      <c r="BC1399">
        <v>93423736000</v>
      </c>
      <c r="BD1399">
        <v>57483936600</v>
      </c>
      <c r="BE1399">
        <v>160195490500</v>
      </c>
      <c r="BF1399">
        <v>15095213900</v>
      </c>
      <c r="BG1399">
        <v>41374859400</v>
      </c>
      <c r="BH1399">
        <v>17152000000</v>
      </c>
      <c r="BI1399">
        <v>40778000000</v>
      </c>
      <c r="BJ1399">
        <v>95302000000</v>
      </c>
      <c r="BK1399">
        <v>138629000000</v>
      </c>
      <c r="BL1399">
        <v>84513000900</v>
      </c>
      <c r="BM1399">
        <v>-62741999100</v>
      </c>
      <c r="BN1399">
        <v>-286121999100</v>
      </c>
      <c r="BO1399">
        <v>-12216184500</v>
      </c>
      <c r="BP1399">
        <v>245476557600</v>
      </c>
      <c r="BQ1399">
        <v>666121246000</v>
      </c>
    </row>
    <row r="1400" spans="1:69" x14ac:dyDescent="0.2">
      <c r="A1400" t="s">
        <v>194</v>
      </c>
      <c r="B1400" t="s">
        <v>195</v>
      </c>
      <c r="C1400" t="s">
        <v>3750</v>
      </c>
      <c r="D1400" t="s">
        <v>3751</v>
      </c>
      <c r="AC1400">
        <v>1.6776706636074863</v>
      </c>
      <c r="AD1400">
        <v>42.272627059055992</v>
      </c>
      <c r="AE1400">
        <v>2.1714522297642702E-2</v>
      </c>
      <c r="AF1400">
        <v>4.6775161655621531</v>
      </c>
      <c r="AG1400">
        <v>0.12730484460969649</v>
      </c>
      <c r="AH1400">
        <v>12.02562833780479</v>
      </c>
      <c r="AI1400">
        <v>-9.6125451481693887</v>
      </c>
      <c r="AJ1400">
        <v>14.524654320134061</v>
      </c>
      <c r="AK1400">
        <v>-4.2921833192194612</v>
      </c>
      <c r="AL1400">
        <v>-3.3718174217771804</v>
      </c>
      <c r="AM1400">
        <v>22.734482637346105</v>
      </c>
      <c r="AN1400">
        <v>-8.6421187096855761</v>
      </c>
      <c r="AO1400">
        <v>8.8149857191681633</v>
      </c>
      <c r="AP1400">
        <v>14.828030312563499</v>
      </c>
      <c r="AQ1400">
        <v>0.98595913082006348</v>
      </c>
      <c r="AR1400">
        <v>-4.1223788738614076</v>
      </c>
      <c r="AS1400">
        <v>-1.5659532895368358</v>
      </c>
      <c r="AT1400">
        <v>-3.083150307191346</v>
      </c>
      <c r="AU1400">
        <v>3.3484174521216943</v>
      </c>
      <c r="AV1400">
        <v>11.924595611100756</v>
      </c>
      <c r="AW1400">
        <v>13.558745865942569</v>
      </c>
      <c r="AX1400">
        <v>10.725465241443018</v>
      </c>
      <c r="AY1400">
        <v>8.4492251913600427</v>
      </c>
      <c r="AZ1400">
        <v>13.831880333314658</v>
      </c>
      <c r="BA1400">
        <v>3.7795539330164729</v>
      </c>
      <c r="BB1400">
        <v>17.850601368542925</v>
      </c>
      <c r="BC1400">
        <v>17.624553809599817</v>
      </c>
      <c r="BD1400">
        <v>15.776082366487671</v>
      </c>
      <c r="BE1400">
        <v>14.170777948392256</v>
      </c>
      <c r="BF1400">
        <v>8.270835398024488</v>
      </c>
      <c r="BG1400">
        <v>-12.909416305644612</v>
      </c>
      <c r="BH1400">
        <v>16.022033421495067</v>
      </c>
      <c r="BI1400">
        <v>13.343367624627916</v>
      </c>
      <c r="BJ1400">
        <v>8.9842037468489195</v>
      </c>
      <c r="BK1400">
        <v>8.576021702815666</v>
      </c>
      <c r="BL1400">
        <v>14.941883146130138</v>
      </c>
      <c r="BM1400">
        <v>6.3764579973980489</v>
      </c>
      <c r="BN1400">
        <v>3.917021695053748</v>
      </c>
      <c r="BO1400">
        <v>-1.1249764921263363</v>
      </c>
      <c r="BP1400">
        <v>4.496006047752914</v>
      </c>
      <c r="BQ1400">
        <v>9.7193977767703359</v>
      </c>
    </row>
    <row r="1401" spans="1:69" x14ac:dyDescent="0.2">
      <c r="A1401" t="s">
        <v>194</v>
      </c>
      <c r="B1401" t="s">
        <v>195</v>
      </c>
      <c r="C1401" t="s">
        <v>3752</v>
      </c>
      <c r="D1401" t="s">
        <v>3753</v>
      </c>
      <c r="AD1401">
        <v>9.9010962004193619</v>
      </c>
      <c r="AE1401">
        <v>9.6590210021947804</v>
      </c>
      <c r="AF1401">
        <v>11.157815359645614</v>
      </c>
      <c r="AG1401">
        <v>10.744248510119728</v>
      </c>
      <c r="AH1401">
        <v>10.864804940249236</v>
      </c>
      <c r="AI1401">
        <v>9.699482267593762</v>
      </c>
      <c r="AJ1401">
        <v>10.933743556755685</v>
      </c>
      <c r="AK1401">
        <v>10.748585852529656</v>
      </c>
      <c r="AL1401">
        <v>10.750682040485014</v>
      </c>
      <c r="AM1401">
        <v>13.784428493414961</v>
      </c>
      <c r="AN1401">
        <v>12.079570276897634</v>
      </c>
      <c r="AO1401">
        <v>12.494669329460891</v>
      </c>
      <c r="AP1401">
        <v>13.497341366230387</v>
      </c>
      <c r="AQ1401">
        <v>12.748033729548212</v>
      </c>
      <c r="BH1401">
        <v>5.577135884308789</v>
      </c>
      <c r="BI1401">
        <v>8.4999677191282785</v>
      </c>
      <c r="BJ1401">
        <v>7.1358401152247035</v>
      </c>
      <c r="BK1401">
        <v>8.3217681777450263</v>
      </c>
      <c r="BL1401">
        <v>6.945015446680161</v>
      </c>
      <c r="BM1401">
        <v>6.9000539873192848</v>
      </c>
      <c r="BN1401">
        <v>7.2791994263709832</v>
      </c>
      <c r="BO1401">
        <v>7.5502267744058909</v>
      </c>
    </row>
    <row r="1402" spans="1:69" x14ac:dyDescent="0.2">
      <c r="A1402" t="s">
        <v>194</v>
      </c>
      <c r="B1402" t="s">
        <v>195</v>
      </c>
      <c r="C1402" t="s">
        <v>3754</v>
      </c>
      <c r="D1402" t="s">
        <v>3755</v>
      </c>
      <c r="K1402">
        <v>3.3366785184649501</v>
      </c>
      <c r="L1402">
        <v>0</v>
      </c>
      <c r="M1402">
        <v>29.0292709464822</v>
      </c>
      <c r="N1402">
        <v>-5.0021884093260667</v>
      </c>
      <c r="O1402">
        <v>13.162787035443841</v>
      </c>
      <c r="P1402">
        <v>1.275034496654385</v>
      </c>
      <c r="Q1402">
        <v>34.481328746806895</v>
      </c>
      <c r="R1402">
        <v>-7.6911488302787632</v>
      </c>
      <c r="S1402">
        <v>7.4047399109147278</v>
      </c>
      <c r="T1402">
        <v>-1.7229856592319521</v>
      </c>
      <c r="U1402">
        <v>-7.893938521907728</v>
      </c>
      <c r="V1402">
        <v>4.7619020994733603</v>
      </c>
      <c r="W1402">
        <v>46.006271326478213</v>
      </c>
      <c r="X1402">
        <v>24.028665737953389</v>
      </c>
      <c r="Y1402">
        <v>-9.8874599714655034</v>
      </c>
      <c r="Z1402">
        <v>13.15822405178227</v>
      </c>
      <c r="AA1402">
        <v>-13.953448468943947</v>
      </c>
      <c r="AB1402">
        <v>-21.621386601525131</v>
      </c>
      <c r="AC1402">
        <v>13.792273466452059</v>
      </c>
      <c r="AD1402">
        <v>-1.0826699418810932</v>
      </c>
      <c r="AE1402">
        <v>5.0548732225544484</v>
      </c>
      <c r="AF1402">
        <v>25.430442225035918</v>
      </c>
      <c r="AG1402">
        <v>-3.1996816350868471</v>
      </c>
      <c r="AH1402">
        <v>-18.106283271963434</v>
      </c>
      <c r="AI1402">
        <v>26.905903404785263</v>
      </c>
      <c r="AJ1402">
        <v>-0.41318486613114658</v>
      </c>
      <c r="AK1402">
        <v>-12.868712991139631</v>
      </c>
      <c r="AL1402">
        <v>6.8579653227502746</v>
      </c>
      <c r="AM1402">
        <v>38.199754094505096</v>
      </c>
      <c r="AN1402">
        <v>-9.9930718397715168E-2</v>
      </c>
      <c r="AO1402">
        <v>-18.709439835783925</v>
      </c>
      <c r="AP1402">
        <v>7.0802845862111212</v>
      </c>
      <c r="AQ1402">
        <v>35.680182183922028</v>
      </c>
      <c r="AR1402">
        <v>-8.1732727744969367</v>
      </c>
      <c r="AS1402">
        <v>4.1702645940153076</v>
      </c>
      <c r="AT1402">
        <v>-1.407782044752409</v>
      </c>
      <c r="AU1402">
        <v>-1.8783883210501386</v>
      </c>
      <c r="AV1402">
        <v>8.7736190143642148</v>
      </c>
      <c r="AW1402">
        <v>15.559183496132633</v>
      </c>
      <c r="AX1402">
        <v>6.5403888891852375</v>
      </c>
      <c r="AY1402">
        <v>19.780055312538821</v>
      </c>
      <c r="AZ1402">
        <v>7.0799388261206389</v>
      </c>
      <c r="BA1402">
        <v>8.2550646555315126</v>
      </c>
      <c r="BB1402">
        <v>33.501049411711278</v>
      </c>
      <c r="BC1402">
        <v>43.173525737982686</v>
      </c>
      <c r="BD1402">
        <v>23.510727671550484</v>
      </c>
      <c r="BE1402">
        <v>0.19762028744503368</v>
      </c>
      <c r="BF1402">
        <v>19.452334394519056</v>
      </c>
      <c r="BG1402">
        <v>6.5624051498699174</v>
      </c>
      <c r="BH1402">
        <v>1.5493555192177269</v>
      </c>
      <c r="BI1402">
        <v>2.6164766022873494</v>
      </c>
      <c r="BJ1402">
        <v>8.5451061204975645</v>
      </c>
      <c r="BK1402">
        <v>15.197706839131598</v>
      </c>
      <c r="BL1402">
        <v>0.13953298805924419</v>
      </c>
      <c r="BM1402">
        <v>11.895677862650842</v>
      </c>
      <c r="BN1402">
        <v>13.393375180818694</v>
      </c>
      <c r="BO1402">
        <v>-7.0426285961710988</v>
      </c>
      <c r="BP1402">
        <v>-3.7646193737859335</v>
      </c>
      <c r="BQ1402">
        <v>-4.2203694900152726</v>
      </c>
    </row>
    <row r="1403" spans="1:69" x14ac:dyDescent="0.2">
      <c r="A1403" t="s">
        <v>194</v>
      </c>
      <c r="B1403" t="s">
        <v>195</v>
      </c>
      <c r="C1403" t="s">
        <v>3756</v>
      </c>
      <c r="D1403" t="s">
        <v>3757</v>
      </c>
      <c r="E1403">
        <v>104.08466046703137</v>
      </c>
      <c r="F1403">
        <v>103.40658140667351</v>
      </c>
      <c r="G1403">
        <v>103.21578906713287</v>
      </c>
      <c r="H1403">
        <v>103.13349726085714</v>
      </c>
      <c r="I1403">
        <v>101.92834754857047</v>
      </c>
      <c r="J1403">
        <v>100.0008556510214</v>
      </c>
      <c r="K1403">
        <v>99.925150585061957</v>
      </c>
      <c r="L1403">
        <v>102.34574971343513</v>
      </c>
      <c r="M1403">
        <v>102.20886830452986</v>
      </c>
      <c r="N1403">
        <v>103.7847659486319</v>
      </c>
      <c r="O1403">
        <v>103.66780081085108</v>
      </c>
      <c r="P1403">
        <v>107.06774363727696</v>
      </c>
      <c r="Q1403">
        <v>107.30669808329489</v>
      </c>
      <c r="R1403">
        <v>108.74930322431291</v>
      </c>
      <c r="S1403">
        <v>107.81755297222023</v>
      </c>
      <c r="T1403">
        <v>114.37147930717461</v>
      </c>
      <c r="U1403">
        <v>110.52407413487224</v>
      </c>
      <c r="V1403">
        <v>114.43726540959381</v>
      </c>
      <c r="W1403">
        <v>112.35761662690106</v>
      </c>
      <c r="X1403">
        <v>113.13380132971301</v>
      </c>
      <c r="Y1403">
        <v>114.54815638937012</v>
      </c>
      <c r="Z1403">
        <v>114.43594804028936</v>
      </c>
      <c r="AA1403">
        <v>115.22187502771897</v>
      </c>
      <c r="AB1403">
        <v>113.52275096569191</v>
      </c>
      <c r="AC1403">
        <v>109.71238893185841</v>
      </c>
      <c r="AD1403">
        <v>121.1046246486311</v>
      </c>
      <c r="AE1403">
        <v>119.98060081564108</v>
      </c>
      <c r="AF1403">
        <v>116.72231731442173</v>
      </c>
      <c r="AG1403">
        <v>116.13229030963295</v>
      </c>
      <c r="AH1403">
        <v>114.89703770816232</v>
      </c>
      <c r="AI1403">
        <v>113.48926277245212</v>
      </c>
      <c r="AJ1403">
        <v>112.90113677130955</v>
      </c>
      <c r="AK1403">
        <v>110.68105655161547</v>
      </c>
      <c r="AL1403">
        <v>111.72199739068995</v>
      </c>
      <c r="AM1403">
        <v>110.82597372318889</v>
      </c>
      <c r="AN1403">
        <v>112.4663597191399</v>
      </c>
      <c r="AO1403">
        <v>117.053083639671</v>
      </c>
      <c r="AP1403">
        <v>115.79135678341572</v>
      </c>
      <c r="AQ1403">
        <v>115.32358347169369</v>
      </c>
      <c r="AR1403">
        <v>118.54680477002037</v>
      </c>
      <c r="AS1403">
        <v>117.43350699514745</v>
      </c>
      <c r="AT1403">
        <v>113.57000528001248</v>
      </c>
      <c r="AU1403">
        <v>113.58179158841301</v>
      </c>
      <c r="AV1403">
        <v>111.92737308728337</v>
      </c>
      <c r="AW1403">
        <v>113.71776899915605</v>
      </c>
      <c r="AX1403">
        <v>114.48847480883784</v>
      </c>
      <c r="AY1403">
        <v>113.19281535005076</v>
      </c>
      <c r="AZ1403">
        <v>113.08263285590886</v>
      </c>
      <c r="BA1403">
        <v>115.08666287538063</v>
      </c>
      <c r="BB1403">
        <v>112.71804195074566</v>
      </c>
      <c r="BC1403">
        <v>108.04154082700322</v>
      </c>
      <c r="BD1403">
        <v>105.10625206284006</v>
      </c>
      <c r="BE1403">
        <v>108.04243714590839</v>
      </c>
      <c r="BF1403">
        <v>109.88188039635833</v>
      </c>
      <c r="BG1403">
        <v>104.95955418688712</v>
      </c>
      <c r="BH1403">
        <v>106.87389023876138</v>
      </c>
      <c r="BI1403">
        <v>106.06124319093853</v>
      </c>
      <c r="BJ1403">
        <v>106.36400893191666</v>
      </c>
      <c r="BK1403">
        <v>104.43781333980506</v>
      </c>
      <c r="BL1403">
        <v>101.89330156076386</v>
      </c>
      <c r="BM1403">
        <v>97.18604725859133</v>
      </c>
      <c r="BN1403">
        <v>96.826211628417482</v>
      </c>
      <c r="BO1403">
        <v>105.08414329484785</v>
      </c>
      <c r="BP1403">
        <v>105.25829984751458</v>
      </c>
      <c r="BQ1403">
        <v>103.3919811485072</v>
      </c>
    </row>
    <row r="1404" spans="1:69" x14ac:dyDescent="0.2">
      <c r="A1404" t="s">
        <v>194</v>
      </c>
      <c r="B1404" t="s">
        <v>195</v>
      </c>
      <c r="C1404" t="s">
        <v>3758</v>
      </c>
      <c r="D1404" t="s">
        <v>3759</v>
      </c>
      <c r="E1404">
        <v>343940282.88517886</v>
      </c>
      <c r="F1404">
        <v>362178691.42042518</v>
      </c>
      <c r="G1404">
        <v>391773176.52951795</v>
      </c>
      <c r="H1404">
        <v>406387920.61677551</v>
      </c>
      <c r="I1404">
        <v>418234072.34684622</v>
      </c>
      <c r="J1404">
        <v>422920408.44013107</v>
      </c>
      <c r="K1404">
        <v>433565002.28792971</v>
      </c>
      <c r="L1404">
        <v>461327482.41797358</v>
      </c>
      <c r="M1404">
        <v>470613262.00253737</v>
      </c>
      <c r="N1404">
        <v>496401129.65745336</v>
      </c>
      <c r="O1404">
        <v>475217624.24859881</v>
      </c>
      <c r="P1404">
        <v>516506764.53902811</v>
      </c>
      <c r="Q1404">
        <v>620871749.90541804</v>
      </c>
      <c r="R1404">
        <v>733811555.58365512</v>
      </c>
      <c r="S1404">
        <v>809853684.26672971</v>
      </c>
      <c r="T1404">
        <v>1075060686.0342984</v>
      </c>
      <c r="U1404">
        <v>1079319738.0876727</v>
      </c>
      <c r="V1404">
        <v>1294542816.2320964</v>
      </c>
      <c r="W1404">
        <v>1657930614.7866049</v>
      </c>
      <c r="X1404">
        <v>1978122591.5121264</v>
      </c>
      <c r="Y1404">
        <v>2209313073.8561053</v>
      </c>
      <c r="Z1404">
        <v>2032202010.1221039</v>
      </c>
      <c r="AA1404">
        <v>2021510297.3101368</v>
      </c>
      <c r="AB1404">
        <v>1816680295.8004894</v>
      </c>
      <c r="AC1404">
        <v>1601669368.513536</v>
      </c>
      <c r="AD1404">
        <v>1880141058.0555692</v>
      </c>
      <c r="AE1404">
        <v>2443169002.974896</v>
      </c>
      <c r="AF1404">
        <v>2766126269.8546476</v>
      </c>
      <c r="AG1404">
        <v>3038067723.6817722</v>
      </c>
      <c r="AH1404">
        <v>3005232824.9930577</v>
      </c>
      <c r="AI1404">
        <v>3519643389.9487581</v>
      </c>
      <c r="AJ1404">
        <v>3539502102.7294302</v>
      </c>
      <c r="AK1404">
        <v>3715222729.9250574</v>
      </c>
      <c r="AL1404">
        <v>3574586046.2021008</v>
      </c>
      <c r="AM1404">
        <v>2100474303.4450126</v>
      </c>
      <c r="AN1404">
        <v>2676157245.6606326</v>
      </c>
      <c r="AO1404">
        <v>3027637231.8278303</v>
      </c>
      <c r="AP1404">
        <v>2834189262.7184148</v>
      </c>
      <c r="AQ1404">
        <v>3234713922.6761374</v>
      </c>
      <c r="AR1404">
        <v>4018223033.4070892</v>
      </c>
      <c r="AS1404">
        <v>3485861094.4607844</v>
      </c>
      <c r="AT1404">
        <v>3623304605.0842762</v>
      </c>
      <c r="AU1404">
        <v>4114330099.1145725</v>
      </c>
      <c r="AV1404">
        <v>5306217246.254858</v>
      </c>
      <c r="AW1404">
        <v>6199538577.7523432</v>
      </c>
      <c r="AX1404">
        <v>7036866004.5322027</v>
      </c>
      <c r="AY1404">
        <v>7411208827.4766388</v>
      </c>
      <c r="AZ1404">
        <v>8623368158.1120872</v>
      </c>
      <c r="BA1404">
        <v>10877341699.392353</v>
      </c>
      <c r="BB1404">
        <v>10652640466.332867</v>
      </c>
      <c r="BC1404">
        <v>10922588939.602537</v>
      </c>
      <c r="BD1404">
        <v>12697146340.114738</v>
      </c>
      <c r="BE1404">
        <v>13571226905.423315</v>
      </c>
      <c r="BF1404">
        <v>14772850179.97908</v>
      </c>
      <c r="BG1404">
        <v>14634527514.356091</v>
      </c>
      <c r="BH1404">
        <v>12645488959.861549</v>
      </c>
      <c r="BI1404">
        <v>13611224389.090542</v>
      </c>
      <c r="BJ1404">
        <v>15004723530.7262</v>
      </c>
      <c r="BK1404">
        <v>16595237699.760433</v>
      </c>
      <c r="BL1404">
        <v>16336363011.664368</v>
      </c>
      <c r="BM1404">
        <v>17226237112.731743</v>
      </c>
      <c r="BN1404">
        <v>19072358803.054493</v>
      </c>
      <c r="BO1404">
        <v>19569211983.285854</v>
      </c>
      <c r="BP1404">
        <v>21170196024.117588</v>
      </c>
      <c r="BQ1404">
        <v>23909116330.279518</v>
      </c>
    </row>
    <row r="1405" spans="1:69" x14ac:dyDescent="0.2">
      <c r="A1405" t="s">
        <v>194</v>
      </c>
      <c r="B1405" t="s">
        <v>195</v>
      </c>
      <c r="C1405" t="s">
        <v>3760</v>
      </c>
      <c r="D1405" t="s">
        <v>3761</v>
      </c>
      <c r="K1405">
        <v>0.55995929306320136</v>
      </c>
      <c r="L1405">
        <v>13.126947408100492</v>
      </c>
      <c r="M1405">
        <v>4.0365914726740328</v>
      </c>
      <c r="N1405">
        <v>2.1810042065742152</v>
      </c>
      <c r="O1405">
        <v>-4.1795258759718763</v>
      </c>
      <c r="P1405">
        <v>2.0644432324965862</v>
      </c>
      <c r="Q1405">
        <v>-2.5218794097382755</v>
      </c>
      <c r="R1405">
        <v>-0.11658192633893805</v>
      </c>
      <c r="S1405">
        <v>6.0529736792137356</v>
      </c>
      <c r="T1405">
        <v>9.89165150293789</v>
      </c>
      <c r="U1405">
        <v>5.6581060004957635</v>
      </c>
      <c r="V1405">
        <v>8.9128601382010686</v>
      </c>
      <c r="W1405">
        <v>-0.51151564149142814</v>
      </c>
      <c r="X1405">
        <v>3.3288180775144838</v>
      </c>
      <c r="Y1405">
        <v>5.1873438011745208</v>
      </c>
      <c r="Z1405">
        <v>4.723159353506972</v>
      </c>
      <c r="AA1405">
        <v>7.2325618135032528</v>
      </c>
      <c r="AB1405">
        <v>-0.2665503026761229</v>
      </c>
      <c r="AC1405">
        <v>-5.0094381708967575</v>
      </c>
      <c r="AD1405">
        <v>4.3163192816357849</v>
      </c>
      <c r="AE1405">
        <v>12.785161809293683</v>
      </c>
      <c r="AF1405">
        <v>-2.470079447360078</v>
      </c>
      <c r="AG1405">
        <v>5.2473218871941185</v>
      </c>
      <c r="AH1405">
        <v>-1.6241162102528648</v>
      </c>
      <c r="AI1405">
        <v>-1.3195931164580088</v>
      </c>
      <c r="AJ1405">
        <v>5.4541159648349833</v>
      </c>
      <c r="AK1405">
        <v>0.1107410553672139</v>
      </c>
      <c r="AL1405">
        <v>4.5212501761175332</v>
      </c>
      <c r="AM1405">
        <v>-11.859356246045934</v>
      </c>
      <c r="AN1405">
        <v>12.513391862345614</v>
      </c>
      <c r="AO1405">
        <v>14.536677209681017</v>
      </c>
      <c r="AP1405">
        <v>2.0886535349004163</v>
      </c>
      <c r="AQ1405">
        <v>11.5843518640323</v>
      </c>
      <c r="AR1405">
        <v>9.4173261498932561</v>
      </c>
      <c r="AS1405">
        <v>2.3722254245424352</v>
      </c>
      <c r="AT1405">
        <v>2.9261976085587236</v>
      </c>
      <c r="AU1405">
        <v>5.4983925404516327</v>
      </c>
      <c r="AV1405">
        <v>4.4090860899610504</v>
      </c>
      <c r="AW1405">
        <v>6.9887096577899115</v>
      </c>
      <c r="AX1405">
        <v>5.9962215536809822</v>
      </c>
      <c r="AY1405">
        <v>5.655851525140875</v>
      </c>
      <c r="AZ1405">
        <v>2.4515422367414033</v>
      </c>
      <c r="BA1405">
        <v>5.513419821668549</v>
      </c>
      <c r="BB1405">
        <v>1.8670177694519339</v>
      </c>
      <c r="BC1405">
        <v>5.2301206415802994</v>
      </c>
      <c r="BD1405">
        <v>6.0183891021723355</v>
      </c>
      <c r="BE1405">
        <v>9.0222580329662634</v>
      </c>
      <c r="BF1405">
        <v>6.2794983934861364</v>
      </c>
      <c r="BG1405">
        <v>2.13712004451871</v>
      </c>
      <c r="BH1405">
        <v>5.1572578840332994</v>
      </c>
      <c r="BI1405">
        <v>5.4145211602258314</v>
      </c>
      <c r="BJ1405">
        <v>5.4370218739994982</v>
      </c>
      <c r="BK1405">
        <v>3.5397294575114131</v>
      </c>
      <c r="BL1405">
        <v>5.441471532893587</v>
      </c>
      <c r="BM1405">
        <v>-0.84244469771485342</v>
      </c>
      <c r="BN1405">
        <v>7.3898159506830439</v>
      </c>
      <c r="BO1405">
        <v>4.8468420164888641</v>
      </c>
      <c r="BP1405">
        <v>3.3467783316175854</v>
      </c>
      <c r="BQ1405">
        <v>9.0230394362525317</v>
      </c>
    </row>
    <row r="1406" spans="1:69" x14ac:dyDescent="0.2">
      <c r="A1406" t="s">
        <v>194</v>
      </c>
      <c r="B1406" t="s">
        <v>195</v>
      </c>
      <c r="C1406" t="s">
        <v>3762</v>
      </c>
      <c r="D1406" t="s">
        <v>3763</v>
      </c>
      <c r="E1406">
        <v>88.138200890899071</v>
      </c>
      <c r="F1406">
        <v>87.098661888217208</v>
      </c>
      <c r="G1406">
        <v>86.959588652016819</v>
      </c>
      <c r="H1406">
        <v>86.945861197791814</v>
      </c>
      <c r="I1406">
        <v>85.306989169874043</v>
      </c>
      <c r="J1406">
        <v>86.237854474940264</v>
      </c>
      <c r="K1406">
        <v>87.355957267069115</v>
      </c>
      <c r="L1406">
        <v>90.003468520719238</v>
      </c>
      <c r="M1406">
        <v>87.880169440560948</v>
      </c>
      <c r="N1406">
        <v>88.262305952109372</v>
      </c>
      <c r="O1406">
        <v>86.452768653702535</v>
      </c>
      <c r="P1406">
        <v>85.057872206755974</v>
      </c>
      <c r="Q1406">
        <v>82.763661602018118</v>
      </c>
      <c r="R1406">
        <v>80.036043774884519</v>
      </c>
      <c r="S1406">
        <v>74.028722732299926</v>
      </c>
      <c r="T1406">
        <v>78.374813641989178</v>
      </c>
      <c r="U1406">
        <v>77.547201546466326</v>
      </c>
      <c r="V1406">
        <v>84.842439005262023</v>
      </c>
      <c r="W1406">
        <v>83.990632131346771</v>
      </c>
      <c r="X1406">
        <v>85.939014489979172</v>
      </c>
      <c r="Y1406">
        <v>90.212019489868794</v>
      </c>
      <c r="Z1406">
        <v>91.050801876990477</v>
      </c>
      <c r="AA1406">
        <v>83.509227591593486</v>
      </c>
      <c r="AB1406">
        <v>82.013425064043929</v>
      </c>
      <c r="AC1406">
        <v>82.502212945778268</v>
      </c>
      <c r="AD1406">
        <v>80.84889452896158</v>
      </c>
      <c r="AE1406">
        <v>80.851675220047866</v>
      </c>
      <c r="AF1406">
        <v>77.560080626332947</v>
      </c>
      <c r="AG1406">
        <v>77.323426798721954</v>
      </c>
      <c r="AH1406">
        <v>74.348792337635658</v>
      </c>
      <c r="AI1406">
        <v>73.518876699948336</v>
      </c>
      <c r="AJ1406">
        <v>69.964427216188</v>
      </c>
      <c r="AK1406">
        <v>69.645096588178902</v>
      </c>
      <c r="AL1406">
        <v>70.922386999924854</v>
      </c>
      <c r="AM1406">
        <v>57.594897650361801</v>
      </c>
      <c r="AN1406">
        <v>63.342331301000556</v>
      </c>
      <c r="AO1406">
        <v>67.718782422455959</v>
      </c>
      <c r="AP1406">
        <v>64.666315522577619</v>
      </c>
      <c r="AQ1406">
        <v>68.851660561347543</v>
      </c>
      <c r="AR1406">
        <v>89.191939194285922</v>
      </c>
      <c r="AS1406">
        <v>88.753619432210613</v>
      </c>
      <c r="AT1406">
        <v>85.398506250621253</v>
      </c>
      <c r="AU1406">
        <v>85.540255110746315</v>
      </c>
      <c r="AV1406">
        <v>82.881230901262768</v>
      </c>
      <c r="AW1406">
        <v>83.963618481604044</v>
      </c>
      <c r="AX1406">
        <v>83.132053758901037</v>
      </c>
      <c r="AY1406">
        <v>81.965689700657691</v>
      </c>
      <c r="AZ1406">
        <v>78.141438259374397</v>
      </c>
      <c r="BA1406">
        <v>79.684607582380835</v>
      </c>
      <c r="BB1406">
        <v>77.508385071067678</v>
      </c>
      <c r="BC1406">
        <v>71.593578813814503</v>
      </c>
      <c r="BD1406">
        <v>68.696114879729805</v>
      </c>
      <c r="BE1406">
        <v>69.134862481674205</v>
      </c>
      <c r="BF1406">
        <v>71.516379103043647</v>
      </c>
      <c r="BG1406">
        <v>70.222526380284279</v>
      </c>
      <c r="BH1406">
        <v>71.523110266291241</v>
      </c>
      <c r="BI1406">
        <v>68.758598644624158</v>
      </c>
      <c r="BJ1406">
        <v>66.56284918912128</v>
      </c>
      <c r="BK1406">
        <v>64.279299045635312</v>
      </c>
      <c r="BL1406">
        <v>61.635491139622111</v>
      </c>
      <c r="BM1406">
        <v>60.240389679996611</v>
      </c>
      <c r="BN1406">
        <v>61.070329725303111</v>
      </c>
      <c r="BO1406">
        <v>66.041644923565073</v>
      </c>
      <c r="BP1406">
        <v>63.958941855394379</v>
      </c>
      <c r="BQ1406">
        <v>62.052080186810741</v>
      </c>
    </row>
    <row r="1407" spans="1:69" x14ac:dyDescent="0.2">
      <c r="A1407" t="s">
        <v>194</v>
      </c>
      <c r="B1407" t="s">
        <v>195</v>
      </c>
      <c r="C1407" t="s">
        <v>3764</v>
      </c>
      <c r="D1407" t="s">
        <v>3765</v>
      </c>
      <c r="J1407">
        <v>268.0554312422276</v>
      </c>
      <c r="K1407">
        <v>267.09904014106371</v>
      </c>
      <c r="L1407">
        <v>298.94756704667265</v>
      </c>
      <c r="M1407">
        <v>299.35284282253133</v>
      </c>
      <c r="N1407">
        <v>301.14177189087866</v>
      </c>
      <c r="O1407">
        <v>278.53436071367798</v>
      </c>
      <c r="P1407">
        <v>279.26011065362286</v>
      </c>
      <c r="Q1407">
        <v>262.62531598918548</v>
      </c>
      <c r="R1407">
        <v>255.70210599907023</v>
      </c>
      <c r="S1407">
        <v>266.11170816768293</v>
      </c>
      <c r="T1407">
        <v>277.75163716863574</v>
      </c>
      <c r="U1407">
        <v>290.04438283398542</v>
      </c>
      <c r="V1407">
        <v>315.39411099350491</v>
      </c>
      <c r="W1407">
        <v>305.27889811834729</v>
      </c>
      <c r="X1407">
        <v>305.05605705815441</v>
      </c>
      <c r="Y1407">
        <v>318.85505965175048</v>
      </c>
      <c r="Z1407">
        <v>323.08751738220553</v>
      </c>
      <c r="AA1407">
        <v>319.6283974079559</v>
      </c>
      <c r="AB1407">
        <v>312.01024736041853</v>
      </c>
      <c r="AC1407">
        <v>283.82895314079462</v>
      </c>
      <c r="AD1407">
        <v>288.52427477471377</v>
      </c>
      <c r="AE1407">
        <v>320.14174307227603</v>
      </c>
      <c r="AF1407">
        <v>295.43432586637618</v>
      </c>
      <c r="AG1407">
        <v>303.7651408509829</v>
      </c>
      <c r="AH1407">
        <v>290.37005413229781</v>
      </c>
      <c r="AI1407">
        <v>274.40747811490581</v>
      </c>
      <c r="AJ1407">
        <v>281.62064148184396</v>
      </c>
      <c r="AK1407">
        <v>276.71106257293968</v>
      </c>
      <c r="AL1407">
        <v>287.88111058112815</v>
      </c>
      <c r="AM1407">
        <v>224.50776870661915</v>
      </c>
      <c r="AN1407">
        <v>255.90856512178746</v>
      </c>
      <c r="AO1407">
        <v>295.19158563949543</v>
      </c>
      <c r="AP1407">
        <v>294.72348281359632</v>
      </c>
      <c r="AQ1407">
        <v>324.64686932358666</v>
      </c>
      <c r="AR1407">
        <v>368.55961627135997</v>
      </c>
      <c r="AS1407">
        <v>359.51577237260227</v>
      </c>
      <c r="AT1407">
        <v>353.17025138050997</v>
      </c>
      <c r="AU1407">
        <v>360.81675069823177</v>
      </c>
      <c r="AV1407">
        <v>367.7520667014349</v>
      </c>
      <c r="AW1407">
        <v>379.84050922016996</v>
      </c>
      <c r="AX1407">
        <v>388.1876500727127</v>
      </c>
      <c r="AY1407">
        <v>392.32565735702906</v>
      </c>
      <c r="AZ1407">
        <v>386.90237503929603</v>
      </c>
      <c r="BA1407">
        <v>402.9227152164832</v>
      </c>
      <c r="BB1407">
        <v>395.38496138670035</v>
      </c>
      <c r="BC1407">
        <v>404.83429188642089</v>
      </c>
      <c r="BD1407">
        <v>415.26967313261031</v>
      </c>
      <c r="BE1407">
        <v>441.0889753574188</v>
      </c>
      <c r="BF1407">
        <v>455.16983223168563</v>
      </c>
      <c r="BG1407">
        <v>447.69221804553877</v>
      </c>
      <c r="BH1407">
        <v>450.68482029576899</v>
      </c>
      <c r="BI1407">
        <v>456.30891199497205</v>
      </c>
      <c r="BJ1407">
        <v>459.18245515675324</v>
      </c>
      <c r="BK1407">
        <v>457.56163990430292</v>
      </c>
      <c r="BL1407">
        <v>461.49299695480187</v>
      </c>
      <c r="BM1407">
        <v>459.01958811523957</v>
      </c>
      <c r="BN1407">
        <v>465.33541970123423</v>
      </c>
      <c r="BO1407">
        <v>475.5988832476516</v>
      </c>
      <c r="BP1407">
        <v>477.77933684593904</v>
      </c>
      <c r="BQ1407">
        <v>511.64337194631952</v>
      </c>
    </row>
    <row r="1408" spans="1:69" x14ac:dyDescent="0.2">
      <c r="A1408" t="s">
        <v>194</v>
      </c>
      <c r="B1408" t="s">
        <v>195</v>
      </c>
      <c r="C1408" t="s">
        <v>3766</v>
      </c>
      <c r="D1408" t="s">
        <v>3767</v>
      </c>
      <c r="AI1408">
        <v>620775014400</v>
      </c>
      <c r="AJ1408">
        <v>618778001400</v>
      </c>
      <c r="AK1408">
        <v>618789011500</v>
      </c>
      <c r="AL1408">
        <v>642549022700</v>
      </c>
      <c r="AM1408">
        <v>606056284200</v>
      </c>
      <c r="AN1408">
        <v>752337551400</v>
      </c>
      <c r="AO1408">
        <v>896025296900</v>
      </c>
      <c r="AP1408">
        <v>923842052100</v>
      </c>
      <c r="AQ1408">
        <v>1139327762400</v>
      </c>
      <c r="AR1408">
        <v>1860711511300</v>
      </c>
      <c r="AS1408">
        <v>1871068405400</v>
      </c>
      <c r="AT1408">
        <v>1995438935000</v>
      </c>
      <c r="AU1408">
        <v>2149517249000</v>
      </c>
      <c r="AV1408">
        <v>2278537020200</v>
      </c>
      <c r="AW1408">
        <v>2413855545800</v>
      </c>
      <c r="AX1408">
        <v>2694073860900</v>
      </c>
      <c r="AY1408">
        <v>2803669113800</v>
      </c>
      <c r="AZ1408">
        <v>2852106292300</v>
      </c>
      <c r="BA1408">
        <v>3358977628200</v>
      </c>
      <c r="BB1408">
        <v>3444938134200</v>
      </c>
      <c r="BC1408">
        <v>3581240997100</v>
      </c>
      <c r="BD1408">
        <v>3910748146300</v>
      </c>
      <c r="BE1408">
        <v>4433691944700</v>
      </c>
      <c r="BF1408">
        <v>4748784087300</v>
      </c>
      <c r="BG1408">
        <v>4834446227000</v>
      </c>
      <c r="BH1408">
        <v>5003264000000</v>
      </c>
      <c r="BI1408">
        <v>5229176000000.0195</v>
      </c>
      <c r="BJ1408">
        <v>5452361999999.9805</v>
      </c>
      <c r="BK1408">
        <v>5673343000000.0098</v>
      </c>
      <c r="BL1408">
        <v>5789916000000.0195</v>
      </c>
      <c r="BM1408">
        <v>6145886000000.0195</v>
      </c>
      <c r="BN1408">
        <v>6670636999999.9902</v>
      </c>
      <c r="BO1408">
        <v>7671341999999.9805</v>
      </c>
      <c r="BP1408">
        <v>7802801279800.0195</v>
      </c>
      <c r="BQ1408">
        <v>8700676613100</v>
      </c>
    </row>
    <row r="1409" spans="1:69" x14ac:dyDescent="0.2">
      <c r="A1409" t="s">
        <v>194</v>
      </c>
      <c r="B1409" t="s">
        <v>195</v>
      </c>
      <c r="C1409" t="s">
        <v>3768</v>
      </c>
      <c r="D1409" t="s">
        <v>3769</v>
      </c>
      <c r="J1409">
        <v>54379713429</v>
      </c>
      <c r="K1409">
        <v>49049054198</v>
      </c>
      <c r="L1409">
        <v>50114439151</v>
      </c>
      <c r="M1409">
        <v>71440806549</v>
      </c>
      <c r="N1409">
        <v>71440806549</v>
      </c>
      <c r="O1409">
        <v>84236620874</v>
      </c>
      <c r="P1409">
        <v>86482865406</v>
      </c>
      <c r="Q1409">
        <v>100361012800</v>
      </c>
      <c r="R1409">
        <v>106768536440</v>
      </c>
      <c r="S1409">
        <v>113173487100</v>
      </c>
      <c r="T1409">
        <v>154813686500</v>
      </c>
      <c r="U1409">
        <v>153748021910</v>
      </c>
      <c r="V1409">
        <v>143069458370</v>
      </c>
      <c r="W1409">
        <v>145206269120</v>
      </c>
      <c r="X1409">
        <v>158826463680</v>
      </c>
      <c r="Y1409">
        <v>141894351390</v>
      </c>
      <c r="Z1409">
        <v>155915544970</v>
      </c>
      <c r="AA1409">
        <v>238640694540</v>
      </c>
      <c r="AB1409">
        <v>228966069700</v>
      </c>
      <c r="AC1409">
        <v>235415836780</v>
      </c>
      <c r="AD1409">
        <v>241677732750</v>
      </c>
      <c r="AE1409">
        <v>261410521130</v>
      </c>
      <c r="AF1409">
        <v>280360622060</v>
      </c>
      <c r="AG1409">
        <v>291729770470</v>
      </c>
      <c r="AH1409">
        <v>289014966720</v>
      </c>
      <c r="AI1409">
        <v>300581607040</v>
      </c>
      <c r="AJ1409">
        <v>318682639000</v>
      </c>
      <c r="AK1409">
        <v>313339291300</v>
      </c>
      <c r="AL1409">
        <v>307094898600</v>
      </c>
      <c r="AM1409">
        <v>353916708900</v>
      </c>
      <c r="AN1409">
        <v>362045596000</v>
      </c>
      <c r="AO1409">
        <v>378396927200</v>
      </c>
      <c r="AP1409">
        <v>382235515800</v>
      </c>
      <c r="AQ1409">
        <v>407367603700</v>
      </c>
      <c r="AR1409">
        <v>347718888000</v>
      </c>
      <c r="AS1409">
        <v>404438549200</v>
      </c>
      <c r="AT1409">
        <v>458695088700</v>
      </c>
      <c r="AU1409">
        <v>487998394200</v>
      </c>
      <c r="AV1409">
        <v>488948409900</v>
      </c>
      <c r="AW1409">
        <v>535119914400</v>
      </c>
      <c r="AX1409">
        <v>583912015000</v>
      </c>
      <c r="AY1409">
        <v>665792747700</v>
      </c>
      <c r="AZ1409">
        <v>711125651600</v>
      </c>
      <c r="BA1409">
        <v>692694638200</v>
      </c>
      <c r="BB1409">
        <v>737357770000</v>
      </c>
      <c r="BC1409">
        <v>769050197800</v>
      </c>
      <c r="BD1409">
        <v>828782909500</v>
      </c>
      <c r="BE1409">
        <v>886067131800</v>
      </c>
      <c r="BF1409">
        <v>939602796700</v>
      </c>
      <c r="BG1409">
        <v>997474310400</v>
      </c>
      <c r="BH1409">
        <v>1115338000000</v>
      </c>
      <c r="BI1409">
        <v>1233831000000</v>
      </c>
      <c r="BJ1409">
        <v>1398385372200</v>
      </c>
      <c r="BK1409">
        <v>1509334762600</v>
      </c>
      <c r="BL1409">
        <v>1696884725100</v>
      </c>
      <c r="BM1409">
        <v>1543323726200</v>
      </c>
      <c r="BN1409">
        <v>1822952807700</v>
      </c>
      <c r="BO1409">
        <v>1924576528000</v>
      </c>
      <c r="BP1409">
        <v>2024085385200</v>
      </c>
      <c r="BQ1409">
        <v>2174570856600</v>
      </c>
    </row>
    <row r="1410" spans="1:69" x14ac:dyDescent="0.2">
      <c r="A1410" t="s">
        <v>194</v>
      </c>
      <c r="B1410" t="s">
        <v>195</v>
      </c>
      <c r="C1410" t="s">
        <v>3770</v>
      </c>
      <c r="D1410" t="s">
        <v>3771</v>
      </c>
      <c r="E1410">
        <v>24540403.847628262</v>
      </c>
      <c r="F1410">
        <v>26806827.308585234</v>
      </c>
      <c r="G1410">
        <v>28651241.84346623</v>
      </c>
      <c r="H1410">
        <v>29105416.315664582</v>
      </c>
      <c r="I1410">
        <v>28649682.804174088</v>
      </c>
      <c r="J1410">
        <v>21361728.344673656</v>
      </c>
      <c r="K1410">
        <v>19946388.701585561</v>
      </c>
      <c r="L1410">
        <v>19470613.563270234</v>
      </c>
      <c r="M1410">
        <v>27895984.231095571</v>
      </c>
      <c r="N1410">
        <v>28277737.223337565</v>
      </c>
      <c r="O1410">
        <v>31836161.830536675</v>
      </c>
      <c r="P1410">
        <v>34424722.787597463</v>
      </c>
      <c r="Q1410">
        <v>42038088.546538591</v>
      </c>
      <c r="R1410">
        <v>54536462.633092426</v>
      </c>
      <c r="S1410">
        <v>62086098.38842012</v>
      </c>
      <c r="T1410">
        <v>121185470.40332149</v>
      </c>
      <c r="U1410">
        <v>98947361.874882758</v>
      </c>
      <c r="V1410">
        <v>113488687.40621604</v>
      </c>
      <c r="W1410">
        <v>148267446.72174701</v>
      </c>
      <c r="X1410">
        <v>188743191.54848203</v>
      </c>
      <c r="Y1410">
        <v>178005191.27371317</v>
      </c>
      <c r="Z1410">
        <v>164340279.37133947</v>
      </c>
      <c r="AA1410">
        <v>241868659.75432307</v>
      </c>
      <c r="AB1410">
        <v>230073037.52465624</v>
      </c>
      <c r="AC1410">
        <v>190420158.50606111</v>
      </c>
      <c r="AD1410">
        <v>268619334.86379999</v>
      </c>
      <c r="AE1410">
        <v>386741511.3431043</v>
      </c>
      <c r="AF1410">
        <v>472535033.52447349</v>
      </c>
      <c r="AG1410">
        <v>523729944.47886902</v>
      </c>
      <c r="AH1410">
        <v>526732923.9607023</v>
      </c>
      <c r="AI1410">
        <v>653040758.2489146</v>
      </c>
      <c r="AJ1410">
        <v>680025861.75583529</v>
      </c>
      <c r="AK1410">
        <v>729527717.4074614</v>
      </c>
      <c r="AL1410">
        <v>682787954.83071232</v>
      </c>
      <c r="AM1410">
        <v>494005941.72928244</v>
      </c>
      <c r="AN1410">
        <v>599607252.09218633</v>
      </c>
      <c r="AO1410">
        <v>630849191.15719962</v>
      </c>
      <c r="AP1410">
        <v>580911742.44448793</v>
      </c>
      <c r="AQ1410">
        <v>625419069.5502187</v>
      </c>
      <c r="AR1410">
        <v>408726291.57497442</v>
      </c>
      <c r="AS1410">
        <v>418812931.04653484</v>
      </c>
      <c r="AT1410">
        <v>466610949.71526623</v>
      </c>
      <c r="AU1410">
        <v>528495498.61617386</v>
      </c>
      <c r="AV1410">
        <v>644121569.69981098</v>
      </c>
      <c r="AW1410">
        <v>776104926.37481534</v>
      </c>
      <c r="AX1410">
        <v>847755891.92503715</v>
      </c>
      <c r="AY1410">
        <v>988799199.31186378</v>
      </c>
      <c r="AZ1410">
        <v>1272741515.673996</v>
      </c>
      <c r="BA1410">
        <v>1386534361.551774</v>
      </c>
      <c r="BB1410">
        <v>1438360587.704838</v>
      </c>
      <c r="BC1410">
        <v>1461601106.2391827</v>
      </c>
      <c r="BD1410">
        <v>1725866631.1740079</v>
      </c>
      <c r="BE1410">
        <v>1790520176.2474253</v>
      </c>
      <c r="BF1410">
        <v>1970341058.4090664</v>
      </c>
      <c r="BG1410">
        <v>2157650869.912149</v>
      </c>
      <c r="BH1410">
        <v>1886528977.3072116</v>
      </c>
      <c r="BI1410">
        <v>2118415634.6544237</v>
      </c>
      <c r="BJ1410">
        <v>2502478443.5899525</v>
      </c>
      <c r="BK1410">
        <v>2926856363.1744323</v>
      </c>
      <c r="BL1410">
        <v>3286717534.3570476</v>
      </c>
      <c r="BM1410">
        <v>3506740925.7110066</v>
      </c>
      <c r="BN1410">
        <v>3988349246.8653789</v>
      </c>
      <c r="BO1410">
        <v>3907727601.017303</v>
      </c>
      <c r="BP1410">
        <v>4203021508.408555</v>
      </c>
      <c r="BQ1410">
        <v>4487577275.9765015</v>
      </c>
    </row>
    <row r="1411" spans="1:69" x14ac:dyDescent="0.2">
      <c r="A1411" t="s">
        <v>194</v>
      </c>
      <c r="B1411" t="s">
        <v>195</v>
      </c>
      <c r="C1411" t="s">
        <v>3772</v>
      </c>
      <c r="D1411" t="s">
        <v>3773</v>
      </c>
      <c r="E1411">
        <v>311000000</v>
      </c>
      <c r="F1411">
        <v>403000000</v>
      </c>
      <c r="G1411">
        <v>1201000000</v>
      </c>
      <c r="H1411">
        <v>1294000000</v>
      </c>
      <c r="I1411">
        <v>1313000000</v>
      </c>
      <c r="J1411">
        <v>860000000</v>
      </c>
      <c r="K1411">
        <v>960000000</v>
      </c>
      <c r="L1411">
        <v>909000000</v>
      </c>
      <c r="M1411">
        <v>931000000</v>
      </c>
      <c r="N1411">
        <v>1046000000</v>
      </c>
      <c r="O1411">
        <v>1157000000</v>
      </c>
      <c r="P1411">
        <v>1196000000</v>
      </c>
      <c r="Q1411">
        <v>1247000000</v>
      </c>
      <c r="R1411">
        <v>1355000000</v>
      </c>
      <c r="S1411">
        <v>1509000000</v>
      </c>
      <c r="T1411">
        <v>3871000000</v>
      </c>
      <c r="U1411">
        <v>4667000000</v>
      </c>
      <c r="V1411">
        <v>5627000000</v>
      </c>
      <c r="W1411">
        <v>7305000000</v>
      </c>
      <c r="X1411">
        <v>6814000000</v>
      </c>
      <c r="Y1411">
        <v>7471000000</v>
      </c>
      <c r="Z1411">
        <v>9216000000</v>
      </c>
      <c r="AA1411">
        <v>10800000000</v>
      </c>
      <c r="AB1411">
        <v>11172000000</v>
      </c>
      <c r="AC1411">
        <v>11784000000</v>
      </c>
      <c r="AD1411">
        <v>12178000000</v>
      </c>
      <c r="AE1411">
        <v>17724000000</v>
      </c>
      <c r="AF1411">
        <v>15241000000</v>
      </c>
      <c r="AG1411">
        <v>17033000000</v>
      </c>
      <c r="AH1411">
        <v>21315000000</v>
      </c>
      <c r="AI1411">
        <v>22997000000</v>
      </c>
      <c r="AJ1411">
        <v>19608000000</v>
      </c>
      <c r="AK1411">
        <v>18824000000</v>
      </c>
      <c r="AL1411">
        <v>17139000000</v>
      </c>
      <c r="AM1411">
        <v>16800000000</v>
      </c>
      <c r="AN1411">
        <v>18400000000</v>
      </c>
      <c r="AO1411">
        <v>19000000000</v>
      </c>
      <c r="AP1411">
        <v>22500000000</v>
      </c>
      <c r="AQ1411">
        <v>23300000000</v>
      </c>
      <c r="AR1411">
        <v>25700000000</v>
      </c>
      <c r="AS1411">
        <v>26100000000</v>
      </c>
      <c r="AT1411">
        <v>27000000000</v>
      </c>
      <c r="AU1411">
        <v>29600000000</v>
      </c>
      <c r="AV1411">
        <v>29500000000</v>
      </c>
      <c r="AW1411">
        <v>34700000000</v>
      </c>
      <c r="AX1411">
        <v>38950000000</v>
      </c>
      <c r="AY1411">
        <v>37979000000</v>
      </c>
      <c r="AZ1411">
        <v>51673000000</v>
      </c>
      <c r="BA1411">
        <v>52393000000</v>
      </c>
      <c r="BB1411">
        <v>60125000000</v>
      </c>
      <c r="BC1411">
        <v>61266000000</v>
      </c>
      <c r="BD1411">
        <v>65519000000</v>
      </c>
      <c r="BE1411">
        <v>75420000000</v>
      </c>
      <c r="BF1411">
        <v>82078000000</v>
      </c>
      <c r="BG1411">
        <v>87594000000</v>
      </c>
      <c r="BH1411">
        <v>87496000000</v>
      </c>
      <c r="BI1411">
        <v>88625000000</v>
      </c>
      <c r="BJ1411">
        <v>111699000000</v>
      </c>
      <c r="BK1411">
        <v>169936000000</v>
      </c>
      <c r="BL1411">
        <v>209727000000</v>
      </c>
      <c r="BM1411">
        <v>220074000000</v>
      </c>
      <c r="BN1411">
        <v>254201000000</v>
      </c>
      <c r="BO1411">
        <v>350865500000</v>
      </c>
      <c r="BP1411">
        <v>501726000000</v>
      </c>
      <c r="BQ1411">
        <v>620762000000</v>
      </c>
    </row>
    <row r="1412" spans="1:69" x14ac:dyDescent="0.2">
      <c r="A1412" t="s">
        <v>194</v>
      </c>
      <c r="B1412" t="s">
        <v>195</v>
      </c>
      <c r="C1412" t="s">
        <v>3774</v>
      </c>
      <c r="D1412" t="s">
        <v>3775</v>
      </c>
      <c r="F1412">
        <v>1000000</v>
      </c>
      <c r="I1412">
        <v>1000000</v>
      </c>
      <c r="J1412">
        <v>0</v>
      </c>
      <c r="K1412">
        <v>0</v>
      </c>
      <c r="M1412">
        <v>0</v>
      </c>
      <c r="N1412">
        <v>1000000</v>
      </c>
      <c r="O1412">
        <v>1000000</v>
      </c>
      <c r="P1412">
        <v>1000000</v>
      </c>
      <c r="T1412">
        <v>14000000</v>
      </c>
      <c r="U1412">
        <v>8000000</v>
      </c>
      <c r="V1412">
        <v>9000000</v>
      </c>
      <c r="Y1412">
        <v>0</v>
      </c>
      <c r="Z1412">
        <v>9000000</v>
      </c>
      <c r="AA1412">
        <v>1000000</v>
      </c>
      <c r="AB1412">
        <v>16000000</v>
      </c>
      <c r="AC1412">
        <v>9000000</v>
      </c>
      <c r="AD1412">
        <v>2000000</v>
      </c>
      <c r="AE1412">
        <v>3000000</v>
      </c>
      <c r="AG1412">
        <v>12000000</v>
      </c>
      <c r="AJ1412">
        <v>3000000</v>
      </c>
      <c r="AL1412">
        <v>7000000</v>
      </c>
      <c r="AR1412">
        <v>0</v>
      </c>
      <c r="AX1412">
        <v>12000000</v>
      </c>
      <c r="AY1412">
        <v>4000000</v>
      </c>
      <c r="AZ1412">
        <v>4000000</v>
      </c>
      <c r="BB1412">
        <v>3000000</v>
      </c>
      <c r="BC1412">
        <v>0</v>
      </c>
      <c r="BD1412">
        <v>16000000</v>
      </c>
      <c r="BE1412">
        <v>3000000</v>
      </c>
      <c r="BH1412">
        <v>5000000</v>
      </c>
      <c r="BI1412">
        <v>7000000</v>
      </c>
      <c r="BJ1412">
        <v>2000000</v>
      </c>
      <c r="BK1412">
        <v>24000000</v>
      </c>
      <c r="BL1412">
        <v>7000000</v>
      </c>
      <c r="BM1412">
        <v>2000000</v>
      </c>
      <c r="BN1412">
        <v>26000000</v>
      </c>
      <c r="BO1412">
        <v>12000000</v>
      </c>
      <c r="BP1412">
        <v>19000000</v>
      </c>
      <c r="BQ1412">
        <v>37000000</v>
      </c>
    </row>
    <row r="1413" spans="1:69" x14ac:dyDescent="0.2">
      <c r="A1413" t="s">
        <v>194</v>
      </c>
      <c r="B1413" t="s">
        <v>195</v>
      </c>
      <c r="C1413" t="s">
        <v>3776</v>
      </c>
      <c r="D1413" t="s">
        <v>3777</v>
      </c>
      <c r="AZ1413">
        <v>2.33</v>
      </c>
      <c r="BC1413">
        <v>2.02</v>
      </c>
      <c r="BE1413">
        <v>2.2799999999999998</v>
      </c>
      <c r="BG1413">
        <v>2.6339290000000002</v>
      </c>
      <c r="BI1413">
        <v>2.7815400000000001</v>
      </c>
      <c r="BK1413">
        <v>2.46</v>
      </c>
      <c r="BO1413">
        <v>2.4</v>
      </c>
    </row>
    <row r="1414" spans="1:69" x14ac:dyDescent="0.2">
      <c r="A1414" t="s">
        <v>194</v>
      </c>
      <c r="B1414" t="s">
        <v>195</v>
      </c>
      <c r="C1414" t="s">
        <v>3778</v>
      </c>
      <c r="D1414" t="s">
        <v>3779</v>
      </c>
      <c r="BC1414">
        <v>14</v>
      </c>
      <c r="BI1414">
        <v>4</v>
      </c>
      <c r="BK1414">
        <v>2</v>
      </c>
    </row>
    <row r="1415" spans="1:69" x14ac:dyDescent="0.2">
      <c r="A1415" t="s">
        <v>194</v>
      </c>
      <c r="B1415" t="s">
        <v>195</v>
      </c>
      <c r="C1415" t="s">
        <v>3780</v>
      </c>
      <c r="D1415" t="s">
        <v>3781</v>
      </c>
      <c r="BL1415">
        <v>6.6169500000000001</v>
      </c>
    </row>
    <row r="1416" spans="1:69" x14ac:dyDescent="0.2">
      <c r="A1416" t="s">
        <v>194</v>
      </c>
      <c r="B1416" t="s">
        <v>195</v>
      </c>
      <c r="C1416" t="s">
        <v>3782</v>
      </c>
      <c r="D1416" t="s">
        <v>3783</v>
      </c>
      <c r="AU1416">
        <v>50</v>
      </c>
      <c r="AV1416">
        <v>145</v>
      </c>
      <c r="AW1416">
        <v>154</v>
      </c>
      <c r="AX1416">
        <v>384</v>
      </c>
      <c r="AY1416">
        <v>1715</v>
      </c>
      <c r="AZ1416">
        <v>6732</v>
      </c>
      <c r="BA1416">
        <v>10266</v>
      </c>
      <c r="BB1416">
        <v>11947</v>
      </c>
      <c r="BC1416">
        <v>13705</v>
      </c>
      <c r="BD1416">
        <v>14063</v>
      </c>
      <c r="BE1416">
        <v>14328</v>
      </c>
      <c r="BF1416">
        <v>12962</v>
      </c>
      <c r="BG1416">
        <v>5408</v>
      </c>
      <c r="BH1416">
        <v>9354</v>
      </c>
      <c r="BI1416">
        <v>12384</v>
      </c>
      <c r="BJ1416">
        <v>12361</v>
      </c>
      <c r="BK1416">
        <v>13818</v>
      </c>
      <c r="BL1416">
        <v>12015</v>
      </c>
      <c r="BM1416">
        <v>13979</v>
      </c>
      <c r="BN1416">
        <v>16291</v>
      </c>
      <c r="BO1416">
        <v>15060</v>
      </c>
    </row>
    <row r="1417" spans="1:69" x14ac:dyDescent="0.2">
      <c r="A1417" t="s">
        <v>194</v>
      </c>
      <c r="B1417" t="s">
        <v>195</v>
      </c>
      <c r="C1417" t="s">
        <v>3784</v>
      </c>
      <c r="D1417" t="s">
        <v>3785</v>
      </c>
      <c r="E1417">
        <v>0</v>
      </c>
      <c r="J1417">
        <v>0</v>
      </c>
      <c r="O1417">
        <v>0</v>
      </c>
      <c r="T1417">
        <v>0</v>
      </c>
      <c r="U1417">
        <v>0</v>
      </c>
      <c r="V1417">
        <v>0</v>
      </c>
      <c r="W1417">
        <v>0</v>
      </c>
      <c r="X1417">
        <v>0</v>
      </c>
      <c r="Y1417">
        <v>0</v>
      </c>
      <c r="Z1417">
        <v>0</v>
      </c>
      <c r="AA1417">
        <v>0</v>
      </c>
      <c r="AB1417">
        <v>0</v>
      </c>
      <c r="AC1417">
        <v>0</v>
      </c>
      <c r="AD1417">
        <v>0</v>
      </c>
      <c r="AE1417">
        <v>0</v>
      </c>
      <c r="AF1417">
        <v>0</v>
      </c>
      <c r="AG1417">
        <v>0</v>
      </c>
      <c r="AH1417">
        <v>0</v>
      </c>
      <c r="AI1417">
        <v>0</v>
      </c>
      <c r="AJ1417">
        <v>0</v>
      </c>
      <c r="AK1417">
        <v>0</v>
      </c>
      <c r="AL1417">
        <v>0</v>
      </c>
      <c r="AM1417">
        <v>0</v>
      </c>
      <c r="AN1417">
        <v>0</v>
      </c>
      <c r="AO1417">
        <v>525</v>
      </c>
      <c r="AP1417">
        <v>1503</v>
      </c>
      <c r="AQ1417">
        <v>2730</v>
      </c>
      <c r="AR1417">
        <v>5036</v>
      </c>
      <c r="AS1417">
        <v>25245</v>
      </c>
      <c r="AT1417">
        <v>76186</v>
      </c>
      <c r="AU1417">
        <v>111013</v>
      </c>
      <c r="AV1417">
        <v>238094</v>
      </c>
      <c r="AW1417">
        <v>395939</v>
      </c>
      <c r="AX1417">
        <v>633554</v>
      </c>
      <c r="AY1417">
        <v>1016610</v>
      </c>
      <c r="AZ1417">
        <v>1858040</v>
      </c>
      <c r="BA1417">
        <v>3024150</v>
      </c>
      <c r="BB1417">
        <v>3823630</v>
      </c>
      <c r="BC1417">
        <v>5707850</v>
      </c>
      <c r="BD1417">
        <v>7682100</v>
      </c>
      <c r="BE1417">
        <v>9976110</v>
      </c>
      <c r="BF1417">
        <v>11240900</v>
      </c>
      <c r="BG1417">
        <v>12494400</v>
      </c>
      <c r="BH1417">
        <v>14446900</v>
      </c>
      <c r="BI1417">
        <v>15404000</v>
      </c>
      <c r="BJ1417">
        <v>17946400</v>
      </c>
      <c r="BK1417">
        <v>19339100</v>
      </c>
      <c r="BL1417">
        <v>20364500</v>
      </c>
      <c r="BM1417">
        <v>22117200</v>
      </c>
      <c r="BN1417">
        <v>24678300</v>
      </c>
      <c r="BO1417">
        <v>26889900</v>
      </c>
    </row>
    <row r="1418" spans="1:69" x14ac:dyDescent="0.2">
      <c r="A1418" t="s">
        <v>194</v>
      </c>
      <c r="B1418" t="s">
        <v>195</v>
      </c>
      <c r="C1418" t="s">
        <v>3786</v>
      </c>
      <c r="D1418" t="s">
        <v>3787</v>
      </c>
    </row>
    <row r="1419" spans="1:69" x14ac:dyDescent="0.2">
      <c r="A1419" t="s">
        <v>194</v>
      </c>
      <c r="B1419" t="s">
        <v>195</v>
      </c>
      <c r="C1419" t="s">
        <v>3788</v>
      </c>
      <c r="D1419" t="s">
        <v>3789</v>
      </c>
      <c r="O1419">
        <v>1600</v>
      </c>
      <c r="P1419">
        <v>1500</v>
      </c>
      <c r="Q1419">
        <v>1200</v>
      </c>
      <c r="R1419">
        <v>1300</v>
      </c>
      <c r="S1419">
        <v>1300</v>
      </c>
      <c r="T1419">
        <v>1400</v>
      </c>
      <c r="U1419">
        <v>1600</v>
      </c>
      <c r="V1419">
        <v>1500</v>
      </c>
      <c r="W1419">
        <v>1600</v>
      </c>
      <c r="X1419">
        <v>1600</v>
      </c>
      <c r="Y1419">
        <v>2300</v>
      </c>
      <c r="Z1419">
        <v>2200</v>
      </c>
      <c r="AA1419">
        <v>2300</v>
      </c>
      <c r="AB1419">
        <v>2300</v>
      </c>
      <c r="AC1419">
        <v>2300</v>
      </c>
      <c r="AD1419">
        <v>2400</v>
      </c>
      <c r="AE1419">
        <v>3600</v>
      </c>
      <c r="AF1419">
        <v>2700</v>
      </c>
      <c r="AG1419">
        <v>2800</v>
      </c>
      <c r="AH1419">
        <v>2800</v>
      </c>
      <c r="AI1419">
        <v>2200</v>
      </c>
      <c r="AJ1419">
        <v>2900</v>
      </c>
      <c r="AK1419">
        <v>2800</v>
      </c>
      <c r="AL1419">
        <v>3000</v>
      </c>
      <c r="AM1419">
        <v>3000</v>
      </c>
      <c r="AN1419">
        <v>3100</v>
      </c>
      <c r="AO1419">
        <v>3300</v>
      </c>
      <c r="AP1419">
        <v>1800</v>
      </c>
      <c r="AQ1419">
        <v>1800</v>
      </c>
      <c r="AR1419">
        <v>3300</v>
      </c>
      <c r="AS1419">
        <v>3368</v>
      </c>
      <c r="AT1419">
        <v>1983</v>
      </c>
      <c r="AU1419">
        <v>1257</v>
      </c>
      <c r="AV1419">
        <v>1285</v>
      </c>
      <c r="AW1419">
        <v>1415</v>
      </c>
      <c r="AX1419">
        <v>1471</v>
      </c>
      <c r="AY1419">
        <v>1512</v>
      </c>
      <c r="AZ1419">
        <v>1614</v>
      </c>
      <c r="BA1419">
        <v>1413</v>
      </c>
      <c r="BB1419">
        <v>1433</v>
      </c>
      <c r="BC1419">
        <v>4235</v>
      </c>
      <c r="BD1419">
        <v>3983.1502590673599</v>
      </c>
      <c r="BE1419">
        <v>3856.2245630017701</v>
      </c>
      <c r="BF1419">
        <v>3780</v>
      </c>
      <c r="BG1419">
        <v>3672</v>
      </c>
      <c r="BH1419">
        <v>3875</v>
      </c>
      <c r="BI1419">
        <v>3861</v>
      </c>
      <c r="BJ1419">
        <v>3863</v>
      </c>
      <c r="BK1419">
        <v>3988</v>
      </c>
      <c r="BL1419">
        <v>4105</v>
      </c>
      <c r="BM1419">
        <v>1790</v>
      </c>
      <c r="BN1419">
        <v>3007</v>
      </c>
      <c r="BO1419">
        <v>2006</v>
      </c>
      <c r="BP1419">
        <v>2437</v>
      </c>
    </row>
    <row r="1420" spans="1:69" x14ac:dyDescent="0.2">
      <c r="A1420" t="s">
        <v>194</v>
      </c>
      <c r="B1420" t="s">
        <v>195</v>
      </c>
      <c r="C1420" t="s">
        <v>3790</v>
      </c>
      <c r="D1420" t="s">
        <v>3791</v>
      </c>
      <c r="BI1420">
        <v>42.033333333333303</v>
      </c>
      <c r="BJ1420">
        <v>59.433333333333302</v>
      </c>
      <c r="BK1420">
        <v>59.566666666666698</v>
      </c>
      <c r="BL1420">
        <v>59.566666666666698</v>
      </c>
      <c r="BM1420">
        <v>35.700000000000003</v>
      </c>
      <c r="BN1420">
        <v>69.033333333333303</v>
      </c>
      <c r="BO1420">
        <v>69</v>
      </c>
      <c r="BP1420">
        <v>69</v>
      </c>
      <c r="BQ1420">
        <v>78.400000000000006</v>
      </c>
    </row>
    <row r="1421" spans="1:69" x14ac:dyDescent="0.2">
      <c r="A1421" t="s">
        <v>194</v>
      </c>
      <c r="B1421" t="s">
        <v>195</v>
      </c>
      <c r="C1421" t="s">
        <v>3792</v>
      </c>
      <c r="D1421" t="s">
        <v>3793</v>
      </c>
      <c r="AX1421">
        <v>4</v>
      </c>
      <c r="AY1421">
        <v>4</v>
      </c>
      <c r="AZ1421">
        <v>4</v>
      </c>
      <c r="BA1421">
        <v>4</v>
      </c>
      <c r="BB1421">
        <v>4</v>
      </c>
      <c r="BC1421">
        <v>4</v>
      </c>
      <c r="BD1421">
        <v>4</v>
      </c>
      <c r="BE1421">
        <v>4</v>
      </c>
      <c r="BF1421">
        <v>4</v>
      </c>
      <c r="BG1421">
        <v>4</v>
      </c>
      <c r="BH1421">
        <v>4</v>
      </c>
      <c r="BI1421">
        <v>4</v>
      </c>
      <c r="BJ1421">
        <v>4</v>
      </c>
      <c r="BK1421">
        <v>4</v>
      </c>
      <c r="BL1421">
        <v>4</v>
      </c>
      <c r="BM1421">
        <v>4</v>
      </c>
      <c r="BN1421">
        <v>4</v>
      </c>
      <c r="BO1421">
        <v>4</v>
      </c>
      <c r="BP1421">
        <v>4</v>
      </c>
      <c r="BQ1421">
        <v>3.5</v>
      </c>
    </row>
    <row r="1422" spans="1:69" x14ac:dyDescent="0.2">
      <c r="A1422" t="s">
        <v>194</v>
      </c>
      <c r="B1422" t="s">
        <v>195</v>
      </c>
      <c r="C1422" t="s">
        <v>3794</v>
      </c>
      <c r="D1422" t="s">
        <v>3795</v>
      </c>
      <c r="AX1422">
        <v>3.6</v>
      </c>
      <c r="AY1422">
        <v>3.5</v>
      </c>
      <c r="AZ1422">
        <v>3.5</v>
      </c>
      <c r="BA1422">
        <v>3.5</v>
      </c>
      <c r="BB1422">
        <v>3.7</v>
      </c>
      <c r="BC1422">
        <v>3.7</v>
      </c>
      <c r="BD1422">
        <v>3.7</v>
      </c>
      <c r="BE1422">
        <v>3.7</v>
      </c>
      <c r="BF1422">
        <v>3.7</v>
      </c>
      <c r="BG1422">
        <v>3.5</v>
      </c>
      <c r="BH1422">
        <v>3.5</v>
      </c>
      <c r="BI1422">
        <v>3.5</v>
      </c>
      <c r="BJ1422">
        <v>3.4</v>
      </c>
      <c r="BK1422">
        <v>3.4</v>
      </c>
      <c r="BL1422">
        <v>3.2</v>
      </c>
      <c r="BM1422">
        <v>3.4</v>
      </c>
      <c r="BN1422">
        <v>3.4</v>
      </c>
      <c r="BO1422">
        <v>3.2</v>
      </c>
      <c r="BP1422">
        <v>3.2</v>
      </c>
      <c r="BQ1422">
        <v>3.1</v>
      </c>
    </row>
    <row r="1423" spans="1:69" x14ac:dyDescent="0.2">
      <c r="A1423" t="s">
        <v>194</v>
      </c>
      <c r="B1423" t="s">
        <v>195</v>
      </c>
      <c r="C1423" t="s">
        <v>3796</v>
      </c>
      <c r="D1423" t="s">
        <v>3797</v>
      </c>
      <c r="AX1423">
        <v>3.5</v>
      </c>
      <c r="AY1423">
        <v>3.5</v>
      </c>
      <c r="AZ1423">
        <v>3.5</v>
      </c>
      <c r="BA1423">
        <v>3.5</v>
      </c>
      <c r="BB1423">
        <v>3.5</v>
      </c>
      <c r="BC1423">
        <v>3.5</v>
      </c>
      <c r="BD1423">
        <v>3.5</v>
      </c>
      <c r="BE1423">
        <v>3.5</v>
      </c>
      <c r="BF1423">
        <v>3.5</v>
      </c>
      <c r="BG1423">
        <v>3.5</v>
      </c>
      <c r="BH1423">
        <v>3.5</v>
      </c>
      <c r="BI1423">
        <v>3.5</v>
      </c>
      <c r="BJ1423">
        <v>3.5</v>
      </c>
      <c r="BK1423">
        <v>3.5</v>
      </c>
      <c r="BL1423">
        <v>3</v>
      </c>
      <c r="BM1423">
        <v>3</v>
      </c>
      <c r="BN1423">
        <v>3</v>
      </c>
      <c r="BO1423">
        <v>3</v>
      </c>
      <c r="BP1423">
        <v>3.5</v>
      </c>
      <c r="BQ1423">
        <v>3.5</v>
      </c>
    </row>
    <row r="1424" spans="1:69" x14ac:dyDescent="0.2">
      <c r="A1424" t="s">
        <v>194</v>
      </c>
      <c r="B1424" t="s">
        <v>195</v>
      </c>
      <c r="C1424" t="s">
        <v>3798</v>
      </c>
      <c r="D1424" t="s">
        <v>3799</v>
      </c>
      <c r="AO1424">
        <v>18.085105895996101</v>
      </c>
      <c r="AQ1424">
        <v>21.276596069335898</v>
      </c>
      <c r="AS1424">
        <v>26.984127044677699</v>
      </c>
      <c r="AU1424">
        <v>20.105819702148398</v>
      </c>
      <c r="AV1424">
        <v>29.648241043090799</v>
      </c>
      <c r="AW1424">
        <v>26.2135925292969</v>
      </c>
      <c r="AX1424">
        <v>28.155340194702099</v>
      </c>
      <c r="AY1424">
        <v>38.164249420166001</v>
      </c>
      <c r="AZ1424">
        <v>39.613525390625</v>
      </c>
      <c r="BA1424">
        <v>35.096153259277301</v>
      </c>
      <c r="BB1424">
        <v>31.279621124267599</v>
      </c>
      <c r="BC1424">
        <v>27.014217376708999</v>
      </c>
      <c r="BD1424">
        <v>18.483411788940401</v>
      </c>
      <c r="BE1424">
        <v>18.483411788940401</v>
      </c>
      <c r="BF1424">
        <v>14.218009948730501</v>
      </c>
      <c r="BG1424">
        <v>10.9523811340332</v>
      </c>
      <c r="BH1424">
        <v>17.142856597900401</v>
      </c>
      <c r="BI1424">
        <v>10.9523811340332</v>
      </c>
      <c r="BJ1424">
        <v>9.5238094329834002</v>
      </c>
      <c r="BK1424">
        <v>8.0188674926757795</v>
      </c>
      <c r="BL1424">
        <v>6.1320753097534197</v>
      </c>
      <c r="BM1424">
        <v>4.2452831268310502</v>
      </c>
      <c r="BN1424">
        <v>4.71698093414307</v>
      </c>
      <c r="BO1424">
        <v>3.3018867969512899</v>
      </c>
      <c r="BP1424">
        <v>2.36966824531555</v>
      </c>
    </row>
    <row r="1425" spans="1:69" x14ac:dyDescent="0.2">
      <c r="A1425" t="s">
        <v>194</v>
      </c>
      <c r="B1425" t="s">
        <v>195</v>
      </c>
      <c r="C1425" t="s">
        <v>3800</v>
      </c>
      <c r="D1425" t="s">
        <v>3801</v>
      </c>
      <c r="BG1425">
        <v>5.23888504106983</v>
      </c>
      <c r="BK1425">
        <v>9.0001658333601799</v>
      </c>
      <c r="BN1425">
        <v>5.5516023933298602</v>
      </c>
    </row>
    <row r="1426" spans="1:69" x14ac:dyDescent="0.2">
      <c r="A1426" t="s">
        <v>194</v>
      </c>
      <c r="B1426" t="s">
        <v>195</v>
      </c>
      <c r="C1426" t="s">
        <v>3802</v>
      </c>
      <c r="D1426" t="s">
        <v>3803</v>
      </c>
      <c r="BG1426">
        <v>0.24393795409476501</v>
      </c>
      <c r="BK1426">
        <v>1.14164544949623E-2</v>
      </c>
      <c r="BN1426">
        <v>4.2392695096321202E-2</v>
      </c>
    </row>
    <row r="1427" spans="1:69" x14ac:dyDescent="0.2">
      <c r="A1427" t="s">
        <v>194</v>
      </c>
      <c r="B1427" t="s">
        <v>195</v>
      </c>
      <c r="C1427" t="s">
        <v>3804</v>
      </c>
      <c r="D1427" t="s">
        <v>3805</v>
      </c>
      <c r="AV1427">
        <v>38.756485581875801</v>
      </c>
      <c r="BG1427">
        <v>2.8043667812711499</v>
      </c>
      <c r="BK1427">
        <v>11.5312360353991</v>
      </c>
      <c r="BN1427">
        <v>28.1576085362437</v>
      </c>
    </row>
    <row r="1428" spans="1:69" x14ac:dyDescent="0.2">
      <c r="A1428" t="s">
        <v>194</v>
      </c>
      <c r="B1428" t="s">
        <v>195</v>
      </c>
      <c r="C1428" t="s">
        <v>3806</v>
      </c>
      <c r="D1428" t="s">
        <v>3807</v>
      </c>
      <c r="AV1428">
        <v>31.493636673815299</v>
      </c>
      <c r="BG1428">
        <v>1.5816023727891899</v>
      </c>
      <c r="BK1428">
        <v>11.0153055428055</v>
      </c>
      <c r="BN1428">
        <v>47.038140345746697</v>
      </c>
    </row>
    <row r="1429" spans="1:69" x14ac:dyDescent="0.2">
      <c r="A1429" t="s">
        <v>194</v>
      </c>
      <c r="B1429" t="s">
        <v>195</v>
      </c>
      <c r="C1429" t="s">
        <v>3808</v>
      </c>
      <c r="D1429" t="s">
        <v>3809</v>
      </c>
    </row>
    <row r="1430" spans="1:69" x14ac:dyDescent="0.2">
      <c r="A1430" t="s">
        <v>194</v>
      </c>
      <c r="B1430" t="s">
        <v>195</v>
      </c>
      <c r="C1430" t="s">
        <v>3810</v>
      </c>
      <c r="D1430" t="s">
        <v>3811</v>
      </c>
    </row>
    <row r="1431" spans="1:69" x14ac:dyDescent="0.2">
      <c r="A1431" t="s">
        <v>194</v>
      </c>
      <c r="B1431" t="s">
        <v>195</v>
      </c>
      <c r="C1431" t="s">
        <v>3812</v>
      </c>
      <c r="D1431" t="s">
        <v>3813</v>
      </c>
      <c r="AV1431">
        <v>34.269212209023003</v>
      </c>
      <c r="BG1431">
        <v>4.2804441224364602</v>
      </c>
      <c r="BK1431">
        <v>18.401882029192802</v>
      </c>
      <c r="BN1431">
        <v>42.926737600282102</v>
      </c>
    </row>
    <row r="1432" spans="1:69" x14ac:dyDescent="0.2">
      <c r="A1432" t="s">
        <v>194</v>
      </c>
      <c r="B1432" t="s">
        <v>195</v>
      </c>
      <c r="C1432" t="s">
        <v>3814</v>
      </c>
      <c r="D1432" t="s">
        <v>3815</v>
      </c>
      <c r="AI1432">
        <v>0.59722595368965603</v>
      </c>
      <c r="AJ1432">
        <v>0.53541342442034978</v>
      </c>
      <c r="AK1432">
        <v>0.55919286881609154</v>
      </c>
      <c r="AL1432">
        <v>0.50325113234100749</v>
      </c>
      <c r="AM1432">
        <v>0.288087421714803</v>
      </c>
      <c r="AN1432">
        <v>0.33510704289967452</v>
      </c>
      <c r="AO1432">
        <v>0.32222251111454986</v>
      </c>
      <c r="AP1432">
        <v>0.28194229163490014</v>
      </c>
      <c r="AQ1432">
        <v>0.29774236932322645</v>
      </c>
      <c r="AR1432">
        <v>0.33035389972680851</v>
      </c>
      <c r="AS1432">
        <v>0.27765173365232981</v>
      </c>
      <c r="AT1432">
        <v>0.27374187121016236</v>
      </c>
      <c r="AU1432">
        <v>0.29328418862648847</v>
      </c>
      <c r="AV1432">
        <v>0.34916229910682689</v>
      </c>
      <c r="AW1432">
        <v>0.37424726896952126</v>
      </c>
      <c r="AX1432">
        <v>0.37649563080464782</v>
      </c>
      <c r="AY1432">
        <v>0.36616781570788376</v>
      </c>
      <c r="AZ1432">
        <v>0.39882576252023894</v>
      </c>
      <c r="BA1432">
        <v>0.45838069996994241</v>
      </c>
      <c r="BB1432">
        <v>0.44243064640692198</v>
      </c>
      <c r="BC1432">
        <v>0.43117682882239039</v>
      </c>
      <c r="BD1432">
        <v>0.47345668910021182</v>
      </c>
      <c r="BE1432">
        <v>0.46535949998958198</v>
      </c>
      <c r="BF1432">
        <v>0.46245401673866426</v>
      </c>
      <c r="BG1432">
        <v>0.46039457572743275</v>
      </c>
      <c r="BH1432">
        <v>0.37250676375849046</v>
      </c>
      <c r="BI1432">
        <v>0.35272443977125328</v>
      </c>
      <c r="BJ1432">
        <v>0.34718493478101475</v>
      </c>
      <c r="BK1432">
        <v>0.37498518884477072</v>
      </c>
      <c r="BL1432">
        <v>0.34265111436544715</v>
      </c>
      <c r="BM1432">
        <v>0.3466329759768047</v>
      </c>
      <c r="BN1432">
        <v>0.36016897839619422</v>
      </c>
      <c r="BO1432">
        <v>0.31276202946389769</v>
      </c>
      <c r="BP1432">
        <v>0.31655925023392772</v>
      </c>
      <c r="BQ1432">
        <v>0.33909856183249731</v>
      </c>
    </row>
    <row r="1433" spans="1:69" x14ac:dyDescent="0.2">
      <c r="A1433" t="s">
        <v>194</v>
      </c>
      <c r="B1433" t="s">
        <v>195</v>
      </c>
      <c r="C1433" t="s">
        <v>3816</v>
      </c>
      <c r="D1433" t="s">
        <v>3817</v>
      </c>
      <c r="J1433">
        <v>23332547537.113663</v>
      </c>
      <c r="K1433">
        <v>28473875903.528137</v>
      </c>
      <c r="L1433">
        <v>26017994817.522217</v>
      </c>
      <c r="M1433">
        <v>35358654435.172684</v>
      </c>
      <c r="N1433">
        <v>29400268028.115005</v>
      </c>
      <c r="O1433">
        <v>745749639.88871765</v>
      </c>
      <c r="P1433">
        <v>-2718215573.0564728</v>
      </c>
      <c r="Q1433">
        <v>-21076842417.429947</v>
      </c>
      <c r="R1433">
        <v>-16184983954.58284</v>
      </c>
      <c r="S1433">
        <v>2990518351.9285889</v>
      </c>
      <c r="T1433">
        <v>-14974843630.322586</v>
      </c>
      <c r="U1433">
        <v>10523505689.993774</v>
      </c>
      <c r="V1433">
        <v>15801516653.811951</v>
      </c>
      <c r="W1433">
        <v>-36571276095.321472</v>
      </c>
      <c r="X1433">
        <v>-71892896578.10968</v>
      </c>
      <c r="Y1433">
        <v>-31686302716.658966</v>
      </c>
      <c r="Z1433">
        <v>-40282011067.338654</v>
      </c>
      <c r="AA1433">
        <v>-35047330216.731354</v>
      </c>
      <c r="AB1433">
        <v>-9246576372.2392883</v>
      </c>
      <c r="AC1433">
        <v>17486825779.064697</v>
      </c>
      <c r="AD1433">
        <v>28470156145.514313</v>
      </c>
      <c r="AE1433">
        <v>25813022772.460938</v>
      </c>
      <c r="AF1433">
        <v>35143582772.229462</v>
      </c>
      <c r="AG1433">
        <v>49634855368.715302</v>
      </c>
      <c r="AH1433">
        <v>36347687870.909698</v>
      </c>
      <c r="AI1433">
        <v>48389955358.910645</v>
      </c>
      <c r="AJ1433">
        <v>46349879833.984863</v>
      </c>
      <c r="AK1433">
        <v>45710760316.520752</v>
      </c>
      <c r="AL1433">
        <v>35848602988.071655</v>
      </c>
      <c r="AM1433">
        <v>-15629892419.549866</v>
      </c>
      <c r="AN1433">
        <v>-1237433308.4620972</v>
      </c>
      <c r="AO1433">
        <v>-3926510364.5177307</v>
      </c>
      <c r="AP1433">
        <v>-3414452854.7897949</v>
      </c>
      <c r="AQ1433">
        <v>-2713627586.6135254</v>
      </c>
      <c r="AR1433">
        <v>-105460425329.96552</v>
      </c>
      <c r="AS1433">
        <v>-110697335366.71002</v>
      </c>
      <c r="AT1433">
        <v>-92005532024.74588</v>
      </c>
      <c r="AU1433">
        <v>-76433828687.98645</v>
      </c>
      <c r="AV1433">
        <v>-78876966301.893433</v>
      </c>
      <c r="AW1433">
        <v>-71213049799.592163</v>
      </c>
      <c r="AX1433">
        <v>-101887658728.9696</v>
      </c>
      <c r="AY1433">
        <v>-138298912013.01831</v>
      </c>
      <c r="AZ1433">
        <v>-169520031894.06372</v>
      </c>
      <c r="BA1433">
        <v>-188835810084.57391</v>
      </c>
      <c r="BB1433">
        <v>-202526045787.4856</v>
      </c>
      <c r="BC1433">
        <v>-114772811697.4071</v>
      </c>
      <c r="BD1433">
        <v>27928664961.991211</v>
      </c>
      <c r="BE1433">
        <v>150772754930.46924</v>
      </c>
      <c r="BF1433">
        <v>-18623651393.121338</v>
      </c>
      <c r="BG1433">
        <v>-45851440129.365479</v>
      </c>
      <c r="BH1433">
        <v>0</v>
      </c>
      <c r="BI1433">
        <v>132644247936.39233</v>
      </c>
      <c r="BJ1433">
        <v>163382284408.34277</v>
      </c>
      <c r="BK1433">
        <v>210993285169.3291</v>
      </c>
      <c r="BL1433">
        <v>524848434461.22705</v>
      </c>
      <c r="BM1433">
        <v>780042522111.61377</v>
      </c>
      <c r="BN1433">
        <v>715791763302.8877</v>
      </c>
      <c r="BO1433">
        <v>307346245375.36816</v>
      </c>
      <c r="BP1433">
        <v>303912801479.05615</v>
      </c>
      <c r="BQ1433">
        <v>997155964063.60498</v>
      </c>
    </row>
    <row r="1434" spans="1:69" x14ac:dyDescent="0.2">
      <c r="A1434" t="s">
        <v>194</v>
      </c>
      <c r="B1434" t="s">
        <v>195</v>
      </c>
      <c r="C1434" t="s">
        <v>3818</v>
      </c>
      <c r="D1434" t="s">
        <v>3819</v>
      </c>
      <c r="AD1434">
        <v>40994582782</v>
      </c>
      <c r="AE1434">
        <v>36755134863</v>
      </c>
      <c r="AF1434">
        <v>37832409219</v>
      </c>
      <c r="AG1434">
        <v>37441077770</v>
      </c>
      <c r="AH1434">
        <v>38910417229</v>
      </c>
      <c r="AI1434">
        <v>35120904806</v>
      </c>
      <c r="AJ1434">
        <v>52617807700</v>
      </c>
      <c r="AK1434">
        <v>48900602500</v>
      </c>
      <c r="AL1434">
        <v>38343891400</v>
      </c>
      <c r="AM1434">
        <v>136286998100</v>
      </c>
      <c r="AN1434">
        <v>146056150100</v>
      </c>
      <c r="AO1434">
        <v>174992864300</v>
      </c>
      <c r="AP1434">
        <v>195736764700</v>
      </c>
      <c r="AQ1434">
        <v>203294641100</v>
      </c>
      <c r="AR1434">
        <v>206143336800</v>
      </c>
      <c r="AS1434">
        <v>204570705700</v>
      </c>
      <c r="AT1434">
        <v>206033872100</v>
      </c>
      <c r="AU1434">
        <v>210699019900</v>
      </c>
      <c r="AV1434">
        <v>227144150800</v>
      </c>
      <c r="AW1434">
        <v>263297625100</v>
      </c>
      <c r="AX1434">
        <v>278099870600</v>
      </c>
      <c r="AY1434">
        <v>284478691800</v>
      </c>
      <c r="AZ1434">
        <v>302471072300</v>
      </c>
      <c r="BA1434">
        <v>351582604400</v>
      </c>
      <c r="BB1434">
        <v>389507038900</v>
      </c>
      <c r="BC1434">
        <v>442661491800</v>
      </c>
      <c r="BD1434">
        <v>508497916600</v>
      </c>
      <c r="BE1434">
        <v>603187840300</v>
      </c>
      <c r="BF1434">
        <v>661829888400</v>
      </c>
      <c r="BG1434">
        <v>580097998400</v>
      </c>
      <c r="BH1434">
        <v>624982000000</v>
      </c>
      <c r="BI1434">
        <v>683035000000</v>
      </c>
      <c r="BJ1434">
        <v>830505095100</v>
      </c>
      <c r="BK1434">
        <v>847515372900</v>
      </c>
      <c r="BL1434">
        <v>972938792700</v>
      </c>
      <c r="BM1434">
        <v>988360522000</v>
      </c>
      <c r="BN1434">
        <v>1087912800100.0001</v>
      </c>
      <c r="BO1434">
        <v>1069748297300</v>
      </c>
      <c r="BP1434">
        <v>1069748297300</v>
      </c>
      <c r="BQ1434">
        <v>1069748297300</v>
      </c>
    </row>
    <row r="1435" spans="1:69" x14ac:dyDescent="0.2">
      <c r="A1435" t="s">
        <v>194</v>
      </c>
      <c r="B1435" t="s">
        <v>195</v>
      </c>
      <c r="C1435" t="s">
        <v>3820</v>
      </c>
      <c r="D1435" t="s">
        <v>3821</v>
      </c>
      <c r="E1435">
        <v>1091575800</v>
      </c>
      <c r="F1435">
        <v>782417900</v>
      </c>
      <c r="G1435">
        <v>2081095699.9999998</v>
      </c>
      <c r="H1435">
        <v>839106600</v>
      </c>
      <c r="I1435">
        <v>842047500</v>
      </c>
      <c r="J1435">
        <v>-889027600</v>
      </c>
      <c r="K1435">
        <v>-418660500</v>
      </c>
      <c r="L1435">
        <v>-423005200</v>
      </c>
      <c r="M1435">
        <v>-394964800</v>
      </c>
      <c r="N1435">
        <v>-415536000</v>
      </c>
      <c r="O1435">
        <v>0</v>
      </c>
      <c r="P1435">
        <v>-138980100</v>
      </c>
      <c r="Q1435">
        <v>-328593100</v>
      </c>
      <c r="R1435">
        <v>-53096600</v>
      </c>
      <c r="S1435">
        <v>-542541800</v>
      </c>
      <c r="T1435">
        <v>-2587099600</v>
      </c>
      <c r="U1435">
        <v>-2275292400</v>
      </c>
      <c r="V1435">
        <v>-4959821800</v>
      </c>
      <c r="W1435">
        <v>-2504834000</v>
      </c>
      <c r="X1435">
        <v>-1958990800</v>
      </c>
      <c r="Y1435">
        <v>-862084400</v>
      </c>
      <c r="Z1435">
        <v>-2665003800</v>
      </c>
      <c r="AA1435">
        <v>-3372137500</v>
      </c>
      <c r="AB1435">
        <v>-3843060500</v>
      </c>
      <c r="AC1435">
        <v>-2163000100</v>
      </c>
      <c r="AD1435">
        <v>-2560782100</v>
      </c>
      <c r="AE1435">
        <v>-1870020000</v>
      </c>
      <c r="AF1435">
        <v>-2644751900</v>
      </c>
      <c r="AG1435">
        <v>-3901835000</v>
      </c>
      <c r="AH1435">
        <v>-3796218900</v>
      </c>
      <c r="AI1435">
        <v>-2000000000</v>
      </c>
      <c r="AJ1435">
        <v>-2600000000</v>
      </c>
      <c r="AK1435">
        <v>-3169999900</v>
      </c>
      <c r="AL1435">
        <v>-5288481800</v>
      </c>
      <c r="AM1435">
        <v>-7919331800</v>
      </c>
      <c r="AN1435">
        <v>-5010502100</v>
      </c>
      <c r="AO1435">
        <v>3529654300</v>
      </c>
      <c r="AP1435">
        <v>-1279934200</v>
      </c>
      <c r="AQ1435">
        <v>-1649860200</v>
      </c>
      <c r="AR1435">
        <v>2410048900</v>
      </c>
      <c r="AS1435">
        <v>-2663697000</v>
      </c>
      <c r="AT1435">
        <v>-8846745500</v>
      </c>
      <c r="AU1435">
        <v>-23787346100</v>
      </c>
      <c r="AV1435">
        <v>-31688120400</v>
      </c>
      <c r="AW1435">
        <v>-23945682500</v>
      </c>
      <c r="AX1435">
        <v>-33768067900</v>
      </c>
      <c r="AY1435">
        <v>-9710958700</v>
      </c>
      <c r="AZ1435">
        <v>-10753146400</v>
      </c>
      <c r="BA1435">
        <v>-16385136800</v>
      </c>
      <c r="BB1435">
        <v>-55256196100</v>
      </c>
      <c r="BC1435">
        <v>-149465945800</v>
      </c>
      <c r="BD1435">
        <v>-229804959200</v>
      </c>
      <c r="BE1435">
        <v>-162111883800</v>
      </c>
      <c r="BF1435">
        <v>-179578381500</v>
      </c>
      <c r="BG1435">
        <v>-298977560500</v>
      </c>
      <c r="BH1435">
        <v>-318683000000</v>
      </c>
      <c r="BI1435">
        <v>-338754000000</v>
      </c>
      <c r="BJ1435">
        <v>-307528000000</v>
      </c>
      <c r="BK1435">
        <v>-278906000000</v>
      </c>
      <c r="BL1435">
        <v>-392353000000</v>
      </c>
      <c r="BM1435">
        <v>-446382000000</v>
      </c>
      <c r="BN1435">
        <v>-639583000000</v>
      </c>
      <c r="BO1435">
        <v>-752991000000</v>
      </c>
    </row>
    <row r="1436" spans="1:69" x14ac:dyDescent="0.2">
      <c r="A1436" t="s">
        <v>194</v>
      </c>
      <c r="B1436" t="s">
        <v>195</v>
      </c>
      <c r="C1436" t="s">
        <v>3822</v>
      </c>
      <c r="D1436" t="s">
        <v>3823</v>
      </c>
      <c r="AX1436">
        <v>189701800082.27655</v>
      </c>
      <c r="AY1436">
        <v>215967779525.15741</v>
      </c>
      <c r="AZ1436">
        <v>371157631307.65063</v>
      </c>
      <c r="BA1436">
        <v>404861468622.15112</v>
      </c>
      <c r="BB1436">
        <v>510774727523.73004</v>
      </c>
      <c r="BC1436">
        <v>792281055090.05811</v>
      </c>
      <c r="BD1436">
        <v>995993497253.30151</v>
      </c>
      <c r="BE1436">
        <v>1158418646972.8745</v>
      </c>
      <c r="BF1436">
        <v>955544188264.89758</v>
      </c>
      <c r="BG1436">
        <v>921773670159.61841</v>
      </c>
      <c r="BH1436">
        <v>829598000007.98767</v>
      </c>
      <c r="BI1436">
        <v>1022945999974.3555</v>
      </c>
      <c r="BJ1436">
        <v>1209872300164.3469</v>
      </c>
      <c r="BK1436">
        <v>1509964219812.2712</v>
      </c>
      <c r="BL1436">
        <v>1603811999902.1052</v>
      </c>
      <c r="BM1436">
        <v>2007207677116.6294</v>
      </c>
      <c r="BN1436">
        <v>1734716450662.0137</v>
      </c>
      <c r="BO1436">
        <v>1116884486633.7554</v>
      </c>
      <c r="BP1436">
        <v>1654690022168.4453</v>
      </c>
    </row>
    <row r="1437" spans="1:69" x14ac:dyDescent="0.2">
      <c r="A1437" t="s">
        <v>194</v>
      </c>
      <c r="B1437" t="s">
        <v>195</v>
      </c>
      <c r="C1437" t="s">
        <v>3824</v>
      </c>
      <c r="D1437" t="s">
        <v>3825</v>
      </c>
      <c r="J1437">
        <v>170891.11364496066</v>
      </c>
      <c r="K1437">
        <v>170342.15145771872</v>
      </c>
      <c r="L1437">
        <v>183250.91093114967</v>
      </c>
      <c r="M1437">
        <v>187529.45985150445</v>
      </c>
      <c r="N1437">
        <v>188077.67613298871</v>
      </c>
      <c r="O1437">
        <v>177661.96411340244</v>
      </c>
      <c r="P1437">
        <v>178881.95613959924</v>
      </c>
      <c r="Q1437">
        <v>176630.61320848975</v>
      </c>
      <c r="R1437">
        <v>175420.53419663032</v>
      </c>
      <c r="S1437">
        <v>183598.03288417606</v>
      </c>
      <c r="T1437">
        <v>181513.25337345328</v>
      </c>
      <c r="U1437">
        <v>192206.15523993512</v>
      </c>
      <c r="V1437">
        <v>194134.72504076225</v>
      </c>
      <c r="W1437">
        <v>194918.47837946165</v>
      </c>
      <c r="X1437">
        <v>189623.87228627881</v>
      </c>
      <c r="Y1437">
        <v>193561.34227931028</v>
      </c>
      <c r="Z1437">
        <v>195901.46291426249</v>
      </c>
      <c r="AA1437">
        <v>203459.27799537135</v>
      </c>
      <c r="AB1437">
        <v>196899.29792322102</v>
      </c>
      <c r="AC1437">
        <v>189523.68403359025</v>
      </c>
      <c r="AD1437">
        <v>208060.641886047</v>
      </c>
      <c r="AE1437">
        <v>219488.38476674122</v>
      </c>
      <c r="AF1437">
        <v>212101.45565486845</v>
      </c>
      <c r="AG1437">
        <v>219247.78716090013</v>
      </c>
      <c r="AH1437">
        <v>215859.52064145947</v>
      </c>
      <c r="AI1437">
        <v>210594.76203348296</v>
      </c>
      <c r="AJ1437">
        <v>221357.42227126961</v>
      </c>
      <c r="AK1437">
        <v>216254.98640493397</v>
      </c>
      <c r="AL1437">
        <v>216477.89583748527</v>
      </c>
      <c r="AM1437">
        <v>200432.40977557353</v>
      </c>
      <c r="AN1437">
        <v>208222.50140518355</v>
      </c>
      <c r="AO1437">
        <v>225590.59670464901</v>
      </c>
      <c r="AP1437">
        <v>232940.40463196227</v>
      </c>
      <c r="AQ1437">
        <v>245047.05461730342</v>
      </c>
      <c r="AR1437">
        <v>243777.74854007323</v>
      </c>
      <c r="AS1437">
        <v>239109.00554425709</v>
      </c>
      <c r="AT1437">
        <v>249003.51313728065</v>
      </c>
      <c r="AU1437">
        <v>252313.9523529431</v>
      </c>
      <c r="AV1437">
        <v>263594.34883510077</v>
      </c>
      <c r="AW1437">
        <v>267589.57987840392</v>
      </c>
      <c r="AX1437">
        <v>279667.89985785662</v>
      </c>
      <c r="AY1437">
        <v>287862.05616049032</v>
      </c>
      <c r="AZ1437">
        <v>290137.23969099042</v>
      </c>
      <c r="BA1437">
        <v>297633.35440276837</v>
      </c>
      <c r="BB1437">
        <v>296075.43005921115</v>
      </c>
      <c r="BC1437">
        <v>314274.37226379622</v>
      </c>
      <c r="BD1437">
        <v>330795.47088024771</v>
      </c>
      <c r="BE1437">
        <v>353142.77677456668</v>
      </c>
      <c r="BF1437">
        <v>352449.29547933553</v>
      </c>
      <c r="BG1437">
        <v>350355.05717465776</v>
      </c>
      <c r="BH1437">
        <v>355565.57701251504</v>
      </c>
      <c r="BI1437">
        <v>373393.5318452986</v>
      </c>
      <c r="BJ1437">
        <v>389544.80008495774</v>
      </c>
      <c r="BK1437">
        <v>408667.30262358946</v>
      </c>
      <c r="BL1437">
        <v>430553.32974638854</v>
      </c>
      <c r="BM1437">
        <v>437203.38866657251</v>
      </c>
      <c r="BN1437">
        <v>444549.76960625645</v>
      </c>
      <c r="BO1437">
        <v>421912.10460678797</v>
      </c>
    </row>
    <row r="1438" spans="1:69" x14ac:dyDescent="0.2">
      <c r="A1438" t="s">
        <v>194</v>
      </c>
      <c r="B1438" t="s">
        <v>195</v>
      </c>
      <c r="C1438" t="s">
        <v>3826</v>
      </c>
      <c r="D1438" t="s">
        <v>3827</v>
      </c>
      <c r="G1438">
        <v>80</v>
      </c>
      <c r="H1438">
        <v>80</v>
      </c>
      <c r="I1438">
        <v>80</v>
      </c>
      <c r="J1438">
        <v>80</v>
      </c>
      <c r="K1438">
        <v>80</v>
      </c>
      <c r="L1438">
        <v>90</v>
      </c>
      <c r="M1438">
        <v>90</v>
      </c>
      <c r="N1438">
        <v>90</v>
      </c>
      <c r="O1438">
        <v>90</v>
      </c>
      <c r="P1438">
        <v>90</v>
      </c>
      <c r="Q1438">
        <v>90</v>
      </c>
      <c r="R1438">
        <v>110</v>
      </c>
      <c r="S1438">
        <v>140</v>
      </c>
      <c r="T1438">
        <v>160</v>
      </c>
      <c r="U1438">
        <v>170</v>
      </c>
      <c r="V1438">
        <v>170</v>
      </c>
      <c r="W1438">
        <v>200</v>
      </c>
      <c r="X1438">
        <v>250</v>
      </c>
      <c r="Y1438">
        <v>290</v>
      </c>
      <c r="Z1438">
        <v>290</v>
      </c>
      <c r="AA1438">
        <v>280</v>
      </c>
      <c r="AB1438">
        <v>230</v>
      </c>
      <c r="AC1438">
        <v>200</v>
      </c>
      <c r="AD1438">
        <v>200</v>
      </c>
      <c r="AE1438">
        <v>230</v>
      </c>
      <c r="AF1438">
        <v>260</v>
      </c>
      <c r="AG1438">
        <v>310</v>
      </c>
      <c r="AH1438">
        <v>320</v>
      </c>
      <c r="AI1438">
        <v>320</v>
      </c>
      <c r="AJ1438">
        <v>340</v>
      </c>
      <c r="AK1438">
        <v>360</v>
      </c>
      <c r="AL1438">
        <v>350</v>
      </c>
      <c r="AM1438">
        <v>270</v>
      </c>
      <c r="AN1438">
        <v>250</v>
      </c>
      <c r="AO1438">
        <v>240</v>
      </c>
      <c r="AP1438">
        <v>250</v>
      </c>
      <c r="AQ1438">
        <v>240</v>
      </c>
      <c r="AR1438">
        <v>260</v>
      </c>
      <c r="AS1438">
        <v>260</v>
      </c>
      <c r="AT1438">
        <v>270</v>
      </c>
      <c r="AU1438">
        <v>260</v>
      </c>
      <c r="AV1438">
        <v>310</v>
      </c>
      <c r="AW1438">
        <v>370</v>
      </c>
      <c r="AX1438">
        <v>440</v>
      </c>
      <c r="AY1438">
        <v>470</v>
      </c>
      <c r="AZ1438">
        <v>490</v>
      </c>
      <c r="BA1438">
        <v>550</v>
      </c>
      <c r="BB1438">
        <v>590</v>
      </c>
      <c r="BC1438">
        <v>630</v>
      </c>
      <c r="BD1438">
        <v>660</v>
      </c>
      <c r="BE1438">
        <v>710</v>
      </c>
      <c r="BF1438">
        <v>750</v>
      </c>
      <c r="BG1438">
        <v>730</v>
      </c>
      <c r="BH1438">
        <v>680</v>
      </c>
      <c r="BI1438">
        <v>650</v>
      </c>
      <c r="BJ1438">
        <v>650</v>
      </c>
      <c r="BK1438">
        <v>730</v>
      </c>
      <c r="BL1438">
        <v>760</v>
      </c>
      <c r="BM1438">
        <v>770</v>
      </c>
      <c r="BN1438">
        <v>820</v>
      </c>
      <c r="BO1438">
        <v>840</v>
      </c>
      <c r="BP1438">
        <v>840</v>
      </c>
      <c r="BQ1438">
        <v>850</v>
      </c>
    </row>
    <row r="1439" spans="1:69" x14ac:dyDescent="0.2">
      <c r="A1439" t="s">
        <v>194</v>
      </c>
      <c r="B1439" t="s">
        <v>195</v>
      </c>
      <c r="C1439" t="s">
        <v>3828</v>
      </c>
      <c r="D1439" t="s">
        <v>3829</v>
      </c>
      <c r="K1439">
        <v>1.3249783624021916</v>
      </c>
      <c r="L1439">
        <v>9.3940277939369423</v>
      </c>
      <c r="M1439">
        <v>4.1080811243763122</v>
      </c>
      <c r="N1439">
        <v>2.0420239050711331</v>
      </c>
      <c r="O1439">
        <v>-3.8738235691509573</v>
      </c>
      <c r="P1439">
        <v>2.4400000730898626</v>
      </c>
      <c r="Q1439">
        <v>0.45808128232860668</v>
      </c>
      <c r="R1439">
        <v>1.1053621708292667</v>
      </c>
      <c r="S1439">
        <v>6.6617397327953825</v>
      </c>
      <c r="T1439">
        <v>0.87733440242058691</v>
      </c>
      <c r="U1439">
        <v>8.1830181848770991</v>
      </c>
      <c r="V1439">
        <v>3.3850720808292039</v>
      </c>
      <c r="W1439">
        <v>2.937730356852299</v>
      </c>
      <c r="X1439">
        <v>-0.16401386902684578</v>
      </c>
      <c r="Y1439">
        <v>4.8532273321003601</v>
      </c>
      <c r="Z1439">
        <v>4.0112199173729692</v>
      </c>
      <c r="AA1439">
        <v>6.7659676545297316</v>
      </c>
      <c r="AB1439">
        <v>-0.44321984273911141</v>
      </c>
      <c r="AC1439">
        <v>-0.9271789754334776</v>
      </c>
      <c r="AD1439">
        <v>12.996711805868117</v>
      </c>
      <c r="AE1439">
        <v>8.5110929154506891</v>
      </c>
      <c r="AF1439">
        <v>-0.68495421638952791</v>
      </c>
      <c r="AG1439">
        <v>6.1845203976741487</v>
      </c>
      <c r="AH1439">
        <v>1.1035674528230288</v>
      </c>
      <c r="AI1439">
        <v>0.16574773148512634</v>
      </c>
      <c r="AJ1439">
        <v>7.8105737578299141</v>
      </c>
      <c r="AK1439">
        <v>0.13498989943533957</v>
      </c>
      <c r="AL1439">
        <v>2.6233904255552574</v>
      </c>
      <c r="AM1439">
        <v>-5.0477324636043477</v>
      </c>
      <c r="AN1439">
        <v>6.5846708194499541</v>
      </c>
      <c r="AO1439">
        <v>11.149285083510875</v>
      </c>
      <c r="AP1439">
        <v>5.9546232347187527</v>
      </c>
      <c r="AQ1439">
        <v>8.1455616916489078</v>
      </c>
      <c r="AR1439">
        <v>2.4403153774437527</v>
      </c>
      <c r="AS1439">
        <v>1.0559397836177311</v>
      </c>
      <c r="AT1439">
        <v>7.364285373867304</v>
      </c>
      <c r="AU1439">
        <v>4.5098438230043598</v>
      </c>
      <c r="AV1439">
        <v>7.7796227870785373</v>
      </c>
      <c r="AW1439">
        <v>4.75920922806867</v>
      </c>
      <c r="AX1439">
        <v>7.8548821600365386</v>
      </c>
      <c r="AY1439">
        <v>6.1923642147455098</v>
      </c>
      <c r="AZ1439">
        <v>3.8939437651566209</v>
      </c>
      <c r="BA1439">
        <v>5.6424375796272557</v>
      </c>
      <c r="BB1439">
        <v>2.4232427752300509</v>
      </c>
      <c r="BC1439">
        <v>9.2982221190879528</v>
      </c>
      <c r="BD1439">
        <v>8.4153586658659378</v>
      </c>
      <c r="BE1439">
        <v>10.025709781993044</v>
      </c>
      <c r="BF1439">
        <v>2.8439588886222538</v>
      </c>
      <c r="BG1439">
        <v>2.4058971438798693</v>
      </c>
      <c r="BH1439">
        <v>4.5381862898043153</v>
      </c>
      <c r="BI1439">
        <v>8.1310830790671957</v>
      </c>
      <c r="BJ1439">
        <v>7.3447175169755212</v>
      </c>
      <c r="BK1439">
        <v>7.7769764742359655</v>
      </c>
      <c r="BL1439">
        <v>8.0548509324036814</v>
      </c>
      <c r="BM1439">
        <v>4.0477360393260255</v>
      </c>
      <c r="BN1439">
        <v>4.1256785414468027</v>
      </c>
      <c r="BO1439">
        <v>-2.8752831039383011</v>
      </c>
    </row>
    <row r="1440" spans="1:69" x14ac:dyDescent="0.2">
      <c r="A1440" t="s">
        <v>194</v>
      </c>
      <c r="B1440" t="s">
        <v>195</v>
      </c>
      <c r="C1440" t="s">
        <v>3830</v>
      </c>
      <c r="D1440" t="s">
        <v>3831</v>
      </c>
      <c r="E1440">
        <v>334894682.09236366</v>
      </c>
      <c r="F1440">
        <v>353437390.31797355</v>
      </c>
      <c r="G1440">
        <v>388060887.21898425</v>
      </c>
      <c r="H1440">
        <v>397465363.4442544</v>
      </c>
      <c r="I1440">
        <v>413758192.23388696</v>
      </c>
      <c r="J1440">
        <v>419289007.93302292</v>
      </c>
      <c r="K1440">
        <v>432185666.74616218</v>
      </c>
      <c r="L1440">
        <v>449034396.77128386</v>
      </c>
      <c r="M1440">
        <v>458847289.02417725</v>
      </c>
      <c r="N1440">
        <v>476700187.62152755</v>
      </c>
      <c r="O1440">
        <v>458404268.76197135</v>
      </c>
      <c r="P1440">
        <v>481906450.80823374</v>
      </c>
      <c r="Q1440">
        <v>577291724.45051038</v>
      </c>
      <c r="R1440">
        <v>674535350.15200806</v>
      </c>
      <c r="S1440">
        <v>748879457.54338264</v>
      </c>
      <c r="T1440">
        <v>927901103.01339769</v>
      </c>
      <c r="U1440">
        <v>967025163.79815483</v>
      </c>
      <c r="V1440">
        <v>1111036713.8329999</v>
      </c>
      <c r="W1440">
        <v>1464483405.3943913</v>
      </c>
      <c r="X1440">
        <v>1739271445.2695749</v>
      </c>
      <c r="Y1440">
        <v>1924639586.1634603</v>
      </c>
      <c r="Z1440">
        <v>1766034842.4957638</v>
      </c>
      <c r="AA1440">
        <v>1744188156.6995015</v>
      </c>
      <c r="AB1440">
        <v>1590193580.5163176</v>
      </c>
      <c r="AC1440">
        <v>1454929984.5216231</v>
      </c>
      <c r="AD1440">
        <v>1546793233.8771491</v>
      </c>
      <c r="AE1440">
        <v>2030903449.7430918</v>
      </c>
      <c r="AF1440">
        <v>2361034849.3971257</v>
      </c>
      <c r="AG1440">
        <v>2602940400.6609154</v>
      </c>
      <c r="AH1440">
        <v>2603687670.8339176</v>
      </c>
      <c r="AI1440">
        <v>3093954988.4063597</v>
      </c>
      <c r="AJ1440">
        <v>3125829219.942997</v>
      </c>
      <c r="AK1440">
        <v>3344716312.9166965</v>
      </c>
      <c r="AL1440">
        <v>3180859979.7362351</v>
      </c>
      <c r="AM1440">
        <v>1881026831.5886147</v>
      </c>
      <c r="AN1440">
        <v>2369479874.7096519</v>
      </c>
      <c r="AO1440">
        <v>2593450483.0716958</v>
      </c>
      <c r="AP1440">
        <v>2445476192.2988143</v>
      </c>
      <c r="AQ1440">
        <v>2802105765.3398871</v>
      </c>
      <c r="AR1440">
        <v>3393482477.3379426</v>
      </c>
      <c r="AS1440">
        <v>2964619500.1833949</v>
      </c>
      <c r="AT1440">
        <v>3178291925.47716</v>
      </c>
      <c r="AU1440">
        <v>3588060178.9361587</v>
      </c>
      <c r="AV1440">
        <v>4686123788.3818436</v>
      </c>
      <c r="AW1440">
        <v>5406279936.2060804</v>
      </c>
      <c r="AX1440">
        <v>6082308541.2113218</v>
      </c>
      <c r="AY1440">
        <v>6528831607.3699493</v>
      </c>
      <c r="AZ1440">
        <v>7603256499.9944277</v>
      </c>
      <c r="BA1440">
        <v>9414697518.3798237</v>
      </c>
      <c r="BB1440">
        <v>9333203850.056818</v>
      </c>
      <c r="BC1440">
        <v>9807542782.0947533</v>
      </c>
      <c r="BD1440">
        <v>11592644774.947311</v>
      </c>
      <c r="BE1440">
        <v>12243495087.509813</v>
      </c>
      <c r="BF1440">
        <v>13080707616.412357</v>
      </c>
      <c r="BG1440">
        <v>13337500892.796871</v>
      </c>
      <c r="BH1440">
        <v>11293125664.776682</v>
      </c>
      <c r="BI1440">
        <v>12261728232.19031</v>
      </c>
      <c r="BJ1440">
        <v>13577334630.140785</v>
      </c>
      <c r="BK1440">
        <v>15387936815.324871</v>
      </c>
      <c r="BL1440">
        <v>15363169150.739277</v>
      </c>
      <c r="BM1440">
        <v>16949484378.099152</v>
      </c>
      <c r="BN1440">
        <v>18544139149.741356</v>
      </c>
      <c r="BO1440">
        <v>17415240167.944099</v>
      </c>
      <c r="BP1440">
        <v>18992129087.406353</v>
      </c>
      <c r="BQ1440">
        <v>21744267527.24551</v>
      </c>
    </row>
    <row r="1441" spans="1:69" x14ac:dyDescent="0.2">
      <c r="A1441" t="s">
        <v>194</v>
      </c>
      <c r="B1441" t="s">
        <v>195</v>
      </c>
      <c r="C1441" t="s">
        <v>3832</v>
      </c>
      <c r="D1441" t="s">
        <v>3833</v>
      </c>
      <c r="E1441">
        <v>3593593800</v>
      </c>
      <c r="F1441">
        <v>4507820000</v>
      </c>
      <c r="G1441">
        <v>5107526700</v>
      </c>
      <c r="H1441">
        <v>5471999000</v>
      </c>
      <c r="I1441">
        <v>7752395700</v>
      </c>
      <c r="J1441">
        <v>9028214800</v>
      </c>
      <c r="K1441">
        <v>8577818600</v>
      </c>
      <c r="L1441">
        <v>6294954000</v>
      </c>
      <c r="M1441">
        <v>6909255700</v>
      </c>
      <c r="N1441">
        <v>7243407400</v>
      </c>
      <c r="O1441">
        <v>8365318200</v>
      </c>
      <c r="P1441">
        <v>10369310700</v>
      </c>
      <c r="Q1441">
        <v>14539620300.000015</v>
      </c>
      <c r="R1441">
        <v>17870143500.000015</v>
      </c>
      <c r="S1441">
        <v>32011993100</v>
      </c>
      <c r="T1441">
        <v>17591959600</v>
      </c>
      <c r="U1441">
        <v>28749283300</v>
      </c>
      <c r="V1441">
        <v>14243872800.000031</v>
      </c>
      <c r="W1441">
        <v>19849642000</v>
      </c>
      <c r="X1441">
        <v>12148637700</v>
      </c>
      <c r="Y1441">
        <v>2277081100</v>
      </c>
      <c r="Z1441">
        <v>-1471873000</v>
      </c>
      <c r="AA1441">
        <v>15593570300</v>
      </c>
      <c r="AB1441">
        <v>22011248600</v>
      </c>
      <c r="AC1441">
        <v>28413788100</v>
      </c>
      <c r="AD1441">
        <v>12893945800</v>
      </c>
      <c r="AE1441">
        <v>1100021800</v>
      </c>
      <c r="AF1441">
        <v>17807966300</v>
      </c>
      <c r="AG1441">
        <v>20699938800</v>
      </c>
      <c r="AH1441">
        <v>45999980500</v>
      </c>
      <c r="AI1441">
        <v>45800030200</v>
      </c>
      <c r="AJ1441">
        <v>73800024000</v>
      </c>
      <c r="AK1441">
        <v>76599984200</v>
      </c>
      <c r="AL1441">
        <v>70099992600</v>
      </c>
      <c r="AM1441">
        <v>171943591900.00012</v>
      </c>
      <c r="AN1441">
        <v>136102084600</v>
      </c>
      <c r="AO1441">
        <v>104418508800</v>
      </c>
      <c r="AP1441">
        <v>165727043600</v>
      </c>
      <c r="AQ1441">
        <v>146462212100</v>
      </c>
      <c r="AR1441">
        <v>-26083674599.999756</v>
      </c>
      <c r="AS1441">
        <v>-60352575000</v>
      </c>
      <c r="AT1441">
        <v>-563298700</v>
      </c>
      <c r="AU1441">
        <v>-3269415300</v>
      </c>
      <c r="AV1441">
        <v>97097782700</v>
      </c>
      <c r="AW1441">
        <v>51757514100</v>
      </c>
      <c r="AX1441">
        <v>99655867900</v>
      </c>
      <c r="AY1441">
        <v>100296738300</v>
      </c>
      <c r="AZ1441">
        <v>188644777800</v>
      </c>
      <c r="BA1441">
        <v>237968605700</v>
      </c>
      <c r="BB1441">
        <v>323210923800</v>
      </c>
      <c r="BC1441">
        <v>697749001000</v>
      </c>
      <c r="BD1441">
        <v>968762456300</v>
      </c>
      <c r="BE1441">
        <v>1065252530900</v>
      </c>
      <c r="BF1441">
        <v>918200159700</v>
      </c>
      <c r="BG1441">
        <v>984664230600</v>
      </c>
      <c r="BH1441">
        <v>876709000000</v>
      </c>
      <c r="BI1441">
        <v>1120562000000</v>
      </c>
      <c r="BJ1441">
        <v>1285856000000</v>
      </c>
      <c r="BK1441">
        <v>1527026000000</v>
      </c>
      <c r="BL1441">
        <v>1678162001000</v>
      </c>
      <c r="BM1441">
        <v>2037951001000</v>
      </c>
      <c r="BN1441">
        <v>2040578001000</v>
      </c>
      <c r="BO1441">
        <v>1507091001000</v>
      </c>
      <c r="BP1441">
        <v>1847476532900</v>
      </c>
      <c r="BQ1441">
        <v>2599873220100</v>
      </c>
    </row>
    <row r="1442" spans="1:69" x14ac:dyDescent="0.2">
      <c r="A1442" t="s">
        <v>194</v>
      </c>
      <c r="B1442" t="s">
        <v>195</v>
      </c>
      <c r="C1442" t="s">
        <v>3834</v>
      </c>
      <c r="D1442" t="s">
        <v>3835</v>
      </c>
      <c r="AI1442">
        <v>1107.855904549655</v>
      </c>
      <c r="AJ1442">
        <v>1178.0770463906254</v>
      </c>
      <c r="AK1442">
        <v>1152.0447609509613</v>
      </c>
      <c r="AL1442">
        <v>1162.6492345335103</v>
      </c>
      <c r="AM1442">
        <v>1148.6072137039541</v>
      </c>
      <c r="AN1442">
        <v>1183.5286100808369</v>
      </c>
      <c r="AO1442">
        <v>1280.6960853388855</v>
      </c>
      <c r="AP1442">
        <v>1326.9423082996295</v>
      </c>
      <c r="AQ1442">
        <v>1385.0931067909478</v>
      </c>
      <c r="AR1442">
        <v>1444.5669017041432</v>
      </c>
      <c r="AS1442">
        <v>1428.5740061709628</v>
      </c>
      <c r="AT1442">
        <v>1477.2849184652491</v>
      </c>
      <c r="AU1442">
        <v>1494.6780126958279</v>
      </c>
      <c r="AV1442">
        <v>1561.8331018491481</v>
      </c>
      <c r="AW1442">
        <v>1581.2562093329386</v>
      </c>
      <c r="AX1442">
        <v>1664.9954318002267</v>
      </c>
      <c r="AY1442">
        <v>1714.7603490450902</v>
      </c>
      <c r="AZ1442">
        <v>1731.9304633507736</v>
      </c>
      <c r="BA1442">
        <v>1779.3271091157114</v>
      </c>
      <c r="BB1442">
        <v>1779.3230562797253</v>
      </c>
      <c r="BC1442">
        <v>1873.9714623082796</v>
      </c>
      <c r="BD1442">
        <v>1939.8665998940589</v>
      </c>
      <c r="BE1442">
        <v>2003.6646118745</v>
      </c>
      <c r="BF1442">
        <v>2057.0639319852953</v>
      </c>
      <c r="BG1442">
        <v>2083.1984469830372</v>
      </c>
      <c r="BH1442">
        <v>2101.7026619202743</v>
      </c>
      <c r="BI1442">
        <v>2162.7257897781392</v>
      </c>
      <c r="BJ1442">
        <v>2232.2878149094431</v>
      </c>
      <c r="BK1442">
        <v>2316.3943207904454</v>
      </c>
      <c r="BL1442">
        <v>2391.5362684448355</v>
      </c>
      <c r="BM1442">
        <v>2380.9317182657392</v>
      </c>
      <c r="BN1442">
        <v>2486.4309314776174</v>
      </c>
      <c r="BO1442">
        <v>2469.199569412594</v>
      </c>
      <c r="BP1442">
        <v>2486.2066981287094</v>
      </c>
      <c r="BQ1442">
        <v>2547.6723285220919</v>
      </c>
    </row>
    <row r="1443" spans="1:69" x14ac:dyDescent="0.2">
      <c r="A1443" t="s">
        <v>194</v>
      </c>
      <c r="B1443" t="s">
        <v>195</v>
      </c>
      <c r="C1443" t="s">
        <v>3836</v>
      </c>
      <c r="D1443" t="s">
        <v>3837</v>
      </c>
      <c r="E1443">
        <v>244.1672578733652</v>
      </c>
      <c r="F1443">
        <v>250.3940910126673</v>
      </c>
      <c r="G1443">
        <v>261.88091690319743</v>
      </c>
      <c r="H1443">
        <v>254.73118301603495</v>
      </c>
      <c r="I1443">
        <v>256.56891154956134</v>
      </c>
      <c r="J1443">
        <v>262.00131696778413</v>
      </c>
      <c r="K1443">
        <v>259.13028523800193</v>
      </c>
      <c r="L1443">
        <v>277.31318917140447</v>
      </c>
      <c r="M1443">
        <v>280.96031501504609</v>
      </c>
      <c r="N1443">
        <v>281.73763833433964</v>
      </c>
      <c r="O1443">
        <v>277.18410581371461</v>
      </c>
      <c r="P1443">
        <v>276.290476527029</v>
      </c>
      <c r="Q1443">
        <v>277.84649611294196</v>
      </c>
      <c r="R1443">
        <v>274.15250642181792</v>
      </c>
      <c r="S1443">
        <v>291.30314550296123</v>
      </c>
      <c r="T1443">
        <v>294.05075564101196</v>
      </c>
      <c r="U1443">
        <v>312.38598906069143</v>
      </c>
      <c r="V1443">
        <v>306.31982098709398</v>
      </c>
      <c r="W1443">
        <v>312.5463784412259</v>
      </c>
      <c r="X1443">
        <v>315.71696837442033</v>
      </c>
      <c r="Y1443">
        <v>309.80528364599746</v>
      </c>
      <c r="Z1443">
        <v>314.28658255995924</v>
      </c>
      <c r="AA1443">
        <v>334.96046501527019</v>
      </c>
      <c r="AB1443">
        <v>326.73027351331916</v>
      </c>
      <c r="AC1443">
        <v>311.78833418527438</v>
      </c>
      <c r="AD1443">
        <v>328.7151646304813</v>
      </c>
      <c r="AE1443">
        <v>344.99391230664116</v>
      </c>
      <c r="AF1443">
        <v>334.88899695921168</v>
      </c>
      <c r="AG1443">
        <v>344.90446420120259</v>
      </c>
      <c r="AH1443">
        <v>343.08982026075194</v>
      </c>
      <c r="AI1443">
        <v>332.15327666093492</v>
      </c>
      <c r="AJ1443">
        <v>353.20672075737809</v>
      </c>
      <c r="AK1443">
        <v>345.40181682334884</v>
      </c>
      <c r="AL1443">
        <v>348.58121103268854</v>
      </c>
      <c r="AM1443">
        <v>344.37118406950316</v>
      </c>
      <c r="AN1443">
        <v>354.84118850286137</v>
      </c>
      <c r="AO1443">
        <v>383.97358303114686</v>
      </c>
      <c r="AP1443">
        <v>397.8389552573729</v>
      </c>
      <c r="AQ1443">
        <v>415.27351347024148</v>
      </c>
      <c r="AR1443">
        <v>433.10472759723433</v>
      </c>
      <c r="AS1443">
        <v>428.30979656619809</v>
      </c>
      <c r="AT1443">
        <v>442.91412287004846</v>
      </c>
      <c r="AU1443">
        <v>448.12885631709139</v>
      </c>
      <c r="AV1443">
        <v>468.26304779012423</v>
      </c>
      <c r="AW1443">
        <v>474.08641233345901</v>
      </c>
      <c r="AX1443">
        <v>499.19279757121728</v>
      </c>
      <c r="AY1443">
        <v>514.11313175706152</v>
      </c>
      <c r="AZ1443">
        <v>519.26101218433951</v>
      </c>
      <c r="BA1443">
        <v>533.47129993828833</v>
      </c>
      <c r="BB1443">
        <v>533.47008483193099</v>
      </c>
      <c r="BC1443">
        <v>561.84722130248883</v>
      </c>
      <c r="BD1443">
        <v>581.60365873740682</v>
      </c>
      <c r="BE1443">
        <v>600.73134369781803</v>
      </c>
      <c r="BF1443">
        <v>616.74133116408223</v>
      </c>
      <c r="BG1443">
        <v>624.57688518766543</v>
      </c>
      <c r="BH1443">
        <v>630.12475075231202</v>
      </c>
      <c r="BI1443">
        <v>648.42048017601246</v>
      </c>
      <c r="BJ1443">
        <v>669.27631032833267</v>
      </c>
      <c r="BK1443">
        <v>694.4928131263506</v>
      </c>
      <c r="BL1443">
        <v>717.02159509663397</v>
      </c>
      <c r="BM1443">
        <v>713.84217792239951</v>
      </c>
      <c r="BN1443">
        <v>745.47256343514414</v>
      </c>
      <c r="BO1443">
        <v>740.30631993025872</v>
      </c>
      <c r="BP1443">
        <v>745.40533461840857</v>
      </c>
      <c r="BQ1443">
        <v>763.83373352240778</v>
      </c>
    </row>
    <row r="1444" spans="1:69" x14ac:dyDescent="0.2">
      <c r="A1444" t="s">
        <v>194</v>
      </c>
      <c r="B1444" t="s">
        <v>195</v>
      </c>
      <c r="C1444" t="s">
        <v>3838</v>
      </c>
      <c r="D1444" t="s">
        <v>3839</v>
      </c>
      <c r="AI1444">
        <v>10147246626.472309</v>
      </c>
      <c r="AJ1444">
        <v>11067600318.486853</v>
      </c>
      <c r="AK1444">
        <v>11093355815.506067</v>
      </c>
      <c r="AL1444">
        <v>11477339562.984503</v>
      </c>
      <c r="AM1444">
        <v>11628267412.881664</v>
      </c>
      <c r="AN1444">
        <v>12292982651.956051</v>
      </c>
      <c r="AO1444">
        <v>13647023204.998215</v>
      </c>
      <c r="AP1444">
        <v>14509083107.082901</v>
      </c>
      <c r="AQ1444">
        <v>15569366222.153162</v>
      </c>
      <c r="AR1444">
        <v>16720757878.408535</v>
      </c>
      <c r="AS1444">
        <v>17036525024.996101</v>
      </c>
      <c r="AT1444">
        <v>18163219549.815155</v>
      </c>
      <c r="AU1444">
        <v>18953857927.160484</v>
      </c>
      <c r="AV1444">
        <v>20432731533.600739</v>
      </c>
      <c r="AW1444">
        <v>21347801635.554245</v>
      </c>
      <c r="AX1444">
        <v>23196921150.27887</v>
      </c>
      <c r="AY1444">
        <v>24647462832.391857</v>
      </c>
      <c r="AZ1444">
        <v>25660813447.65731</v>
      </c>
      <c r="BA1444">
        <v>27149138508.308674</v>
      </c>
      <c r="BB1444">
        <v>27953282649.4762</v>
      </c>
      <c r="BC1444">
        <v>30314295612.08696</v>
      </c>
      <c r="BD1444">
        <v>32321878819.707619</v>
      </c>
      <c r="BE1444">
        <v>34407503766.852524</v>
      </c>
      <c r="BF1444">
        <v>36400587615.627983</v>
      </c>
      <c r="BG1444">
        <v>37975584844.537842</v>
      </c>
      <c r="BH1444">
        <v>39464694412.073341</v>
      </c>
      <c r="BI1444">
        <v>41815991712.846596</v>
      </c>
      <c r="BJ1444">
        <v>44410042330.949127</v>
      </c>
      <c r="BK1444">
        <v>47343134249.879509</v>
      </c>
      <c r="BL1444">
        <v>50131268465.399757</v>
      </c>
      <c r="BM1444">
        <v>51139294287.79715</v>
      </c>
      <c r="BN1444">
        <v>54689652540.566544</v>
      </c>
      <c r="BO1444">
        <v>55579306937.491714</v>
      </c>
      <c r="BP1444">
        <v>57246838520.811279</v>
      </c>
      <c r="BQ1444">
        <v>59994577724.126801</v>
      </c>
    </row>
    <row r="1445" spans="1:69" x14ac:dyDescent="0.2">
      <c r="A1445" t="s">
        <v>194</v>
      </c>
      <c r="B1445" t="s">
        <v>195</v>
      </c>
      <c r="C1445" t="s">
        <v>3840</v>
      </c>
      <c r="D1445" t="s">
        <v>3841</v>
      </c>
      <c r="E1445">
        <v>1166782785.9860783</v>
      </c>
      <c r="F1445">
        <v>1213966641.5057979</v>
      </c>
      <c r="G1445">
        <v>1288368214.2229872</v>
      </c>
      <c r="H1445">
        <v>1272031494.3260815</v>
      </c>
      <c r="I1445">
        <v>1301069673.8108182</v>
      </c>
      <c r="J1445">
        <v>1350049032.1150579</v>
      </c>
      <c r="K1445">
        <v>1357307072.3475432</v>
      </c>
      <c r="L1445">
        <v>1477066550.516732</v>
      </c>
      <c r="M1445">
        <v>1522423925.1943893</v>
      </c>
      <c r="N1445">
        <v>1553269467.6991994</v>
      </c>
      <c r="O1445">
        <v>1555087097.5831063</v>
      </c>
      <c r="P1445">
        <v>1577065763.725805</v>
      </c>
      <c r="Q1445">
        <v>1613519619.0079443</v>
      </c>
      <c r="R1445">
        <v>1620769604.8328187</v>
      </c>
      <c r="S1445">
        <v>1755073486.5533731</v>
      </c>
      <c r="T1445">
        <v>1807697309.8052602</v>
      </c>
      <c r="U1445">
        <v>1961982376.4041958</v>
      </c>
      <c r="V1445">
        <v>1969248648.0536447</v>
      </c>
      <c r="W1445">
        <v>2059988179.5640647</v>
      </c>
      <c r="X1445">
        <v>2135478949.5386467</v>
      </c>
      <c r="Y1445">
        <v>2152496130.2440257</v>
      </c>
      <c r="Z1445">
        <v>2244091371.1419826</v>
      </c>
      <c r="AA1445">
        <v>2458675800.4236913</v>
      </c>
      <c r="AB1445">
        <v>2467182443.5043564</v>
      </c>
      <c r="AC1445">
        <v>2423298751.1015038</v>
      </c>
      <c r="AD1445">
        <v>2629699950.5581493</v>
      </c>
      <c r="AE1445">
        <v>2838902120.3027673</v>
      </c>
      <c r="AF1445">
        <v>2832192750.1847219</v>
      </c>
      <c r="AG1445">
        <v>2996335113.9577742</v>
      </c>
      <c r="AH1445">
        <v>3060764327.2647138</v>
      </c>
      <c r="AI1445">
        <v>3042310107.5039945</v>
      </c>
      <c r="AJ1445">
        <v>3318247161.4423285</v>
      </c>
      <c r="AK1445">
        <v>3325969079.6916523</v>
      </c>
      <c r="AL1445">
        <v>3441093672.5071349</v>
      </c>
      <c r="AM1445">
        <v>3486344304.5404682</v>
      </c>
      <c r="AN1445">
        <v>3685636779.1288176</v>
      </c>
      <c r="AO1445">
        <v>4091600230.3120852</v>
      </c>
      <c r="AP1445">
        <v>4350059854.8711376</v>
      </c>
      <c r="AQ1445">
        <v>4667950033.0184584</v>
      </c>
      <c r="AR1445">
        <v>5013156038.3976002</v>
      </c>
      <c r="AS1445">
        <v>5107828181.2008371</v>
      </c>
      <c r="AT1445">
        <v>5445629583.6013689</v>
      </c>
      <c r="AU1445">
        <v>5682675869.6848354</v>
      </c>
      <c r="AV1445">
        <v>6126066307.1318293</v>
      </c>
      <c r="AW1445">
        <v>6400419254.5594702</v>
      </c>
      <c r="AX1445">
        <v>6954815456.4763002</v>
      </c>
      <c r="AY1445">
        <v>7389711520.7283983</v>
      </c>
      <c r="AZ1445">
        <v>7693530569.6539154</v>
      </c>
      <c r="BA1445">
        <v>8139754707.2892981</v>
      </c>
      <c r="BB1445">
        <v>8380850241.7352352</v>
      </c>
      <c r="BC1445">
        <v>9088720451.7052689</v>
      </c>
      <c r="BD1445">
        <v>9690626654.3460693</v>
      </c>
      <c r="BE1445">
        <v>10315931043.874573</v>
      </c>
      <c r="BF1445">
        <v>10913490102.152882</v>
      </c>
      <c r="BG1445">
        <v>11385699970.030024</v>
      </c>
      <c r="BH1445">
        <v>11832159315.62978</v>
      </c>
      <c r="BI1445">
        <v>12537116611.654055</v>
      </c>
      <c r="BJ1445">
        <v>13314855313.130154</v>
      </c>
      <c r="BK1445">
        <v>14194244128.606535</v>
      </c>
      <c r="BL1445">
        <v>15030172259.379076</v>
      </c>
      <c r="BM1445">
        <v>15332394848.520063</v>
      </c>
      <c r="BN1445">
        <v>16396850182.588909</v>
      </c>
      <c r="BO1445">
        <v>16663583086.950352</v>
      </c>
      <c r="BP1445">
        <v>17163536264.128521</v>
      </c>
      <c r="BQ1445">
        <v>17987353311.131538</v>
      </c>
    </row>
    <row r="1446" spans="1:69" x14ac:dyDescent="0.2">
      <c r="A1446" t="s">
        <v>194</v>
      </c>
      <c r="B1446" t="s">
        <v>195</v>
      </c>
      <c r="C1446" t="s">
        <v>3842</v>
      </c>
      <c r="D1446" t="s">
        <v>3843</v>
      </c>
      <c r="O1446">
        <v>0</v>
      </c>
      <c r="P1446">
        <v>0</v>
      </c>
      <c r="Q1446">
        <v>0</v>
      </c>
      <c r="R1446">
        <v>0</v>
      </c>
      <c r="S1446">
        <v>0</v>
      </c>
      <c r="T1446">
        <v>0</v>
      </c>
      <c r="U1446">
        <v>0</v>
      </c>
      <c r="V1446">
        <v>0</v>
      </c>
      <c r="W1446">
        <v>0</v>
      </c>
      <c r="X1446">
        <v>0</v>
      </c>
      <c r="Y1446">
        <v>0</v>
      </c>
      <c r="Z1446">
        <v>0</v>
      </c>
      <c r="AA1446">
        <v>0</v>
      </c>
      <c r="AB1446">
        <v>0</v>
      </c>
      <c r="AC1446">
        <v>0.23367172721391899</v>
      </c>
      <c r="AD1446">
        <v>0.368409333562559</v>
      </c>
      <c r="AE1446">
        <v>0.61970430435689905</v>
      </c>
      <c r="AF1446">
        <v>0.57305408774041799</v>
      </c>
      <c r="AG1446">
        <v>0.54150216232812698</v>
      </c>
      <c r="AH1446">
        <v>0.53037559347728502</v>
      </c>
      <c r="AI1446">
        <v>0.27340927057669001</v>
      </c>
      <c r="AJ1446">
        <v>0.77755743604379401</v>
      </c>
      <c r="AK1446">
        <v>8.0436974060865099E-2</v>
      </c>
      <c r="AL1446">
        <v>0</v>
      </c>
      <c r="AM1446">
        <v>0.13417473803317201</v>
      </c>
      <c r="AN1446">
        <v>7.9992468156766805E-2</v>
      </c>
      <c r="AO1446">
        <v>0.124531170638445</v>
      </c>
      <c r="AP1446">
        <v>9.7216174596622004E-2</v>
      </c>
      <c r="AQ1446">
        <v>6.7740613868907298E-2</v>
      </c>
      <c r="AR1446">
        <v>3.1911965686344301E-2</v>
      </c>
      <c r="AS1446">
        <v>3.8153991309673299E-2</v>
      </c>
      <c r="AT1446">
        <v>1.32398344894726E-2</v>
      </c>
      <c r="AU1446">
        <v>2.7948686830372001E-2</v>
      </c>
      <c r="AV1446">
        <v>1.11085881042359E-2</v>
      </c>
      <c r="AW1446">
        <v>2.6028643412457399E-2</v>
      </c>
      <c r="AX1446">
        <v>4.43426028299964E-2</v>
      </c>
      <c r="AY1446">
        <v>0.13114106100762399</v>
      </c>
      <c r="AZ1446">
        <v>6.2930954402871703E-4</v>
      </c>
      <c r="BA1446">
        <v>0.47155829482308798</v>
      </c>
      <c r="BB1446">
        <v>1.4579550352980699</v>
      </c>
      <c r="BC1446">
        <v>4.2240237798893698</v>
      </c>
      <c r="BD1446">
        <v>7.0614931571316397</v>
      </c>
      <c r="BE1446">
        <v>5.1023086715768899</v>
      </c>
      <c r="BF1446">
        <v>3.6188959933092</v>
      </c>
      <c r="BG1446">
        <v>2.7813220974258499</v>
      </c>
      <c r="BH1446">
        <v>2.43619453376634</v>
      </c>
      <c r="BI1446">
        <v>3.6544712618233599</v>
      </c>
      <c r="BJ1446">
        <v>4.1803104844488201</v>
      </c>
      <c r="BK1446">
        <v>3.6524814575751301</v>
      </c>
      <c r="BL1446">
        <v>3.43823460667145</v>
      </c>
      <c r="BM1446">
        <v>4.3572699698451203</v>
      </c>
      <c r="BN1446">
        <v>15.4526004842572</v>
      </c>
    </row>
    <row r="1447" spans="1:69" x14ac:dyDescent="0.2">
      <c r="A1447" t="s">
        <v>194</v>
      </c>
      <c r="B1447" t="s">
        <v>195</v>
      </c>
      <c r="C1447" t="s">
        <v>3844</v>
      </c>
      <c r="D1447" t="s">
        <v>3845</v>
      </c>
      <c r="E1447">
        <v>78320344300</v>
      </c>
      <c r="F1447">
        <v>83049213700</v>
      </c>
      <c r="G1447">
        <v>89165529300</v>
      </c>
      <c r="H1447">
        <v>92682748700</v>
      </c>
      <c r="I1447">
        <v>95926864900</v>
      </c>
      <c r="J1447">
        <v>98732163100</v>
      </c>
      <c r="K1447">
        <v>102337085400</v>
      </c>
      <c r="L1447">
        <v>108310372400</v>
      </c>
      <c r="M1447">
        <v>111306121200</v>
      </c>
      <c r="N1447">
        <v>121378037800</v>
      </c>
      <c r="O1447">
        <v>123294769200</v>
      </c>
      <c r="P1447">
        <v>127030976500</v>
      </c>
      <c r="Q1447">
        <v>140181192700</v>
      </c>
      <c r="R1447">
        <v>143471870000</v>
      </c>
      <c r="S1447">
        <v>172680757200</v>
      </c>
      <c r="T1447">
        <v>191790366700</v>
      </c>
      <c r="U1447">
        <v>219886534700</v>
      </c>
      <c r="V1447">
        <v>260220354600</v>
      </c>
      <c r="W1447">
        <v>314149961700</v>
      </c>
      <c r="X1447">
        <v>361011970000</v>
      </c>
      <c r="Y1447">
        <v>394147037200</v>
      </c>
      <c r="Z1447">
        <v>468163231700</v>
      </c>
      <c r="AA1447">
        <v>558359117800</v>
      </c>
      <c r="AB1447">
        <v>596609990700</v>
      </c>
      <c r="AC1447">
        <v>624469803000</v>
      </c>
      <c r="AD1447">
        <v>672018694100</v>
      </c>
      <c r="AE1447">
        <v>670779875300</v>
      </c>
      <c r="AF1447">
        <v>685950048300</v>
      </c>
      <c r="AG1447">
        <v>743131996200</v>
      </c>
      <c r="AH1447">
        <v>797723193300</v>
      </c>
      <c r="AI1447">
        <v>809855000600</v>
      </c>
      <c r="AJ1447">
        <v>843800018900</v>
      </c>
      <c r="AK1447">
        <v>848293986300</v>
      </c>
      <c r="AL1447">
        <v>873026996200</v>
      </c>
      <c r="AM1447">
        <v>976012058600</v>
      </c>
      <c r="AN1447">
        <v>1100967952400</v>
      </c>
      <c r="AO1447">
        <v>1221885345800</v>
      </c>
      <c r="AP1447">
        <v>1310837391400</v>
      </c>
      <c r="AQ1447">
        <v>1529111633900</v>
      </c>
      <c r="AR1447">
        <v>1954094900800</v>
      </c>
      <c r="AS1447">
        <v>1992799977900</v>
      </c>
      <c r="AT1447">
        <v>2195314974400.0002</v>
      </c>
      <c r="AU1447">
        <v>2352196524800</v>
      </c>
      <c r="AV1447">
        <v>2570478382900</v>
      </c>
      <c r="AW1447">
        <v>2659791184100</v>
      </c>
      <c r="AX1447">
        <v>2964809339800</v>
      </c>
      <c r="AY1447">
        <v>3176701820500</v>
      </c>
      <c r="AZ1447">
        <v>3378620012100</v>
      </c>
      <c r="BA1447">
        <v>3917297320300</v>
      </c>
      <c r="BB1447">
        <v>4091275215000</v>
      </c>
      <c r="BC1447">
        <v>4617997441700</v>
      </c>
      <c r="BD1447">
        <v>5236174701100</v>
      </c>
      <c r="BE1447">
        <v>5832228344300</v>
      </c>
      <c r="BF1447">
        <v>5929359730700</v>
      </c>
      <c r="BG1447">
        <v>6273073531800</v>
      </c>
      <c r="BH1447">
        <v>6370329000000</v>
      </c>
      <c r="BI1447">
        <v>6875188000000</v>
      </c>
      <c r="BJ1447">
        <v>7347088000000</v>
      </c>
      <c r="BK1447">
        <v>7955629000000</v>
      </c>
      <c r="BL1447">
        <v>8544855001000</v>
      </c>
      <c r="BM1447">
        <v>9420576001000</v>
      </c>
      <c r="BN1447">
        <v>9959469001000</v>
      </c>
      <c r="BO1447">
        <v>10836884001000</v>
      </c>
      <c r="BP1447">
        <v>11264698046000</v>
      </c>
      <c r="BQ1447">
        <v>12814910595300</v>
      </c>
    </row>
    <row r="1448" spans="1:69" x14ac:dyDescent="0.2">
      <c r="A1448" t="s">
        <v>194</v>
      </c>
      <c r="B1448" t="s">
        <v>195</v>
      </c>
      <c r="C1448" t="s">
        <v>3846</v>
      </c>
      <c r="D1448" t="s">
        <v>3847</v>
      </c>
      <c r="AI1448">
        <v>46.944948495434197</v>
      </c>
      <c r="AJ1448">
        <v>45.0822758670813</v>
      </c>
      <c r="AK1448">
        <v>45.184639511351001</v>
      </c>
      <c r="AL1448">
        <v>44.533149402940197</v>
      </c>
      <c r="AM1448">
        <v>51.0523401698361</v>
      </c>
      <c r="AN1448">
        <v>54.508363583127498</v>
      </c>
      <c r="AO1448">
        <v>54.698437054737703</v>
      </c>
      <c r="AP1448">
        <v>55.549654050046797</v>
      </c>
      <c r="AQ1448">
        <v>59.960472135585597</v>
      </c>
      <c r="AR1448">
        <v>70.388092617931605</v>
      </c>
      <c r="AS1448">
        <v>69.811069909061402</v>
      </c>
      <c r="AT1448">
        <v>72.576672385537506</v>
      </c>
      <c r="AU1448">
        <v>74.795331165444296</v>
      </c>
      <c r="AV1448">
        <v>75.905838999475705</v>
      </c>
      <c r="AW1448">
        <v>75.974646572133096</v>
      </c>
      <c r="AX1448">
        <v>78.815631411686994</v>
      </c>
      <c r="AY1448">
        <v>78.293220266393902</v>
      </c>
      <c r="AZ1448">
        <v>80.244560702374301</v>
      </c>
      <c r="BA1448">
        <v>87.594802324652903</v>
      </c>
      <c r="BB1448">
        <v>89.701899560813999</v>
      </c>
      <c r="BC1448">
        <v>93.092289356127097</v>
      </c>
      <c r="BD1448">
        <v>99.364852288192694</v>
      </c>
      <c r="BE1448">
        <v>105.151860776668</v>
      </c>
      <c r="BF1448">
        <v>102.91299766421</v>
      </c>
      <c r="BG1448">
        <v>102.27453888171</v>
      </c>
      <c r="BH1448">
        <v>100</v>
      </c>
      <c r="BI1448">
        <v>102.604299192266</v>
      </c>
      <c r="BJ1448">
        <v>104.057481090869</v>
      </c>
      <c r="BK1448">
        <v>105.17502398402399</v>
      </c>
      <c r="BL1448">
        <v>105.71446722428</v>
      </c>
      <c r="BM1448">
        <v>112.549537364313</v>
      </c>
      <c r="BN1448">
        <v>112.67656427578601</v>
      </c>
      <c r="BO1448">
        <v>117.907668818182</v>
      </c>
      <c r="BP1448">
        <v>120.226301121918</v>
      </c>
      <c r="BQ1448">
        <v>131.85190175420701</v>
      </c>
    </row>
    <row r="1449" spans="1:69" x14ac:dyDescent="0.2">
      <c r="A1449" t="s">
        <v>194</v>
      </c>
      <c r="B1449" t="s">
        <v>195</v>
      </c>
      <c r="C1449" t="s">
        <v>3848</v>
      </c>
      <c r="D1449" t="s">
        <v>3849</v>
      </c>
      <c r="Y1449">
        <v>0</v>
      </c>
      <c r="Z1449">
        <v>0</v>
      </c>
      <c r="AA1449">
        <v>0</v>
      </c>
      <c r="AB1449">
        <v>0</v>
      </c>
      <c r="AC1449">
        <v>0</v>
      </c>
      <c r="AD1449">
        <v>0</v>
      </c>
      <c r="AE1449">
        <v>0</v>
      </c>
      <c r="AF1449">
        <v>0</v>
      </c>
      <c r="AG1449">
        <v>0</v>
      </c>
      <c r="AH1449">
        <v>0</v>
      </c>
      <c r="AI1449">
        <v>0</v>
      </c>
      <c r="AJ1449">
        <v>0</v>
      </c>
      <c r="AK1449">
        <v>0</v>
      </c>
      <c r="AL1449">
        <v>0</v>
      </c>
      <c r="AM1449">
        <v>0</v>
      </c>
      <c r="AN1449">
        <v>0</v>
      </c>
      <c r="AO1449">
        <v>0</v>
      </c>
      <c r="AP1449">
        <v>0</v>
      </c>
      <c r="AQ1449">
        <v>0</v>
      </c>
      <c r="AR1449">
        <v>0</v>
      </c>
      <c r="AS1449">
        <v>0</v>
      </c>
      <c r="AT1449">
        <v>0</v>
      </c>
      <c r="AU1449">
        <v>0</v>
      </c>
      <c r="AV1449">
        <v>0</v>
      </c>
      <c r="AW1449">
        <v>0</v>
      </c>
      <c r="AX1449">
        <v>0</v>
      </c>
      <c r="AY1449">
        <v>0</v>
      </c>
      <c r="AZ1449">
        <v>0</v>
      </c>
      <c r="BA1449">
        <v>0</v>
      </c>
      <c r="BB1449">
        <v>0</v>
      </c>
      <c r="BC1449">
        <v>0</v>
      </c>
      <c r="BD1449">
        <v>0</v>
      </c>
      <c r="BE1449">
        <v>0</v>
      </c>
      <c r="BF1449">
        <v>0</v>
      </c>
      <c r="BG1449">
        <v>0</v>
      </c>
      <c r="BH1449">
        <v>0</v>
      </c>
      <c r="BI1449">
        <v>0</v>
      </c>
      <c r="BJ1449">
        <v>0</v>
      </c>
      <c r="BK1449">
        <v>0</v>
      </c>
      <c r="BL1449">
        <v>0</v>
      </c>
      <c r="BM1449">
        <v>0</v>
      </c>
      <c r="BN1449">
        <v>0</v>
      </c>
    </row>
    <row r="1450" spans="1:69" x14ac:dyDescent="0.2">
      <c r="A1450" t="s">
        <v>194</v>
      </c>
      <c r="B1450" t="s">
        <v>195</v>
      </c>
      <c r="C1450" t="s">
        <v>3850</v>
      </c>
      <c r="D1450" t="s">
        <v>3851</v>
      </c>
      <c r="AX1450">
        <v>-0.59497126093696695</v>
      </c>
      <c r="AY1450">
        <v>-0.83164688260564301</v>
      </c>
      <c r="AZ1450">
        <v>1.6392886760296499</v>
      </c>
      <c r="BA1450">
        <v>0.72059815561225804</v>
      </c>
      <c r="BB1450">
        <v>1.7739220903095501</v>
      </c>
      <c r="BC1450">
        <v>4.7176662376568403</v>
      </c>
      <c r="BD1450">
        <v>5.4980837168702203</v>
      </c>
      <c r="BE1450">
        <v>7.0965429042468697</v>
      </c>
      <c r="BF1450">
        <v>4.6402131591701199</v>
      </c>
      <c r="BG1450">
        <v>4.2873873451076197</v>
      </c>
      <c r="BH1450">
        <v>3.2174978108911301</v>
      </c>
      <c r="BI1450">
        <v>5.1928190232448204</v>
      </c>
      <c r="BJ1450">
        <v>5.7204270758695701</v>
      </c>
      <c r="BK1450">
        <v>8.2277513304143106</v>
      </c>
      <c r="BL1450">
        <v>7.6149922962667898</v>
      </c>
    </row>
    <row r="1451" spans="1:69" x14ac:dyDescent="0.2">
      <c r="A1451" t="s">
        <v>194</v>
      </c>
      <c r="B1451" t="s">
        <v>195</v>
      </c>
      <c r="C1451" t="s">
        <v>3852</v>
      </c>
      <c r="D1451" t="s">
        <v>3853</v>
      </c>
      <c r="Y1451">
        <v>262.4545366187956</v>
      </c>
      <c r="Z1451">
        <v>234.14598424424926</v>
      </c>
      <c r="AA1451">
        <v>224.21309370515397</v>
      </c>
      <c r="AB1451">
        <v>197.50566838084873</v>
      </c>
      <c r="AC1451">
        <v>174.69367199100495</v>
      </c>
      <c r="AD1451">
        <v>180.23816263877646</v>
      </c>
      <c r="AE1451">
        <v>229.87688023788871</v>
      </c>
      <c r="AF1451">
        <v>258.76359283567706</v>
      </c>
      <c r="AG1451">
        <v>277.78000696138389</v>
      </c>
      <c r="AH1451">
        <v>270.30532472246313</v>
      </c>
      <c r="AI1451">
        <v>312.17660624054025</v>
      </c>
      <c r="AJ1451">
        <v>307.75913547592609</v>
      </c>
      <c r="AK1451">
        <v>321.12601508317084</v>
      </c>
      <c r="AL1451">
        <v>298.03027175203937</v>
      </c>
      <c r="AM1451">
        <v>170.15040395252356</v>
      </c>
      <c r="AN1451">
        <v>209.97795445559436</v>
      </c>
      <c r="AO1451">
        <v>224.30664032296065</v>
      </c>
      <c r="AP1451">
        <v>205.60606168064982</v>
      </c>
      <c r="AQ1451">
        <v>228.00682022062577</v>
      </c>
      <c r="AR1451">
        <v>268.22569583776766</v>
      </c>
      <c r="AS1451">
        <v>232.9184285898767</v>
      </c>
      <c r="AT1451">
        <v>242.11963481758153</v>
      </c>
      <c r="AU1451">
        <v>264.27506723459152</v>
      </c>
      <c r="AV1451">
        <v>335.01369164372085</v>
      </c>
      <c r="AW1451">
        <v>371.92029110646672</v>
      </c>
      <c r="AX1451">
        <v>404.85644833769271</v>
      </c>
      <c r="AY1451">
        <v>418.27135958853347</v>
      </c>
      <c r="AZ1451">
        <v>472.73163949113973</v>
      </c>
      <c r="BA1451">
        <v>564.58415386389697</v>
      </c>
      <c r="BB1451">
        <v>536.87629878801715</v>
      </c>
      <c r="BC1451">
        <v>536.40788658411054</v>
      </c>
      <c r="BD1451">
        <v>600.74770581097914</v>
      </c>
      <c r="BE1451">
        <v>629.01247645732917</v>
      </c>
      <c r="BF1451">
        <v>656.55316481000239</v>
      </c>
      <c r="BG1451">
        <v>653.93709015657669</v>
      </c>
      <c r="BH1451">
        <v>543.14606574837194</v>
      </c>
      <c r="BI1451">
        <v>574.45949872154199</v>
      </c>
      <c r="BJ1451">
        <v>613.28678562885534</v>
      </c>
      <c r="BK1451">
        <v>677.40419625143261</v>
      </c>
      <c r="BL1451">
        <v>652.89983636406566</v>
      </c>
      <c r="BM1451">
        <v>683.93930891646085</v>
      </c>
      <c r="BN1451">
        <v>670.05513910388265</v>
      </c>
    </row>
    <row r="1452" spans="1:69" x14ac:dyDescent="0.2">
      <c r="A1452" t="s">
        <v>194</v>
      </c>
      <c r="B1452" t="s">
        <v>195</v>
      </c>
      <c r="C1452" t="s">
        <v>3854</v>
      </c>
      <c r="D1452" t="s">
        <v>3855</v>
      </c>
      <c r="AX1452">
        <v>-1.3162459801588</v>
      </c>
      <c r="AY1452">
        <v>-1.4890387642879299</v>
      </c>
      <c r="AZ1452">
        <v>2.3193202241157298</v>
      </c>
      <c r="BA1452">
        <v>1.4609428632900101</v>
      </c>
      <c r="BB1452">
        <v>3.0405536337997501</v>
      </c>
      <c r="BC1452">
        <v>7.9915089350489898</v>
      </c>
      <c r="BD1452">
        <v>10.185309308422701</v>
      </c>
      <c r="BE1452">
        <v>10.7696389040236</v>
      </c>
      <c r="BF1452">
        <v>6.4611561612887698</v>
      </c>
      <c r="BG1452">
        <v>5.6069486472136001</v>
      </c>
      <c r="BH1452">
        <v>4.6945717618262996</v>
      </c>
      <c r="BI1452">
        <v>7.5843408034356896</v>
      </c>
      <c r="BJ1452">
        <v>8.4822749394674908</v>
      </c>
      <c r="BK1452">
        <v>10.6405784634157</v>
      </c>
      <c r="BL1452">
        <v>9.9953749282392792</v>
      </c>
    </row>
    <row r="1453" spans="1:69" x14ac:dyDescent="0.2">
      <c r="A1453" t="s">
        <v>194</v>
      </c>
      <c r="B1453" t="s">
        <v>195</v>
      </c>
      <c r="C1453" t="s">
        <v>3856</v>
      </c>
      <c r="D1453" t="s">
        <v>3857</v>
      </c>
      <c r="AI1453">
        <v>4.4620554384254998</v>
      </c>
      <c r="AJ1453">
        <v>4.1605888623624097</v>
      </c>
      <c r="AK1453">
        <v>4.1659798124154799</v>
      </c>
      <c r="AL1453">
        <v>4.0719942552267101</v>
      </c>
      <c r="AM1453">
        <v>4.0361372193036198</v>
      </c>
      <c r="AN1453">
        <v>3.8994980758803699</v>
      </c>
      <c r="AO1453">
        <v>3.5594366196202398</v>
      </c>
      <c r="AP1453">
        <v>3.5031178490166499</v>
      </c>
      <c r="AQ1453">
        <v>3.42404859026492</v>
      </c>
      <c r="AR1453">
        <v>3.3849796327084301</v>
      </c>
      <c r="AS1453">
        <v>3.5615881724958802</v>
      </c>
      <c r="AT1453">
        <v>3.4588281758264001</v>
      </c>
      <c r="AU1453">
        <v>3.50051963672166</v>
      </c>
      <c r="AV1453">
        <v>3.3323021601825298</v>
      </c>
      <c r="AW1453">
        <v>3.2218363602329099</v>
      </c>
      <c r="AX1453">
        <v>3.1111727416574602</v>
      </c>
      <c r="AY1453">
        <v>3.0032386114091598</v>
      </c>
      <c r="AZ1453">
        <v>2.8484549788821698</v>
      </c>
      <c r="BA1453">
        <v>2.77782646802306</v>
      </c>
      <c r="BB1453">
        <v>2.7556584944654401</v>
      </c>
      <c r="BC1453">
        <v>2.64637802408404</v>
      </c>
      <c r="BD1453">
        <v>2.5749339685015999</v>
      </c>
      <c r="BE1453">
        <v>2.5321574358096601</v>
      </c>
      <c r="BF1453">
        <v>2.5043675079279799</v>
      </c>
      <c r="BG1453">
        <v>2.5958211088267098</v>
      </c>
      <c r="BH1453">
        <v>2.6894879734930099</v>
      </c>
      <c r="BI1453">
        <v>2.69476682772487</v>
      </c>
      <c r="BJ1453">
        <v>2.6220109882346301</v>
      </c>
      <c r="BK1453">
        <v>2.53243762126746</v>
      </c>
      <c r="BL1453">
        <v>2.46556393122713</v>
      </c>
      <c r="BM1453">
        <v>2.4754042219776999</v>
      </c>
      <c r="BN1453">
        <v>2.29522984123393</v>
      </c>
    </row>
    <row r="1454" spans="1:69" x14ac:dyDescent="0.2">
      <c r="A1454" t="s">
        <v>194</v>
      </c>
      <c r="B1454" t="s">
        <v>195</v>
      </c>
      <c r="C1454" t="s">
        <v>3858</v>
      </c>
      <c r="D1454" t="s">
        <v>3859</v>
      </c>
      <c r="O1454">
        <v>0</v>
      </c>
      <c r="P1454">
        <v>0</v>
      </c>
      <c r="Q1454">
        <v>0</v>
      </c>
      <c r="R1454">
        <v>0</v>
      </c>
      <c r="S1454">
        <v>0</v>
      </c>
      <c r="T1454">
        <v>0</v>
      </c>
      <c r="U1454">
        <v>0</v>
      </c>
      <c r="V1454">
        <v>0</v>
      </c>
      <c r="W1454">
        <v>0</v>
      </c>
      <c r="X1454">
        <v>0</v>
      </c>
      <c r="Y1454">
        <v>0</v>
      </c>
      <c r="Z1454">
        <v>0</v>
      </c>
      <c r="AA1454">
        <v>0</v>
      </c>
      <c r="AB1454">
        <v>0</v>
      </c>
      <c r="AC1454">
        <v>6.2468623904755098E-2</v>
      </c>
      <c r="AD1454">
        <v>0.10435356795815399</v>
      </c>
      <c r="AE1454">
        <v>0.18472956317789599</v>
      </c>
      <c r="AF1454">
        <v>0.179816013005825</v>
      </c>
      <c r="AG1454">
        <v>0.17806530128586801</v>
      </c>
      <c r="AH1454">
        <v>9.6172786978937205E-2</v>
      </c>
      <c r="AI1454">
        <v>5.2617447100923802E-2</v>
      </c>
      <c r="AJ1454">
        <v>0.15899304668377101</v>
      </c>
      <c r="AK1454">
        <v>1.0972046404832901E-2</v>
      </c>
      <c r="AL1454">
        <v>0</v>
      </c>
      <c r="AM1454">
        <v>9.7862902375197597E-2</v>
      </c>
      <c r="AN1454">
        <v>6.0528614905676799E-2</v>
      </c>
      <c r="AO1454">
        <v>9.4011895364192702E-2</v>
      </c>
      <c r="AP1454">
        <v>7.6229297425557604E-2</v>
      </c>
      <c r="AQ1454">
        <v>5.4507548291118098E-2</v>
      </c>
      <c r="AR1454">
        <v>2.3441170246157599E-2</v>
      </c>
      <c r="AS1454">
        <v>2.8094170887874699E-2</v>
      </c>
      <c r="AT1454">
        <v>9.2023954016292302E-3</v>
      </c>
      <c r="AU1454">
        <v>2.7444600619899E-2</v>
      </c>
      <c r="AV1454">
        <v>7.8769859621447297E-3</v>
      </c>
      <c r="AW1454">
        <v>1.8109738839580301E-2</v>
      </c>
      <c r="AX1454">
        <v>3.2077853973711601E-2</v>
      </c>
      <c r="AY1454">
        <v>9.3597087609346999E-2</v>
      </c>
      <c r="AZ1454">
        <v>1.4751676203597199E-4</v>
      </c>
      <c r="BA1454">
        <v>0.31868380864815898</v>
      </c>
      <c r="BB1454">
        <v>1.03444190500171</v>
      </c>
      <c r="BC1454">
        <v>3.1901805132432099</v>
      </c>
      <c r="BD1454">
        <v>5.6093227820703797</v>
      </c>
      <c r="BE1454">
        <v>4.0148612630445397</v>
      </c>
      <c r="BF1454">
        <v>2.8530817346324402</v>
      </c>
      <c r="BG1454">
        <v>2.2309435994811699</v>
      </c>
      <c r="BH1454">
        <v>1.9583138570321399</v>
      </c>
      <c r="BI1454">
        <v>2.9231169311207901</v>
      </c>
      <c r="BJ1454">
        <v>3.2730891835248301</v>
      </c>
      <c r="BK1454">
        <v>3.0013752782261398</v>
      </c>
      <c r="BL1454">
        <v>2.8944760270447398</v>
      </c>
      <c r="BM1454">
        <v>3.4606585619525299</v>
      </c>
      <c r="BN1454">
        <v>12.622786637949799</v>
      </c>
    </row>
    <row r="1455" spans="1:69" x14ac:dyDescent="0.2">
      <c r="A1455" t="s">
        <v>194</v>
      </c>
      <c r="B1455" t="s">
        <v>195</v>
      </c>
      <c r="C1455" t="s">
        <v>3860</v>
      </c>
      <c r="D1455" t="s">
        <v>3861</v>
      </c>
      <c r="O1455">
        <v>0</v>
      </c>
      <c r="P1455">
        <v>0</v>
      </c>
      <c r="Q1455">
        <v>0</v>
      </c>
      <c r="R1455">
        <v>0</v>
      </c>
      <c r="S1455">
        <v>0</v>
      </c>
      <c r="T1455">
        <v>0</v>
      </c>
      <c r="U1455">
        <v>0</v>
      </c>
      <c r="V1455">
        <v>0</v>
      </c>
      <c r="W1455">
        <v>0</v>
      </c>
      <c r="X1455">
        <v>0</v>
      </c>
      <c r="Y1455">
        <v>0</v>
      </c>
      <c r="Z1455">
        <v>0</v>
      </c>
      <c r="AA1455">
        <v>0</v>
      </c>
      <c r="AB1455">
        <v>0</v>
      </c>
      <c r="AC1455">
        <v>0</v>
      </c>
      <c r="AD1455">
        <v>0</v>
      </c>
      <c r="AE1455">
        <v>0</v>
      </c>
      <c r="AF1455">
        <v>0</v>
      </c>
      <c r="AG1455">
        <v>0</v>
      </c>
      <c r="AH1455">
        <v>0</v>
      </c>
      <c r="AI1455">
        <v>0</v>
      </c>
      <c r="AJ1455">
        <v>0</v>
      </c>
      <c r="AK1455">
        <v>0</v>
      </c>
      <c r="AL1455">
        <v>0</v>
      </c>
      <c r="AM1455">
        <v>0</v>
      </c>
      <c r="AN1455">
        <v>0</v>
      </c>
      <c r="AO1455">
        <v>0</v>
      </c>
      <c r="AP1455">
        <v>0</v>
      </c>
      <c r="AQ1455">
        <v>0</v>
      </c>
      <c r="AR1455">
        <v>0</v>
      </c>
      <c r="AS1455">
        <v>0</v>
      </c>
      <c r="AT1455">
        <v>0</v>
      </c>
      <c r="AU1455">
        <v>0</v>
      </c>
      <c r="AV1455">
        <v>0</v>
      </c>
      <c r="AW1455">
        <v>0</v>
      </c>
      <c r="AX1455">
        <v>0</v>
      </c>
      <c r="AY1455">
        <v>0</v>
      </c>
      <c r="AZ1455">
        <v>0</v>
      </c>
      <c r="BA1455">
        <v>0</v>
      </c>
      <c r="BB1455">
        <v>0</v>
      </c>
      <c r="BC1455">
        <v>0</v>
      </c>
      <c r="BD1455">
        <v>0</v>
      </c>
      <c r="BE1455">
        <v>0</v>
      </c>
      <c r="BF1455">
        <v>0</v>
      </c>
      <c r="BG1455">
        <v>0</v>
      </c>
      <c r="BH1455">
        <v>0</v>
      </c>
      <c r="BI1455">
        <v>0</v>
      </c>
      <c r="BJ1455">
        <v>0</v>
      </c>
      <c r="BK1455">
        <v>0</v>
      </c>
      <c r="BL1455">
        <v>0</v>
      </c>
      <c r="BM1455">
        <v>0</v>
      </c>
      <c r="BN1455">
        <v>0</v>
      </c>
    </row>
    <row r="1456" spans="1:69" x14ac:dyDescent="0.2">
      <c r="A1456" t="s">
        <v>194</v>
      </c>
      <c r="B1456" t="s">
        <v>195</v>
      </c>
      <c r="C1456" t="s">
        <v>3862</v>
      </c>
      <c r="D1456" t="s">
        <v>3863</v>
      </c>
      <c r="O1456">
        <v>1.7365827</v>
      </c>
      <c r="P1456">
        <v>1.7365827</v>
      </c>
      <c r="Q1456">
        <v>1.7365827</v>
      </c>
      <c r="R1456">
        <v>1.5</v>
      </c>
      <c r="S1456">
        <v>1.5</v>
      </c>
      <c r="T1456">
        <v>1.6</v>
      </c>
      <c r="U1456">
        <v>1.9048122000000001</v>
      </c>
      <c r="V1456">
        <v>1.6</v>
      </c>
      <c r="W1456">
        <v>1.6</v>
      </c>
      <c r="X1456">
        <v>1.8</v>
      </c>
      <c r="Y1456">
        <v>1.7</v>
      </c>
      <c r="Z1456">
        <v>1.6</v>
      </c>
      <c r="AA1456">
        <v>1.6</v>
      </c>
      <c r="AB1456">
        <v>1.7</v>
      </c>
      <c r="AC1456">
        <v>1.6</v>
      </c>
      <c r="AD1456">
        <v>1.7</v>
      </c>
      <c r="AE1456">
        <v>1.9</v>
      </c>
      <c r="AF1456">
        <v>1.8092614</v>
      </c>
      <c r="AG1456">
        <v>1.4</v>
      </c>
      <c r="AH1456">
        <v>2.2000000000000002</v>
      </c>
      <c r="AI1456">
        <v>2.7173555</v>
      </c>
      <c r="AJ1456">
        <v>2.7173555</v>
      </c>
      <c r="AK1456">
        <v>2.7173555</v>
      </c>
      <c r="AL1456">
        <v>2.7173555</v>
      </c>
      <c r="AM1456">
        <v>2.9</v>
      </c>
      <c r="AN1456">
        <v>2.1585573999999998</v>
      </c>
      <c r="AO1456">
        <v>1.3</v>
      </c>
      <c r="AP1456">
        <v>2.2999999999999998</v>
      </c>
      <c r="AQ1456">
        <v>2.3792116000000001</v>
      </c>
      <c r="AR1456">
        <v>2.6493242285714498</v>
      </c>
      <c r="AS1456">
        <v>2.9194368571428901</v>
      </c>
      <c r="AT1456">
        <v>3.1895494857143301</v>
      </c>
      <c r="AU1456">
        <v>3.45966211428577</v>
      </c>
      <c r="AV1456">
        <v>3.7297747428572099</v>
      </c>
      <c r="AW1456">
        <v>3.9998873714285601</v>
      </c>
      <c r="AX1456">
        <v>4.2699999999999996</v>
      </c>
      <c r="AY1456">
        <v>4.22</v>
      </c>
      <c r="AZ1456">
        <v>2.6461568035771301</v>
      </c>
      <c r="BA1456">
        <v>2.84077120238475</v>
      </c>
      <c r="BB1456">
        <v>3.0353856011923899</v>
      </c>
      <c r="BC1456">
        <v>3.23</v>
      </c>
      <c r="BD1456">
        <v>4.13</v>
      </c>
      <c r="BE1456">
        <v>3.62</v>
      </c>
      <c r="BF1456">
        <v>4.3099999999999996</v>
      </c>
      <c r="BG1456">
        <v>4.3099999999999996</v>
      </c>
      <c r="BH1456">
        <v>4.3099999999999996</v>
      </c>
      <c r="BI1456">
        <v>4.3099999999999996</v>
      </c>
      <c r="BJ1456">
        <v>4.3099999999999996</v>
      </c>
      <c r="BK1456">
        <v>4.3099999999999996</v>
      </c>
      <c r="BL1456">
        <v>4.3099999999999996</v>
      </c>
      <c r="BM1456">
        <v>4.3099999999999996</v>
      </c>
      <c r="BN1456">
        <v>4.3099999999999996</v>
      </c>
    </row>
    <row r="1457" spans="1:69" x14ac:dyDescent="0.2">
      <c r="A1457" t="s">
        <v>194</v>
      </c>
      <c r="B1457" t="s">
        <v>195</v>
      </c>
      <c r="C1457" t="s">
        <v>3864</v>
      </c>
      <c r="D1457" t="s">
        <v>3865</v>
      </c>
      <c r="BI1457">
        <v>25</v>
      </c>
      <c r="BJ1457">
        <v>35</v>
      </c>
      <c r="BK1457">
        <v>35</v>
      </c>
      <c r="BL1457">
        <v>35</v>
      </c>
      <c r="BM1457">
        <v>45</v>
      </c>
      <c r="BN1457">
        <v>60</v>
      </c>
      <c r="BO1457">
        <v>60</v>
      </c>
      <c r="BP1457">
        <v>80</v>
      </c>
      <c r="BQ1457">
        <v>85</v>
      </c>
    </row>
    <row r="1458" spans="1:69" x14ac:dyDescent="0.2">
      <c r="A1458" t="s">
        <v>194</v>
      </c>
      <c r="B1458" t="s">
        <v>195</v>
      </c>
      <c r="C1458" t="s">
        <v>3866</v>
      </c>
      <c r="D1458" t="s">
        <v>3867</v>
      </c>
      <c r="AW1458">
        <v>30</v>
      </c>
      <c r="AX1458">
        <v>30</v>
      </c>
      <c r="AY1458">
        <v>30</v>
      </c>
      <c r="AZ1458">
        <v>30</v>
      </c>
      <c r="BA1458">
        <v>30</v>
      </c>
      <c r="BB1458">
        <v>30</v>
      </c>
      <c r="BC1458">
        <v>40</v>
      </c>
      <c r="BD1458">
        <v>30</v>
      </c>
      <c r="BE1458">
        <v>20</v>
      </c>
      <c r="BF1458">
        <v>20</v>
      </c>
      <c r="BG1458">
        <v>30</v>
      </c>
      <c r="BH1458">
        <v>50</v>
      </c>
      <c r="BI1458">
        <v>70</v>
      </c>
      <c r="BJ1458">
        <v>70</v>
      </c>
      <c r="BK1458">
        <v>80</v>
      </c>
      <c r="BL1458">
        <v>80</v>
      </c>
      <c r="BM1458">
        <v>80</v>
      </c>
      <c r="BN1458">
        <v>100</v>
      </c>
      <c r="BO1458">
        <v>90</v>
      </c>
      <c r="BP1458">
        <v>100</v>
      </c>
      <c r="BQ1458">
        <v>90</v>
      </c>
    </row>
    <row r="1459" spans="1:69" x14ac:dyDescent="0.2">
      <c r="A1459" t="s">
        <v>194</v>
      </c>
      <c r="B1459" t="s">
        <v>195</v>
      </c>
      <c r="C1459" t="s">
        <v>3868</v>
      </c>
      <c r="D1459" t="s">
        <v>3869</v>
      </c>
      <c r="AX1459">
        <v>3.3333333333333299</v>
      </c>
      <c r="AY1459">
        <v>3.3333333333333299</v>
      </c>
      <c r="AZ1459">
        <v>3.3333333333333299</v>
      </c>
      <c r="BA1459">
        <v>3.5</v>
      </c>
      <c r="BB1459">
        <v>3.5</v>
      </c>
      <c r="BC1459">
        <v>3.5</v>
      </c>
      <c r="BD1459">
        <v>3.5</v>
      </c>
      <c r="BE1459">
        <v>3.5</v>
      </c>
      <c r="BF1459">
        <v>3.5</v>
      </c>
      <c r="BG1459">
        <v>3.5</v>
      </c>
      <c r="BH1459">
        <v>3.5</v>
      </c>
      <c r="BI1459">
        <v>3.5</v>
      </c>
      <c r="BJ1459">
        <v>3.5</v>
      </c>
      <c r="BK1459">
        <v>3.5</v>
      </c>
      <c r="BL1459">
        <v>3.5</v>
      </c>
      <c r="BM1459">
        <v>3.5</v>
      </c>
      <c r="BN1459">
        <v>3.5</v>
      </c>
      <c r="BO1459">
        <v>3.5</v>
      </c>
      <c r="BP1459">
        <v>3.5</v>
      </c>
      <c r="BQ1459">
        <v>3.3333330000000001</v>
      </c>
    </row>
    <row r="1460" spans="1:69" x14ac:dyDescent="0.2">
      <c r="A1460" t="s">
        <v>194</v>
      </c>
      <c r="B1460" t="s">
        <v>195</v>
      </c>
      <c r="C1460" t="s">
        <v>3870</v>
      </c>
      <c r="D1460" t="s">
        <v>3871</v>
      </c>
      <c r="AX1460">
        <v>3.5</v>
      </c>
      <c r="AY1460">
        <v>3.5</v>
      </c>
      <c r="AZ1460">
        <v>3.5</v>
      </c>
      <c r="BA1460">
        <v>3.5</v>
      </c>
      <c r="BB1460">
        <v>3.5</v>
      </c>
      <c r="BC1460">
        <v>3.5</v>
      </c>
      <c r="BD1460">
        <v>3.5</v>
      </c>
      <c r="BE1460">
        <v>3.5</v>
      </c>
      <c r="BF1460">
        <v>3.5</v>
      </c>
      <c r="BG1460">
        <v>3</v>
      </c>
      <c r="BH1460">
        <v>3</v>
      </c>
      <c r="BI1460">
        <v>3</v>
      </c>
      <c r="BJ1460">
        <v>3</v>
      </c>
      <c r="BK1460">
        <v>3</v>
      </c>
      <c r="BL1460">
        <v>3</v>
      </c>
      <c r="BM1460">
        <v>3</v>
      </c>
      <c r="BN1460">
        <v>3</v>
      </c>
      <c r="BO1460">
        <v>3</v>
      </c>
      <c r="BP1460">
        <v>3</v>
      </c>
      <c r="BQ1460">
        <v>3</v>
      </c>
    </row>
    <row r="1461" spans="1:69" x14ac:dyDescent="0.2">
      <c r="A1461" t="s">
        <v>194</v>
      </c>
      <c r="B1461" t="s">
        <v>195</v>
      </c>
      <c r="C1461" t="s">
        <v>3872</v>
      </c>
      <c r="D1461" t="s">
        <v>3873</v>
      </c>
      <c r="AX1461">
        <v>4.5</v>
      </c>
      <c r="AY1461">
        <v>4.5</v>
      </c>
      <c r="AZ1461">
        <v>4.5</v>
      </c>
      <c r="BA1461">
        <v>4.5</v>
      </c>
      <c r="BB1461">
        <v>4.5</v>
      </c>
      <c r="BC1461">
        <v>4.5</v>
      </c>
      <c r="BD1461">
        <v>4.5</v>
      </c>
      <c r="BE1461">
        <v>4.5</v>
      </c>
      <c r="BF1461">
        <v>4.5</v>
      </c>
      <c r="BG1461">
        <v>4.5</v>
      </c>
      <c r="BH1461">
        <v>4</v>
      </c>
      <c r="BI1461">
        <v>4</v>
      </c>
      <c r="BJ1461">
        <v>4</v>
      </c>
      <c r="BK1461">
        <v>4</v>
      </c>
      <c r="BL1461">
        <v>4</v>
      </c>
      <c r="BM1461">
        <v>4</v>
      </c>
      <c r="BN1461">
        <v>4</v>
      </c>
      <c r="BO1461">
        <v>4</v>
      </c>
      <c r="BP1461">
        <v>4</v>
      </c>
      <c r="BQ1461">
        <v>4</v>
      </c>
    </row>
    <row r="1462" spans="1:69" x14ac:dyDescent="0.2">
      <c r="A1462" t="s">
        <v>194</v>
      </c>
      <c r="B1462" t="s">
        <v>195</v>
      </c>
      <c r="C1462" t="s">
        <v>3874</v>
      </c>
      <c r="D1462" t="s">
        <v>3875</v>
      </c>
      <c r="AX1462">
        <v>4.5</v>
      </c>
      <c r="AY1462">
        <v>4.5</v>
      </c>
      <c r="AZ1462">
        <v>4.5</v>
      </c>
      <c r="BA1462">
        <v>4.5</v>
      </c>
      <c r="BB1462">
        <v>4.5</v>
      </c>
      <c r="BC1462">
        <v>4.5</v>
      </c>
      <c r="BD1462">
        <v>4</v>
      </c>
      <c r="BE1462">
        <v>4</v>
      </c>
      <c r="BF1462">
        <v>4</v>
      </c>
      <c r="BG1462">
        <v>3.5</v>
      </c>
      <c r="BH1462">
        <v>3.5</v>
      </c>
      <c r="BI1462">
        <v>3.5</v>
      </c>
      <c r="BJ1462">
        <v>3</v>
      </c>
      <c r="BK1462">
        <v>3</v>
      </c>
      <c r="BL1462">
        <v>3</v>
      </c>
      <c r="BM1462">
        <v>3</v>
      </c>
      <c r="BN1462">
        <v>2.5</v>
      </c>
      <c r="BO1462">
        <v>2.5</v>
      </c>
      <c r="BP1462">
        <v>2.5</v>
      </c>
      <c r="BQ1462">
        <v>3</v>
      </c>
    </row>
    <row r="1463" spans="1:69" x14ac:dyDescent="0.2">
      <c r="A1463" t="s">
        <v>194</v>
      </c>
      <c r="B1463" t="s">
        <v>195</v>
      </c>
      <c r="C1463" t="s">
        <v>3876</v>
      </c>
      <c r="D1463" t="s">
        <v>3877</v>
      </c>
      <c r="AX1463">
        <v>4.5</v>
      </c>
      <c r="AY1463">
        <v>4.3333333333333304</v>
      </c>
      <c r="AZ1463">
        <v>4.3333333333333304</v>
      </c>
      <c r="BA1463">
        <v>4.3</v>
      </c>
      <c r="BB1463">
        <v>4.3333333333333304</v>
      </c>
      <c r="BC1463">
        <v>4.3333333333333304</v>
      </c>
      <c r="BD1463">
        <v>4.1666666666666696</v>
      </c>
      <c r="BE1463">
        <v>4.1666666666666696</v>
      </c>
      <c r="BF1463">
        <v>4.1666666666666696</v>
      </c>
      <c r="BG1463">
        <v>4</v>
      </c>
      <c r="BH1463">
        <v>3.8333333333333299</v>
      </c>
      <c r="BI1463">
        <v>3.8333333333333299</v>
      </c>
      <c r="BJ1463">
        <v>3.6666666666666701</v>
      </c>
      <c r="BK1463">
        <v>3.6666666666666701</v>
      </c>
      <c r="BL1463">
        <v>3.6666666666666701</v>
      </c>
      <c r="BM1463">
        <v>3.6666666666666701</v>
      </c>
      <c r="BN1463">
        <v>3.5</v>
      </c>
      <c r="BO1463">
        <v>3.5</v>
      </c>
      <c r="BP1463">
        <v>3.5</v>
      </c>
      <c r="BQ1463">
        <v>3.6666669999999999</v>
      </c>
    </row>
    <row r="1464" spans="1:69" x14ac:dyDescent="0.2">
      <c r="A1464" t="s">
        <v>194</v>
      </c>
      <c r="B1464" t="s">
        <v>195</v>
      </c>
      <c r="C1464" t="s">
        <v>3878</v>
      </c>
      <c r="D1464" t="s">
        <v>3879</v>
      </c>
    </row>
    <row r="1465" spans="1:69" x14ac:dyDescent="0.2">
      <c r="A1465" t="s">
        <v>194</v>
      </c>
      <c r="B1465" t="s">
        <v>195</v>
      </c>
      <c r="C1465" t="s">
        <v>3880</v>
      </c>
      <c r="D1465" t="s">
        <v>3881</v>
      </c>
      <c r="AS1465">
        <v>5</v>
      </c>
      <c r="AT1465">
        <v>15</v>
      </c>
      <c r="AU1465">
        <v>18</v>
      </c>
      <c r="AV1465">
        <v>13</v>
      </c>
      <c r="AW1465">
        <v>9</v>
      </c>
      <c r="AX1465">
        <v>9</v>
      </c>
      <c r="BC1465">
        <v>4</v>
      </c>
    </row>
    <row r="1466" spans="1:69" x14ac:dyDescent="0.2">
      <c r="A1466" t="s">
        <v>194</v>
      </c>
      <c r="B1466" t="s">
        <v>195</v>
      </c>
      <c r="C1466" t="s">
        <v>3882</v>
      </c>
      <c r="D1466" t="s">
        <v>3883</v>
      </c>
    </row>
    <row r="1467" spans="1:69" x14ac:dyDescent="0.2">
      <c r="A1467" t="s">
        <v>194</v>
      </c>
      <c r="B1467" t="s">
        <v>195</v>
      </c>
      <c r="C1467" t="s">
        <v>3884</v>
      </c>
      <c r="D1467" t="s">
        <v>3885</v>
      </c>
      <c r="AY1467">
        <v>290000000</v>
      </c>
    </row>
    <row r="1468" spans="1:69" x14ac:dyDescent="0.2">
      <c r="A1468" t="s">
        <v>194</v>
      </c>
      <c r="B1468" t="s">
        <v>195</v>
      </c>
      <c r="C1468" t="s">
        <v>3886</v>
      </c>
      <c r="D1468" t="s">
        <v>3887</v>
      </c>
      <c r="BQ1468">
        <v>41.918167109999999</v>
      </c>
    </row>
    <row r="1469" spans="1:69" x14ac:dyDescent="0.2">
      <c r="A1469" t="s">
        <v>194</v>
      </c>
      <c r="B1469" t="s">
        <v>195</v>
      </c>
      <c r="C1469" t="s">
        <v>3888</v>
      </c>
      <c r="D1469" t="s">
        <v>3889</v>
      </c>
      <c r="BB1469">
        <v>0</v>
      </c>
      <c r="BQ1469">
        <v>2.7272727269999999</v>
      </c>
    </row>
    <row r="1470" spans="1:69" x14ac:dyDescent="0.2">
      <c r="A1470" t="s">
        <v>194</v>
      </c>
      <c r="B1470" t="s">
        <v>195</v>
      </c>
      <c r="C1470" t="s">
        <v>3890</v>
      </c>
      <c r="D1470" t="s">
        <v>3891</v>
      </c>
      <c r="BB1470">
        <v>77.735641479999998</v>
      </c>
      <c r="BQ1470">
        <v>43.871932979999997</v>
      </c>
    </row>
    <row r="1471" spans="1:69" x14ac:dyDescent="0.2">
      <c r="A1471" t="s">
        <v>194</v>
      </c>
      <c r="B1471" t="s">
        <v>195</v>
      </c>
      <c r="C1471" t="s">
        <v>3892</v>
      </c>
      <c r="D1471" t="s">
        <v>3893</v>
      </c>
      <c r="BB1471">
        <v>3.3694098000000001</v>
      </c>
      <c r="BQ1471">
        <v>0.69079804420000002</v>
      </c>
    </row>
    <row r="1472" spans="1:69" x14ac:dyDescent="0.2">
      <c r="A1472" t="s">
        <v>194</v>
      </c>
      <c r="B1472" t="s">
        <v>195</v>
      </c>
      <c r="C1472" t="s">
        <v>3894</v>
      </c>
      <c r="D1472" t="s">
        <v>3895</v>
      </c>
      <c r="BQ1472">
        <v>17.59684944</v>
      </c>
    </row>
    <row r="1473" spans="1:70" x14ac:dyDescent="0.2">
      <c r="A1473" t="s">
        <v>194</v>
      </c>
      <c r="B1473" t="s">
        <v>195</v>
      </c>
      <c r="C1473" t="s">
        <v>3896</v>
      </c>
      <c r="D1473" t="s">
        <v>3897</v>
      </c>
      <c r="BQ1473">
        <v>68.185798649999995</v>
      </c>
    </row>
    <row r="1474" spans="1:70" x14ac:dyDescent="0.2">
      <c r="A1474" t="s">
        <v>194</v>
      </c>
      <c r="B1474" t="s">
        <v>195</v>
      </c>
      <c r="C1474" t="s">
        <v>3898</v>
      </c>
      <c r="D1474" t="s">
        <v>3899</v>
      </c>
      <c r="AY1474">
        <v>19.399999999999999</v>
      </c>
      <c r="BB1474">
        <v>33.137329100000002</v>
      </c>
      <c r="BQ1474">
        <v>16.717403409999999</v>
      </c>
    </row>
    <row r="1475" spans="1:70" x14ac:dyDescent="0.2">
      <c r="A1475" t="s">
        <v>194</v>
      </c>
      <c r="B1475" t="s">
        <v>195</v>
      </c>
      <c r="C1475" t="s">
        <v>3900</v>
      </c>
      <c r="D1475" t="s">
        <v>3901</v>
      </c>
      <c r="AY1475">
        <v>2.8</v>
      </c>
      <c r="BB1475">
        <v>7.8093495370000001</v>
      </c>
      <c r="BQ1475">
        <v>3.19497776</v>
      </c>
    </row>
    <row r="1476" spans="1:70" x14ac:dyDescent="0.2">
      <c r="A1476" t="s">
        <v>194</v>
      </c>
      <c r="B1476" t="s">
        <v>195</v>
      </c>
      <c r="C1476" t="s">
        <v>3902</v>
      </c>
      <c r="D1476" t="s">
        <v>3903</v>
      </c>
    </row>
    <row r="1477" spans="1:70" x14ac:dyDescent="0.2">
      <c r="A1477" t="s">
        <v>194</v>
      </c>
      <c r="B1477" t="s">
        <v>195</v>
      </c>
      <c r="C1477" t="s">
        <v>3904</v>
      </c>
      <c r="D1477" t="s">
        <v>3905</v>
      </c>
    </row>
    <row r="1478" spans="1:70" x14ac:dyDescent="0.2">
      <c r="A1478" t="s">
        <v>194</v>
      </c>
      <c r="B1478" t="s">
        <v>195</v>
      </c>
      <c r="C1478" t="s">
        <v>3906</v>
      </c>
      <c r="D1478" t="s">
        <v>3907</v>
      </c>
    </row>
    <row r="1479" spans="1:70" x14ac:dyDescent="0.2">
      <c r="A1479" t="s">
        <v>194</v>
      </c>
      <c r="B1479" t="s">
        <v>195</v>
      </c>
      <c r="C1479" t="s">
        <v>3908</v>
      </c>
      <c r="D1479" t="s">
        <v>3909</v>
      </c>
    </row>
    <row r="1480" spans="1:70" x14ac:dyDescent="0.2">
      <c r="A1480" t="s">
        <v>194</v>
      </c>
      <c r="B1480" t="s">
        <v>195</v>
      </c>
      <c r="C1480" t="s">
        <v>3910</v>
      </c>
      <c r="D1480" t="s">
        <v>3911</v>
      </c>
    </row>
    <row r="1481" spans="1:70" x14ac:dyDescent="0.2">
      <c r="A1481" t="s">
        <v>194</v>
      </c>
      <c r="B1481" t="s">
        <v>195</v>
      </c>
      <c r="C1481" t="s">
        <v>3912</v>
      </c>
      <c r="D1481" t="s">
        <v>3913</v>
      </c>
    </row>
    <row r="1482" spans="1:70" x14ac:dyDescent="0.2">
      <c r="A1482" t="s">
        <v>194</v>
      </c>
      <c r="B1482" t="s">
        <v>195</v>
      </c>
      <c r="C1482" t="s">
        <v>3914</v>
      </c>
      <c r="D1482" t="s">
        <v>3915</v>
      </c>
    </row>
    <row r="1483" spans="1:70" x14ac:dyDescent="0.2">
      <c r="A1483" t="s">
        <v>194</v>
      </c>
      <c r="B1483" t="s">
        <v>195</v>
      </c>
      <c r="C1483" t="s">
        <v>3916</v>
      </c>
      <c r="D1483" t="s">
        <v>3917</v>
      </c>
    </row>
    <row r="1484" spans="1:70" x14ac:dyDescent="0.2">
      <c r="A1484" t="s">
        <v>194</v>
      </c>
      <c r="B1484" t="s">
        <v>195</v>
      </c>
      <c r="C1484" t="s">
        <v>3918</v>
      </c>
      <c r="D1484" t="s">
        <v>3919</v>
      </c>
    </row>
    <row r="1485" spans="1:70" x14ac:dyDescent="0.2">
      <c r="A1485" t="s">
        <v>194</v>
      </c>
      <c r="B1485" t="s">
        <v>195</v>
      </c>
      <c r="C1485" t="s">
        <v>3920</v>
      </c>
      <c r="D1485" t="s">
        <v>3921</v>
      </c>
    </row>
    <row r="1486" spans="1:70" x14ac:dyDescent="0.2">
      <c r="A1486" t="s">
        <v>194</v>
      </c>
      <c r="B1486" t="s">
        <v>195</v>
      </c>
      <c r="C1486" t="s">
        <v>3922</v>
      </c>
      <c r="D1486" t="s">
        <v>3923</v>
      </c>
    </row>
    <row r="1487" spans="1:70" x14ac:dyDescent="0.2">
      <c r="A1487" t="s">
        <v>194</v>
      </c>
      <c r="B1487" t="s">
        <v>195</v>
      </c>
      <c r="C1487" t="s">
        <v>3924</v>
      </c>
      <c r="D1487" t="s">
        <v>3925</v>
      </c>
      <c r="BC1487">
        <v>84.774983282490993</v>
      </c>
      <c r="BH1487">
        <v>95.332672871280394</v>
      </c>
      <c r="BM1487">
        <v>109.212136854455</v>
      </c>
      <c r="BR1487">
        <v>103.868776068941</v>
      </c>
    </row>
    <row r="1488" spans="1:70" x14ac:dyDescent="0.2">
      <c r="A1488" t="s">
        <v>194</v>
      </c>
      <c r="B1488" t="s">
        <v>195</v>
      </c>
      <c r="C1488" t="s">
        <v>3926</v>
      </c>
      <c r="D1488" t="s">
        <v>3927</v>
      </c>
      <c r="BC1488">
        <v>34.349593380689598</v>
      </c>
      <c r="BH1488">
        <v>36.067738552093502</v>
      </c>
      <c r="BM1488">
        <v>37.394879658222202</v>
      </c>
      <c r="BR1488">
        <v>37.887116918563798</v>
      </c>
    </row>
    <row r="1489" spans="1:69" x14ac:dyDescent="0.2">
      <c r="A1489" t="s">
        <v>194</v>
      </c>
      <c r="B1489" t="s">
        <v>195</v>
      </c>
      <c r="C1489" t="s">
        <v>3928</v>
      </c>
      <c r="D1489" t="s">
        <v>3929</v>
      </c>
      <c r="O1489">
        <v>2.0000000000000001E-4</v>
      </c>
      <c r="P1489">
        <v>2.0000000000000001E-4</v>
      </c>
      <c r="Q1489">
        <v>2.0000000000000001E-4</v>
      </c>
      <c r="R1489">
        <v>2.9999999999999997E-4</v>
      </c>
      <c r="S1489">
        <v>2.0000000000000001E-4</v>
      </c>
      <c r="T1489">
        <v>2.9999999999999997E-4</v>
      </c>
      <c r="U1489">
        <v>5.0000000000000001E-4</v>
      </c>
      <c r="V1489">
        <v>5.9999999999999995E-4</v>
      </c>
      <c r="W1489">
        <v>5.9999999999999995E-4</v>
      </c>
      <c r="X1489">
        <v>6.9999999999999999E-4</v>
      </c>
      <c r="Y1489">
        <v>6.9999999999999999E-4</v>
      </c>
      <c r="Z1489">
        <v>6.9999999999999999E-4</v>
      </c>
      <c r="AA1489">
        <v>6.9999999999999999E-4</v>
      </c>
      <c r="AB1489">
        <v>6.9999999999999999E-4</v>
      </c>
      <c r="AC1489">
        <v>8.0000000000000004E-4</v>
      </c>
      <c r="AD1489">
        <v>6.9999999999999999E-4</v>
      </c>
      <c r="AE1489">
        <v>8.9999999999999998E-4</v>
      </c>
      <c r="AF1489">
        <v>8.9999999999999998E-4</v>
      </c>
      <c r="AG1489">
        <v>1.2999999999999999E-3</v>
      </c>
      <c r="AH1489">
        <v>1E-3</v>
      </c>
      <c r="AI1489">
        <v>1.1000000000000001E-3</v>
      </c>
      <c r="AJ1489">
        <v>1.5E-3</v>
      </c>
      <c r="AK1489">
        <v>1.2999999999999999E-3</v>
      </c>
      <c r="AL1489">
        <v>1.2999999999999999E-3</v>
      </c>
      <c r="AM1489">
        <v>1.5E-3</v>
      </c>
      <c r="AN1489">
        <v>1.5E-3</v>
      </c>
      <c r="AO1489">
        <v>1.5E-3</v>
      </c>
      <c r="AP1489">
        <v>2.3999999999999998E-3</v>
      </c>
      <c r="AQ1489">
        <v>2.2000000000000001E-3</v>
      </c>
      <c r="AR1489">
        <v>2.3E-3</v>
      </c>
      <c r="AS1489">
        <v>2.5000000000000001E-3</v>
      </c>
      <c r="AT1489">
        <v>2.8E-3</v>
      </c>
      <c r="AU1489">
        <v>3.0000000000000001E-3</v>
      </c>
      <c r="AV1489">
        <v>3.3E-3</v>
      </c>
      <c r="AW1489">
        <v>2.8999999999999998E-3</v>
      </c>
      <c r="AX1489">
        <v>3.2000000000000002E-3</v>
      </c>
      <c r="AY1489">
        <v>3.2000000000000002E-3</v>
      </c>
      <c r="AZ1489">
        <v>4.7999999999999996E-3</v>
      </c>
      <c r="BA1489">
        <v>5.1000000000000004E-3</v>
      </c>
      <c r="BB1489">
        <v>5.0000000000000001E-3</v>
      </c>
      <c r="BC1489">
        <v>5.1000000000000004E-3</v>
      </c>
      <c r="BD1489">
        <v>6.1000000000000004E-3</v>
      </c>
      <c r="BE1489">
        <v>7.3000000000000001E-3</v>
      </c>
      <c r="BF1489">
        <v>9.4999999999999998E-3</v>
      </c>
      <c r="BG1489">
        <v>8.2000000000000007E-3</v>
      </c>
      <c r="BH1489">
        <v>1.0999999999999999E-2</v>
      </c>
      <c r="BI1489">
        <v>1.14E-2</v>
      </c>
      <c r="BJ1489">
        <v>1.3299999999999999E-2</v>
      </c>
      <c r="BK1489">
        <v>1.4800000000000001E-2</v>
      </c>
      <c r="BL1489">
        <v>1.6199999999999999E-2</v>
      </c>
      <c r="BM1489">
        <v>1.6299999999999999E-2</v>
      </c>
      <c r="BN1489">
        <v>2.01E-2</v>
      </c>
      <c r="BO1489">
        <v>1.9800000000000002E-2</v>
      </c>
      <c r="BP1489">
        <v>1.9E-2</v>
      </c>
      <c r="BQ1489">
        <v>1.9699999999999999E-2</v>
      </c>
    </row>
    <row r="1490" spans="1:69" x14ac:dyDescent="0.2">
      <c r="A1490" t="s">
        <v>194</v>
      </c>
      <c r="B1490" t="s">
        <v>195</v>
      </c>
      <c r="C1490" t="s">
        <v>3930</v>
      </c>
      <c r="D1490" t="s">
        <v>3931</v>
      </c>
      <c r="O1490">
        <v>1.6999999999999999E-3</v>
      </c>
      <c r="P1490">
        <v>1.8E-3</v>
      </c>
      <c r="Q1490">
        <v>1.9E-3</v>
      </c>
      <c r="R1490">
        <v>2E-3</v>
      </c>
      <c r="S1490">
        <v>1.9E-3</v>
      </c>
      <c r="T1490">
        <v>2.0999999999999999E-3</v>
      </c>
      <c r="U1490">
        <v>2.3E-3</v>
      </c>
      <c r="V1490">
        <v>2.3E-3</v>
      </c>
      <c r="W1490">
        <v>2.5000000000000001E-3</v>
      </c>
      <c r="X1490">
        <v>2.5000000000000001E-3</v>
      </c>
      <c r="Y1490">
        <v>2.5999999999999999E-3</v>
      </c>
      <c r="Z1490">
        <v>2.8E-3</v>
      </c>
      <c r="AA1490">
        <v>2.8999999999999998E-3</v>
      </c>
      <c r="AB1490">
        <v>2.8E-3</v>
      </c>
      <c r="AC1490">
        <v>2.8E-3</v>
      </c>
      <c r="AD1490">
        <v>2.7000000000000001E-3</v>
      </c>
      <c r="AE1490">
        <v>3.0000000000000001E-3</v>
      </c>
      <c r="AF1490">
        <v>3.3E-3</v>
      </c>
      <c r="AG1490">
        <v>3.3E-3</v>
      </c>
      <c r="AH1490">
        <v>3.0999999999999999E-3</v>
      </c>
      <c r="AI1490">
        <v>1.6999999999999999E-3</v>
      </c>
      <c r="AJ1490">
        <v>1.8E-3</v>
      </c>
      <c r="AK1490">
        <v>1.5E-3</v>
      </c>
      <c r="AL1490">
        <v>1.1999999999999999E-3</v>
      </c>
      <c r="AM1490">
        <v>1.5E-3</v>
      </c>
      <c r="AN1490">
        <v>1.6000000000000001E-3</v>
      </c>
      <c r="AO1490">
        <v>1.5E-3</v>
      </c>
      <c r="AP1490">
        <v>1.4E-3</v>
      </c>
      <c r="AQ1490">
        <v>1.2999999999999999E-3</v>
      </c>
      <c r="AR1490">
        <v>1E-3</v>
      </c>
      <c r="AS1490">
        <v>1.1000000000000001E-3</v>
      </c>
      <c r="AT1490">
        <v>1.1000000000000001E-3</v>
      </c>
      <c r="AU1490">
        <v>1.1999999999999999E-3</v>
      </c>
      <c r="AV1490">
        <v>1.2999999999999999E-3</v>
      </c>
      <c r="AW1490">
        <v>1.1999999999999999E-3</v>
      </c>
      <c r="AX1490">
        <v>1.2999999999999999E-3</v>
      </c>
      <c r="AY1490">
        <v>1.1999999999999999E-3</v>
      </c>
      <c r="AZ1490">
        <v>1.4E-3</v>
      </c>
      <c r="BA1490">
        <v>1.6000000000000001E-3</v>
      </c>
      <c r="BB1490">
        <v>1.5E-3</v>
      </c>
      <c r="BC1490">
        <v>1.5E-3</v>
      </c>
      <c r="BD1490">
        <v>1.6000000000000001E-3</v>
      </c>
      <c r="BE1490">
        <v>1.6999999999999999E-3</v>
      </c>
      <c r="BF1490">
        <v>1.6999999999999999E-3</v>
      </c>
      <c r="BG1490">
        <v>1.6999999999999999E-3</v>
      </c>
      <c r="BH1490">
        <v>1.9E-3</v>
      </c>
      <c r="BI1490">
        <v>1.6999999999999999E-3</v>
      </c>
      <c r="BJ1490">
        <v>1.6999999999999999E-3</v>
      </c>
      <c r="BK1490">
        <v>1.8E-3</v>
      </c>
      <c r="BL1490">
        <v>2E-3</v>
      </c>
      <c r="BM1490">
        <v>2E-3</v>
      </c>
      <c r="BN1490">
        <v>2E-3</v>
      </c>
      <c r="BO1490">
        <v>2.0999999999999999E-3</v>
      </c>
      <c r="BP1490">
        <v>2E-3</v>
      </c>
      <c r="BQ1490">
        <v>2.0999999999999999E-3</v>
      </c>
    </row>
    <row r="1491" spans="1:69" x14ac:dyDescent="0.2">
      <c r="A1491" t="s">
        <v>194</v>
      </c>
      <c r="B1491" t="s">
        <v>195</v>
      </c>
      <c r="C1491" t="s">
        <v>3932</v>
      </c>
      <c r="D1491" t="s">
        <v>3933</v>
      </c>
      <c r="O1491">
        <v>1.1244666955658731</v>
      </c>
      <c r="P1491">
        <v>1.1109847776777815</v>
      </c>
      <c r="Q1491">
        <v>1.0340895510668247</v>
      </c>
      <c r="R1491">
        <v>0.9667237095451281</v>
      </c>
      <c r="S1491">
        <v>0.97488690276226797</v>
      </c>
      <c r="T1491">
        <v>0.98222565700360576</v>
      </c>
      <c r="U1491">
        <v>0.9886898378905955</v>
      </c>
      <c r="V1491">
        <v>0.99145492720650752</v>
      </c>
      <c r="W1491">
        <v>1.0034161818629812</v>
      </c>
      <c r="X1491">
        <v>1.0225161419375766</v>
      </c>
      <c r="Y1491">
        <v>1.0247412887347256</v>
      </c>
      <c r="Z1491">
        <v>1.0381818841329691</v>
      </c>
      <c r="AA1491">
        <v>1.0625055431073582</v>
      </c>
      <c r="AB1491">
        <v>1.0666352011732283</v>
      </c>
      <c r="AC1491">
        <v>1.0628445589028461</v>
      </c>
      <c r="AD1491">
        <v>1.1479718272710966</v>
      </c>
      <c r="AE1491">
        <v>1.1590202126737805</v>
      </c>
      <c r="AF1491">
        <v>1.1708019844606472</v>
      </c>
      <c r="AG1491">
        <v>1.1744202978209333</v>
      </c>
      <c r="AH1491">
        <v>1.1706641782052252</v>
      </c>
      <c r="AI1491">
        <v>1.2344426835249116</v>
      </c>
      <c r="AJ1491">
        <v>1.2664359817393591</v>
      </c>
      <c r="AK1491">
        <v>1.2484844393788734</v>
      </c>
      <c r="AL1491">
        <v>1.247443072949953</v>
      </c>
      <c r="AM1491">
        <v>1.2550724540335554</v>
      </c>
      <c r="AN1491">
        <v>1.2639502626526442</v>
      </c>
      <c r="AO1491">
        <v>1.2709622481053295</v>
      </c>
      <c r="AP1491">
        <v>1.2836943237759098</v>
      </c>
      <c r="AQ1491">
        <v>1.2861250901192314</v>
      </c>
      <c r="AR1491">
        <v>1.195860570363807</v>
      </c>
      <c r="AS1491">
        <v>1.1891279443305991</v>
      </c>
      <c r="AT1491">
        <v>1.2893776909818877</v>
      </c>
      <c r="AU1491">
        <v>1.2807295887664729</v>
      </c>
      <c r="AV1491">
        <v>1.4942520301116022</v>
      </c>
      <c r="AW1491">
        <v>1.4672976244715672</v>
      </c>
      <c r="AX1491">
        <v>1.4697472883350227</v>
      </c>
      <c r="AY1491">
        <v>1.4577450340402791</v>
      </c>
      <c r="AZ1491">
        <v>1.4729108947324052</v>
      </c>
      <c r="BA1491">
        <v>1.5054437012541475</v>
      </c>
      <c r="BB1491">
        <v>1.4942967139667014</v>
      </c>
      <c r="BC1491">
        <v>1.5036381792894851</v>
      </c>
      <c r="BD1491">
        <v>1.4998582395245492</v>
      </c>
      <c r="BE1491">
        <v>1.5114177861108424</v>
      </c>
      <c r="BF1491">
        <v>1.5241523945561248</v>
      </c>
      <c r="BG1491">
        <v>1.4971534265330171</v>
      </c>
      <c r="BH1491">
        <v>1.5449351662445567</v>
      </c>
      <c r="BI1491">
        <v>1.545028315700929</v>
      </c>
      <c r="BJ1491">
        <v>1.5582268926135874</v>
      </c>
      <c r="BK1491">
        <v>1.5951727463670147</v>
      </c>
      <c r="BL1491">
        <v>1.6112383045243117</v>
      </c>
      <c r="BM1491">
        <v>1.4058213047443768</v>
      </c>
      <c r="BN1491">
        <v>1.6111165491556516</v>
      </c>
      <c r="BO1491">
        <v>1.5879221493161992</v>
      </c>
      <c r="BP1491">
        <v>1.5023207035454529</v>
      </c>
      <c r="BQ1491">
        <v>1.4827816352787009</v>
      </c>
    </row>
    <row r="1492" spans="1:69" x14ac:dyDescent="0.2">
      <c r="A1492" t="s">
        <v>194</v>
      </c>
      <c r="B1492" t="s">
        <v>195</v>
      </c>
      <c r="C1492" t="s">
        <v>3934</v>
      </c>
      <c r="D1492" t="s">
        <v>3935</v>
      </c>
      <c r="BB1492">
        <v>1.2500368273579976</v>
      </c>
    </row>
    <row r="1493" spans="1:69" x14ac:dyDescent="0.2">
      <c r="A1493" t="s">
        <v>194</v>
      </c>
      <c r="B1493" t="s">
        <v>195</v>
      </c>
      <c r="C1493" t="s">
        <v>3936</v>
      </c>
      <c r="D1493" t="s">
        <v>3937</v>
      </c>
      <c r="AI1493">
        <v>100</v>
      </c>
      <c r="AN1493">
        <v>100</v>
      </c>
      <c r="AS1493">
        <v>100</v>
      </c>
      <c r="AX1493">
        <v>100</v>
      </c>
      <c r="BC1493">
        <v>100</v>
      </c>
      <c r="BD1493">
        <v>100</v>
      </c>
      <c r="BE1493">
        <v>100</v>
      </c>
      <c r="BF1493">
        <v>100</v>
      </c>
      <c r="BG1493">
        <v>100</v>
      </c>
      <c r="BH1493">
        <v>100</v>
      </c>
      <c r="BI1493">
        <v>100</v>
      </c>
      <c r="BJ1493">
        <v>100</v>
      </c>
    </row>
    <row r="1494" spans="1:69" x14ac:dyDescent="0.2">
      <c r="A1494" t="s">
        <v>194</v>
      </c>
      <c r="B1494" t="s">
        <v>195</v>
      </c>
      <c r="C1494" t="s">
        <v>3938</v>
      </c>
      <c r="D1494" t="s">
        <v>3939</v>
      </c>
      <c r="AI1494">
        <v>172.69303108380328</v>
      </c>
      <c r="AJ1494">
        <v>173.93340337198731</v>
      </c>
      <c r="AK1494">
        <v>174.23917018150797</v>
      </c>
      <c r="AL1494">
        <v>176.29672031351396</v>
      </c>
      <c r="AM1494">
        <v>173.37906285030974</v>
      </c>
      <c r="AN1494">
        <v>173.27656260148291</v>
      </c>
      <c r="AO1494">
        <v>162.02653251596246</v>
      </c>
      <c r="AP1494">
        <v>162.13185870987724</v>
      </c>
      <c r="AQ1494">
        <v>160.95860098148739</v>
      </c>
      <c r="AR1494">
        <v>120.29447816602747</v>
      </c>
      <c r="AS1494">
        <v>122.87633161526021</v>
      </c>
      <c r="AT1494">
        <v>138.80840430693254</v>
      </c>
      <c r="AU1494">
        <v>140.36666018395857</v>
      </c>
      <c r="AV1494">
        <v>145.41220288692665</v>
      </c>
      <c r="AW1494">
        <v>149.20202552062355</v>
      </c>
      <c r="AX1494">
        <v>152.45406529421467</v>
      </c>
      <c r="AY1494">
        <v>160.05194705349288</v>
      </c>
      <c r="AZ1494">
        <v>167.38049699381838</v>
      </c>
      <c r="BA1494">
        <v>168.80031087062977</v>
      </c>
      <c r="BB1494">
        <v>171.44988829824013</v>
      </c>
      <c r="BC1494">
        <v>227.93902505696968</v>
      </c>
      <c r="BD1494">
        <v>235.6749138624304</v>
      </c>
      <c r="BE1494">
        <v>249.06904506532126</v>
      </c>
      <c r="BF1494">
        <v>258.22970643566475</v>
      </c>
      <c r="BG1494">
        <v>264.94990457600369</v>
      </c>
      <c r="BH1494">
        <v>279.21998212051642</v>
      </c>
      <c r="BI1494">
        <v>271.61557534676342</v>
      </c>
      <c r="BJ1494">
        <v>285.31379943935349</v>
      </c>
      <c r="BK1494">
        <v>299.91343729271745</v>
      </c>
      <c r="BL1494">
        <v>302.33069337986416</v>
      </c>
      <c r="BM1494">
        <v>263.88298802906041</v>
      </c>
      <c r="BN1494">
        <v>303.17185347500686</v>
      </c>
      <c r="BO1494">
        <v>312.92908580422716</v>
      </c>
    </row>
    <row r="1495" spans="1:69" x14ac:dyDescent="0.2">
      <c r="A1495" t="s">
        <v>194</v>
      </c>
      <c r="B1495" t="s">
        <v>195</v>
      </c>
      <c r="C1495" t="s">
        <v>3940</v>
      </c>
      <c r="D1495" t="s">
        <v>3941</v>
      </c>
      <c r="AI1495">
        <v>0</v>
      </c>
      <c r="AJ1495">
        <v>0</v>
      </c>
      <c r="AK1495">
        <v>0</v>
      </c>
      <c r="AL1495">
        <v>0</v>
      </c>
      <c r="AM1495">
        <v>0</v>
      </c>
      <c r="AN1495">
        <v>0</v>
      </c>
      <c r="AO1495">
        <v>0</v>
      </c>
      <c r="AP1495">
        <v>0</v>
      </c>
      <c r="AQ1495">
        <v>0</v>
      </c>
      <c r="AR1495">
        <v>0</v>
      </c>
      <c r="AS1495">
        <v>0</v>
      </c>
      <c r="AT1495">
        <v>0</v>
      </c>
      <c r="AU1495">
        <v>0</v>
      </c>
      <c r="AV1495">
        <v>0</v>
      </c>
      <c r="AW1495">
        <v>0</v>
      </c>
      <c r="AX1495">
        <v>0</v>
      </c>
      <c r="AY1495">
        <v>0</v>
      </c>
      <c r="AZ1495">
        <v>0</v>
      </c>
      <c r="BA1495">
        <v>0</v>
      </c>
      <c r="BB1495">
        <v>0</v>
      </c>
      <c r="BC1495">
        <v>0</v>
      </c>
      <c r="BD1495">
        <v>0</v>
      </c>
      <c r="BE1495">
        <v>0</v>
      </c>
      <c r="BF1495">
        <v>0</v>
      </c>
      <c r="BG1495">
        <v>0</v>
      </c>
      <c r="BH1495">
        <v>0</v>
      </c>
      <c r="BI1495">
        <v>0</v>
      </c>
      <c r="BJ1495">
        <v>0</v>
      </c>
      <c r="BK1495">
        <v>0</v>
      </c>
      <c r="BL1495">
        <v>0</v>
      </c>
      <c r="BM1495">
        <v>0</v>
      </c>
      <c r="BN1495">
        <v>0</v>
      </c>
      <c r="BO1495">
        <v>0</v>
      </c>
    </row>
    <row r="1496" spans="1:69" x14ac:dyDescent="0.2">
      <c r="A1496" t="s">
        <v>194</v>
      </c>
      <c r="B1496" t="s">
        <v>195</v>
      </c>
      <c r="C1496" t="s">
        <v>3942</v>
      </c>
      <c r="D1496" t="s">
        <v>3943</v>
      </c>
      <c r="AI1496">
        <v>3.2829590385537917</v>
      </c>
      <c r="AJ1496">
        <v>3.5833715067111136</v>
      </c>
      <c r="AK1496">
        <v>3.5777546153551962</v>
      </c>
      <c r="AL1496">
        <v>3.6531335535662923</v>
      </c>
      <c r="AM1496">
        <v>3.748101973303386</v>
      </c>
      <c r="AN1496">
        <v>3.9453642276681684</v>
      </c>
      <c r="AO1496">
        <v>4.6492951187861511</v>
      </c>
      <c r="AP1496">
        <v>4.8970686437157154</v>
      </c>
      <c r="AQ1496">
        <v>5.2068006939647926</v>
      </c>
      <c r="AR1496">
        <v>7.3688676667890647</v>
      </c>
      <c r="AS1496">
        <v>7.2957702246335598</v>
      </c>
      <c r="AT1496">
        <v>6.8289768145516421</v>
      </c>
      <c r="AU1496">
        <v>6.9388552246434836</v>
      </c>
      <c r="AV1496">
        <v>7.1372138867434263</v>
      </c>
      <c r="AW1496">
        <v>7.2318059199428708</v>
      </c>
      <c r="AX1496">
        <v>7.6860155938415691</v>
      </c>
      <c r="AY1496">
        <v>7.7724917524896933</v>
      </c>
      <c r="AZ1496">
        <v>7.7099753755773905</v>
      </c>
      <c r="BA1496">
        <v>8.0056749227614059</v>
      </c>
      <c r="BB1496">
        <v>7.930551968093515</v>
      </c>
      <c r="BC1496">
        <v>6.3588153168021568</v>
      </c>
      <c r="BD1496">
        <v>6.4976936125399476</v>
      </c>
      <c r="BE1496">
        <v>6.3108558687447989</v>
      </c>
      <c r="BF1496">
        <v>6.3621345271794834</v>
      </c>
      <c r="BG1496">
        <v>6.2703088744121551</v>
      </c>
      <c r="BH1496">
        <v>6.0582317247766468</v>
      </c>
      <c r="BI1496">
        <v>6.9280229196786003</v>
      </c>
      <c r="BJ1496">
        <v>7.1584443395746122</v>
      </c>
      <c r="BK1496">
        <v>6.9130731751506227</v>
      </c>
      <c r="BL1496">
        <v>7.3831829484849747</v>
      </c>
      <c r="BM1496">
        <v>9.0218882452393707</v>
      </c>
      <c r="BN1496">
        <v>8.2013910690511906</v>
      </c>
      <c r="BO1496">
        <v>8.4531633522267384</v>
      </c>
    </row>
    <row r="1497" spans="1:69" x14ac:dyDescent="0.2">
      <c r="A1497" t="s">
        <v>194</v>
      </c>
      <c r="B1497" t="s">
        <v>195</v>
      </c>
      <c r="C1497" t="s">
        <v>3944</v>
      </c>
      <c r="D1497" t="s">
        <v>3945</v>
      </c>
      <c r="AS1497">
        <v>25.197435897435899</v>
      </c>
      <c r="AT1497">
        <v>14.693989071038253</v>
      </c>
      <c r="AU1497">
        <v>17.468493150684932</v>
      </c>
      <c r="AV1497">
        <v>21.548314606741574</v>
      </c>
      <c r="AW1497">
        <v>21.405063291139239</v>
      </c>
      <c r="AX1497">
        <v>19.433268858800773</v>
      </c>
      <c r="AY1497">
        <v>14.720802919708028</v>
      </c>
      <c r="AZ1497">
        <v>18.205882352941178</v>
      </c>
      <c r="BA1497">
        <v>21.924193548387098</v>
      </c>
      <c r="BB1497">
        <v>18.899999999999999</v>
      </c>
      <c r="BC1497">
        <v>13.851764705882353</v>
      </c>
      <c r="BD1497">
        <v>8.997809419496166</v>
      </c>
      <c r="BE1497">
        <v>8.6504424778761067</v>
      </c>
      <c r="BF1497">
        <v>8.3898437500000007</v>
      </c>
      <c r="BG1497">
        <v>6.2312834224598923</v>
      </c>
      <c r="BH1497">
        <v>5.1832627118644066</v>
      </c>
      <c r="BI1497">
        <v>8.3771726535341831</v>
      </c>
      <c r="BJ1497">
        <v>7.8976897689768979</v>
      </c>
      <c r="BK1497">
        <v>9.7853170189099004</v>
      </c>
      <c r="BL1497">
        <v>13.147814910025707</v>
      </c>
      <c r="BM1497">
        <v>13.459216441875402</v>
      </c>
      <c r="BN1497">
        <v>13.982068141063959</v>
      </c>
    </row>
    <row r="1498" spans="1:69" x14ac:dyDescent="0.2">
      <c r="A1498" t="s">
        <v>194</v>
      </c>
      <c r="B1498" t="s">
        <v>195</v>
      </c>
      <c r="C1498" t="s">
        <v>3946</v>
      </c>
      <c r="D1498" t="s">
        <v>3947</v>
      </c>
      <c r="AI1498">
        <v>9.7826086956521738</v>
      </c>
      <c r="AJ1498">
        <v>9.7938144329896915</v>
      </c>
      <c r="AK1498">
        <v>9.9502487562189064</v>
      </c>
      <c r="AL1498">
        <v>9.7674418604651159</v>
      </c>
      <c r="AM1498">
        <v>9.7222222222222232</v>
      </c>
      <c r="AN1498">
        <v>11.934156378600823</v>
      </c>
      <c r="AO1498">
        <v>14.5985401459854</v>
      </c>
      <c r="AP1498">
        <v>12.37785016286645</v>
      </c>
      <c r="AQ1498">
        <v>14.201183431952662</v>
      </c>
      <c r="AR1498">
        <v>12.5</v>
      </c>
      <c r="AS1498">
        <v>12.564102564102564</v>
      </c>
      <c r="AT1498">
        <v>17.486338797814209</v>
      </c>
      <c r="AU1498">
        <v>15.616438356164384</v>
      </c>
      <c r="AV1498">
        <v>15.505617977528091</v>
      </c>
      <c r="AW1498">
        <v>16.033755274261605</v>
      </c>
      <c r="AX1498">
        <v>15.860735009671178</v>
      </c>
      <c r="AY1498">
        <v>15.51094890510949</v>
      </c>
      <c r="AZ1498">
        <v>16.830065359477125</v>
      </c>
      <c r="BA1498">
        <v>15.32258064516129</v>
      </c>
      <c r="BB1498">
        <v>14.571428571428571</v>
      </c>
      <c r="BC1498">
        <v>28</v>
      </c>
      <c r="BD1498">
        <v>18.400876232201533</v>
      </c>
      <c r="BE1498">
        <v>16.017699115044248</v>
      </c>
      <c r="BF1498">
        <v>14.296875</v>
      </c>
      <c r="BG1498">
        <v>13.368983957219251</v>
      </c>
      <c r="BH1498">
        <v>11.28177966101695</v>
      </c>
      <c r="BI1498">
        <v>14.831981460023174</v>
      </c>
      <c r="BJ1498">
        <v>13.036303630363037</v>
      </c>
      <c r="BK1498">
        <v>13.070077864293658</v>
      </c>
      <c r="BL1498">
        <v>4.4344473007712084</v>
      </c>
      <c r="BM1498">
        <v>11.689145793192036</v>
      </c>
      <c r="BN1498">
        <v>12.014345487148836</v>
      </c>
      <c r="BO1498">
        <v>12.462552426602755</v>
      </c>
    </row>
    <row r="1499" spans="1:69" x14ac:dyDescent="0.2">
      <c r="A1499" t="s">
        <v>194</v>
      </c>
      <c r="B1499" t="s">
        <v>195</v>
      </c>
      <c r="C1499" t="s">
        <v>3948</v>
      </c>
      <c r="D1499" t="s">
        <v>3949</v>
      </c>
      <c r="AL1499">
        <v>6.1</v>
      </c>
      <c r="AM1499">
        <v>6.1250100135803196</v>
      </c>
      <c r="AN1499">
        <v>6.6253328323364302</v>
      </c>
      <c r="AO1499">
        <v>7.1229362487793004</v>
      </c>
      <c r="AP1499">
        <v>7.6171398162841797</v>
      </c>
      <c r="AQ1499">
        <v>8.1072645187377894</v>
      </c>
      <c r="AR1499">
        <v>6.9</v>
      </c>
      <c r="AS1499">
        <v>9.1</v>
      </c>
      <c r="AT1499">
        <v>9.5</v>
      </c>
      <c r="AU1499">
        <v>9.9</v>
      </c>
      <c r="AV1499">
        <v>11.4</v>
      </c>
      <c r="AW1499">
        <v>10.7</v>
      </c>
      <c r="AX1499">
        <v>11.1</v>
      </c>
      <c r="AY1499">
        <v>11.6</v>
      </c>
      <c r="AZ1499">
        <v>12</v>
      </c>
      <c r="BA1499">
        <v>12.5</v>
      </c>
      <c r="BB1499">
        <v>12.6</v>
      </c>
      <c r="BC1499">
        <v>13.1</v>
      </c>
      <c r="BD1499">
        <v>14.8</v>
      </c>
      <c r="BE1499">
        <v>15.1</v>
      </c>
      <c r="BF1499">
        <v>15.4</v>
      </c>
      <c r="BG1499">
        <v>19.2</v>
      </c>
      <c r="BH1499">
        <v>16.2</v>
      </c>
      <c r="BI1499">
        <v>16.600000000000001</v>
      </c>
      <c r="BJ1499">
        <v>17</v>
      </c>
      <c r="BK1499">
        <v>14.4</v>
      </c>
      <c r="BL1499">
        <v>17.600000000000001</v>
      </c>
      <c r="BM1499">
        <v>18.5</v>
      </c>
      <c r="BN1499">
        <v>19</v>
      </c>
      <c r="BO1499">
        <v>19.5</v>
      </c>
      <c r="BP1499">
        <v>21.7</v>
      </c>
    </row>
    <row r="1500" spans="1:69" x14ac:dyDescent="0.2">
      <c r="A1500" t="s">
        <v>194</v>
      </c>
      <c r="B1500" t="s">
        <v>195</v>
      </c>
      <c r="C1500" t="s">
        <v>3950</v>
      </c>
      <c r="D1500" t="s">
        <v>3951</v>
      </c>
      <c r="AS1500">
        <v>2.6</v>
      </c>
      <c r="AT1500">
        <v>2.9</v>
      </c>
      <c r="AU1500">
        <v>3.1</v>
      </c>
      <c r="AV1500">
        <v>3.4</v>
      </c>
      <c r="AW1500">
        <v>3.6</v>
      </c>
      <c r="AX1500">
        <v>3.9</v>
      </c>
      <c r="AY1500">
        <v>4.3</v>
      </c>
      <c r="AZ1500">
        <v>4.8</v>
      </c>
      <c r="BA1500">
        <v>5</v>
      </c>
      <c r="BB1500">
        <v>5.5</v>
      </c>
      <c r="BC1500">
        <v>5.8</v>
      </c>
      <c r="BD1500">
        <v>6.4</v>
      </c>
      <c r="BE1500">
        <v>7.1</v>
      </c>
      <c r="BF1500">
        <v>7.6</v>
      </c>
      <c r="BG1500">
        <v>8.3000000000000007</v>
      </c>
      <c r="BH1500">
        <v>9</v>
      </c>
      <c r="BI1500">
        <v>9.8000000000000007</v>
      </c>
      <c r="BJ1500">
        <v>10.6</v>
      </c>
      <c r="BK1500">
        <v>11.7</v>
      </c>
      <c r="BL1500">
        <v>12.5</v>
      </c>
      <c r="BM1500">
        <v>13.5</v>
      </c>
      <c r="BN1500">
        <v>14.6</v>
      </c>
      <c r="BO1500">
        <v>15.9</v>
      </c>
      <c r="BP1500">
        <v>17</v>
      </c>
    </row>
    <row r="1501" spans="1:69" x14ac:dyDescent="0.2">
      <c r="A1501" t="s">
        <v>194</v>
      </c>
      <c r="B1501" t="s">
        <v>195</v>
      </c>
      <c r="C1501" t="s">
        <v>3952</v>
      </c>
      <c r="D1501" t="s">
        <v>3953</v>
      </c>
      <c r="Q1501">
        <v>48293.599999999999</v>
      </c>
      <c r="R1501">
        <v>117352.7</v>
      </c>
      <c r="S1501">
        <v>305577.5</v>
      </c>
      <c r="T1501">
        <v>758857.8</v>
      </c>
      <c r="U1501">
        <v>821203</v>
      </c>
      <c r="V1501">
        <v>1363589.1</v>
      </c>
      <c r="W1501">
        <v>1697887.6</v>
      </c>
      <c r="X1501">
        <v>2343488.9</v>
      </c>
      <c r="Y1501">
        <v>4703568.9000000004</v>
      </c>
      <c r="Z1501">
        <v>5712062.5999999996</v>
      </c>
      <c r="AA1501">
        <v>5469862.5999999996</v>
      </c>
      <c r="AB1501">
        <v>3856761.1</v>
      </c>
      <c r="AC1501">
        <v>7801028.5999999996</v>
      </c>
      <c r="AD1501">
        <v>6270536.7999999998</v>
      </c>
      <c r="AE1501">
        <v>12288544.4</v>
      </c>
      <c r="AF1501">
        <v>13893530.800000001</v>
      </c>
      <c r="AG1501">
        <v>21753987.600000001</v>
      </c>
      <c r="AH1501">
        <v>20691347</v>
      </c>
      <c r="AI1501">
        <v>20527858.899999999</v>
      </c>
      <c r="AJ1501">
        <v>36981345</v>
      </c>
      <c r="AK1501">
        <v>22885870.800000001</v>
      </c>
      <c r="AL1501">
        <v>29556989.899999999</v>
      </c>
      <c r="AM1501">
        <v>36356694</v>
      </c>
      <c r="AN1501">
        <v>35589011.700000003</v>
      </c>
      <c r="AO1501">
        <v>38108572.5</v>
      </c>
      <c r="AP1501">
        <v>37956495.100000001</v>
      </c>
      <c r="AQ1501">
        <v>39447240.899999999</v>
      </c>
      <c r="AR1501">
        <v>43054963.5</v>
      </c>
      <c r="AS1501">
        <v>29941774.5</v>
      </c>
      <c r="AT1501">
        <v>20458991.699999999</v>
      </c>
      <c r="AU1501">
        <v>27467712.100000001</v>
      </c>
      <c r="AV1501">
        <v>31035496.100000001</v>
      </c>
      <c r="AW1501">
        <v>37192127.899999999</v>
      </c>
      <c r="AX1501">
        <v>30915501.5</v>
      </c>
      <c r="AY1501">
        <v>31035345.199999999</v>
      </c>
      <c r="AZ1501">
        <v>20083697.600000001</v>
      </c>
      <c r="BA1501">
        <v>25591898.899999999</v>
      </c>
      <c r="BB1501">
        <v>28687908.199999999</v>
      </c>
      <c r="BC1501">
        <v>30697935.300000001</v>
      </c>
      <c r="BD1501">
        <v>39686984.299999997</v>
      </c>
      <c r="BE1501">
        <v>42108206.5</v>
      </c>
      <c r="BF1501">
        <v>45734705.5</v>
      </c>
      <c r="BG1501">
        <v>52855482</v>
      </c>
      <c r="BH1501">
        <v>61222506.399999999</v>
      </c>
      <c r="BI1501">
        <v>72649391</v>
      </c>
      <c r="BJ1501">
        <v>79926045.599999994</v>
      </c>
      <c r="BK1501">
        <v>82048559.299999997</v>
      </c>
      <c r="BL1501">
        <v>98504421.900000006</v>
      </c>
      <c r="BM1501">
        <v>116286963</v>
      </c>
      <c r="BN1501">
        <v>127208286.90000001</v>
      </c>
      <c r="BO1501">
        <v>145760242.90000001</v>
      </c>
      <c r="BP1501">
        <v>176210390.90000001</v>
      </c>
      <c r="BQ1501">
        <v>228428172.69999999</v>
      </c>
    </row>
    <row r="1502" spans="1:69" x14ac:dyDescent="0.2">
      <c r="A1502" t="s">
        <v>194</v>
      </c>
      <c r="B1502" t="s">
        <v>195</v>
      </c>
      <c r="C1502" t="s">
        <v>3954</v>
      </c>
      <c r="D1502" t="s">
        <v>3955</v>
      </c>
      <c r="S1502">
        <v>4.4680001245568741</v>
      </c>
      <c r="T1502">
        <v>5.5006022801175503</v>
      </c>
      <c r="U1502">
        <v>4.3956415849785735</v>
      </c>
      <c r="V1502">
        <v>4.6239981153245182</v>
      </c>
      <c r="W1502">
        <v>5.2612938953832966</v>
      </c>
      <c r="X1502">
        <v>5.0749284190703809</v>
      </c>
      <c r="Y1502">
        <v>7.5307289749875981</v>
      </c>
      <c r="Z1502">
        <v>6.5695231289126452</v>
      </c>
      <c r="AA1502">
        <v>8.3144706613741626</v>
      </c>
      <c r="AB1502">
        <v>9.6777171908075417</v>
      </c>
      <c r="AC1502">
        <v>10.759526578628286</v>
      </c>
      <c r="AD1502">
        <v>15.86050735824449</v>
      </c>
      <c r="AE1502">
        <v>16.72280475532769</v>
      </c>
      <c r="AF1502">
        <v>11.072679035695282</v>
      </c>
      <c r="AG1502">
        <v>12.118411444486277</v>
      </c>
      <c r="AH1502">
        <v>13.14382611354819</v>
      </c>
      <c r="AI1502">
        <v>7.8042573060718778</v>
      </c>
      <c r="AJ1502">
        <v>11.377368552397442</v>
      </c>
      <c r="AK1502">
        <v>8.8857294470283588</v>
      </c>
      <c r="AL1502">
        <v>11.515273076437504</v>
      </c>
      <c r="AM1502">
        <v>14.881057549386387</v>
      </c>
      <c r="AS1502">
        <v>18.448078359953755</v>
      </c>
      <c r="AT1502">
        <v>13.041091543301226</v>
      </c>
      <c r="AU1502">
        <v>13.65748487578424</v>
      </c>
      <c r="AV1502">
        <v>12.032317256938953</v>
      </c>
      <c r="AW1502">
        <v>8.939947390626525</v>
      </c>
      <c r="AX1502">
        <v>7.8305087950680408</v>
      </c>
      <c r="AY1502">
        <v>6.0336267196153663</v>
      </c>
      <c r="AZ1502">
        <v>4.748868553591282</v>
      </c>
      <c r="BA1502">
        <v>3.9396410145200145</v>
      </c>
      <c r="BB1502">
        <v>3.8813259827669295</v>
      </c>
      <c r="BC1502">
        <v>2.5114005353358575</v>
      </c>
      <c r="BD1502">
        <v>2.3305327074600486</v>
      </c>
      <c r="BE1502">
        <v>2.1347822016074338</v>
      </c>
      <c r="BF1502">
        <v>2.4733870623227192</v>
      </c>
      <c r="BG1502">
        <v>2.9361987498534092</v>
      </c>
      <c r="BH1502">
        <v>4.0643442875066054</v>
      </c>
      <c r="BI1502">
        <v>3.6774590921360839</v>
      </c>
      <c r="BJ1502">
        <v>3.5919778679639198</v>
      </c>
      <c r="BK1502">
        <v>3.1576525353294271</v>
      </c>
      <c r="BL1502">
        <v>3.4975478058620557</v>
      </c>
      <c r="BM1502">
        <v>2.9556863645002789</v>
      </c>
      <c r="BN1502">
        <v>2.6295992165794959</v>
      </c>
      <c r="BO1502">
        <v>3.4354844322097602</v>
      </c>
      <c r="BP1502">
        <v>4.1336208665011478</v>
      </c>
    </row>
    <row r="1503" spans="1:69" x14ac:dyDescent="0.2">
      <c r="A1503" t="s">
        <v>194</v>
      </c>
      <c r="B1503" t="s">
        <v>195</v>
      </c>
      <c r="C1503" t="s">
        <v>3956</v>
      </c>
      <c r="D1503" t="s">
        <v>3957</v>
      </c>
      <c r="O1503">
        <v>2118275.7999999998</v>
      </c>
      <c r="P1503">
        <v>2096983.6</v>
      </c>
      <c r="Q1503">
        <v>3269202.4</v>
      </c>
      <c r="R1503">
        <v>3808626.7</v>
      </c>
      <c r="S1503">
        <v>3769790.4</v>
      </c>
      <c r="T1503">
        <v>5235909.0999999996</v>
      </c>
      <c r="U1503">
        <v>4680948.5</v>
      </c>
      <c r="V1503">
        <v>5480935.4000000004</v>
      </c>
      <c r="W1503">
        <v>7179328.7999999998</v>
      </c>
      <c r="X1503">
        <v>9204558.8000000007</v>
      </c>
      <c r="Y1503">
        <v>22162354</v>
      </c>
      <c r="Z1503">
        <v>19636619.800000001</v>
      </c>
      <c r="AA1503">
        <v>19773184.5</v>
      </c>
      <c r="AB1503">
        <v>18049224.899999999</v>
      </c>
      <c r="AC1503">
        <v>21628084</v>
      </c>
      <c r="AD1503">
        <v>29459096.300000001</v>
      </c>
      <c r="AE1503">
        <v>36784112</v>
      </c>
      <c r="AF1503">
        <v>36125963.399999999</v>
      </c>
      <c r="AG1503">
        <v>42713339.100000001</v>
      </c>
      <c r="AH1503">
        <v>38551432.299999997</v>
      </c>
      <c r="AI1503">
        <v>34300368.5</v>
      </c>
      <c r="AJ1503">
        <v>46388864.399999999</v>
      </c>
      <c r="AK1503">
        <v>33430338.800000001</v>
      </c>
      <c r="AL1503">
        <v>37969383.899999999</v>
      </c>
      <c r="AM1503">
        <v>43584707.100000001</v>
      </c>
      <c r="AN1503">
        <v>48444528</v>
      </c>
      <c r="AO1503">
        <v>48535927.700000003</v>
      </c>
      <c r="AP1503">
        <v>51432489.799999997</v>
      </c>
      <c r="AQ1503">
        <v>54157938</v>
      </c>
      <c r="AR1503">
        <v>64955743.5</v>
      </c>
      <c r="AS1503">
        <v>47481195</v>
      </c>
      <c r="AT1503">
        <v>38370318.5</v>
      </c>
      <c r="AU1503">
        <v>44451440.799999997</v>
      </c>
      <c r="AV1503">
        <v>47162210.799999997</v>
      </c>
      <c r="AW1503">
        <v>52801760.200000003</v>
      </c>
      <c r="AX1503">
        <v>46365486</v>
      </c>
      <c r="AY1503">
        <v>45474019.100000001</v>
      </c>
      <c r="AZ1503">
        <v>115878774.5</v>
      </c>
      <c r="BA1503">
        <v>203546335.69999999</v>
      </c>
      <c r="BB1503">
        <v>311442010.30000001</v>
      </c>
      <c r="BC1503">
        <v>442793610.30000001</v>
      </c>
      <c r="BD1503">
        <v>613982275</v>
      </c>
      <c r="BE1503">
        <v>800433927.10000002</v>
      </c>
      <c r="BF1503">
        <v>1027162246.1</v>
      </c>
      <c r="BG1503">
        <v>1253979013.5</v>
      </c>
      <c r="BH1503">
        <v>1608447787</v>
      </c>
      <c r="BI1503">
        <v>1235815782.8</v>
      </c>
      <c r="BJ1503">
        <v>1582997506.4000001</v>
      </c>
      <c r="BK1503">
        <v>2999988648.5</v>
      </c>
      <c r="BL1503">
        <v>2316760030.9000001</v>
      </c>
      <c r="BM1503">
        <v>2170616993.3000002</v>
      </c>
      <c r="BN1503">
        <v>498359443.69999999</v>
      </c>
      <c r="BO1503">
        <v>1075248508.2</v>
      </c>
      <c r="BP1503">
        <v>727767272.79999995</v>
      </c>
      <c r="BQ1503">
        <v>884322429.79999995</v>
      </c>
    </row>
    <row r="1504" spans="1:69" x14ac:dyDescent="0.2">
      <c r="A1504" t="s">
        <v>194</v>
      </c>
      <c r="B1504" t="s">
        <v>195</v>
      </c>
      <c r="C1504" t="s">
        <v>3958</v>
      </c>
      <c r="D1504" t="s">
        <v>3959</v>
      </c>
      <c r="E1504">
        <v>1791234.9700927702</v>
      </c>
      <c r="F1504">
        <v>14941551.208496101</v>
      </c>
      <c r="G1504">
        <v>44156112.6708984</v>
      </c>
      <c r="H1504">
        <v>40135700.2258301</v>
      </c>
      <c r="I1504">
        <v>129748672.48535199</v>
      </c>
      <c r="J1504">
        <v>143289993.28613302</v>
      </c>
      <c r="K1504">
        <v>136919586.18164098</v>
      </c>
      <c r="L1504">
        <v>145920883.178711</v>
      </c>
      <c r="M1504">
        <v>167426040.649414</v>
      </c>
      <c r="N1504">
        <v>172505966.18652302</v>
      </c>
      <c r="O1504">
        <v>157069763.18359402</v>
      </c>
      <c r="P1504">
        <v>192971267.70019501</v>
      </c>
      <c r="Q1504">
        <v>203696670.53222698</v>
      </c>
      <c r="R1504">
        <v>300079498.29101604</v>
      </c>
      <c r="S1504">
        <v>461227874.75585896</v>
      </c>
      <c r="T1504">
        <v>352432983.39843804</v>
      </c>
      <c r="U1504">
        <v>309737426.75781304</v>
      </c>
      <c r="V1504">
        <v>403090759.27734399</v>
      </c>
      <c r="W1504">
        <v>498456298.828125</v>
      </c>
      <c r="X1504">
        <v>546974548.33984399</v>
      </c>
      <c r="Y1504">
        <v>524536987.30468798</v>
      </c>
      <c r="Z1504">
        <v>588447143.55468798</v>
      </c>
      <c r="AA1504">
        <v>593574645.99609399</v>
      </c>
      <c r="AB1504">
        <v>511296112.06054699</v>
      </c>
      <c r="AC1504">
        <v>530607971.19140601</v>
      </c>
      <c r="AD1504">
        <v>532858947.75390601</v>
      </c>
      <c r="AE1504">
        <v>623873535.15625</v>
      </c>
      <c r="AF1504">
        <v>525477600.09765601</v>
      </c>
      <c r="AG1504">
        <v>539500549.31640601</v>
      </c>
      <c r="AH1504">
        <v>505864807.12890601</v>
      </c>
      <c r="AI1504">
        <v>531344177.24609399</v>
      </c>
      <c r="AJ1504">
        <v>674022949.21875</v>
      </c>
      <c r="AK1504">
        <v>644848754.88281298</v>
      </c>
      <c r="AL1504">
        <v>728143005.37109399</v>
      </c>
      <c r="AM1504">
        <v>646815490.72265601</v>
      </c>
      <c r="AN1504">
        <v>652426391.60156298</v>
      </c>
      <c r="AO1504">
        <v>570818969.72656298</v>
      </c>
      <c r="AP1504">
        <v>565746459.96093798</v>
      </c>
      <c r="AQ1504">
        <v>611149719.23828101</v>
      </c>
      <c r="AR1504">
        <v>604942749.02343798</v>
      </c>
      <c r="AS1504">
        <v>331718078.61328101</v>
      </c>
      <c r="AT1504">
        <v>664606384.27734399</v>
      </c>
      <c r="AU1504">
        <v>723003051.75781298</v>
      </c>
      <c r="AV1504">
        <v>753389831.54296899</v>
      </c>
      <c r="AW1504">
        <v>821237243.65234399</v>
      </c>
      <c r="AX1504">
        <v>860601928.71093798</v>
      </c>
      <c r="AY1504">
        <v>1073607177.73438</v>
      </c>
      <c r="AZ1504">
        <v>1027780029.29688</v>
      </c>
      <c r="BA1504">
        <v>1024453002.92969</v>
      </c>
      <c r="BB1504">
        <v>1153655517.57813</v>
      </c>
      <c r="BC1504">
        <v>899447570.80078101</v>
      </c>
      <c r="BD1504">
        <v>985772949.21875</v>
      </c>
      <c r="BE1504">
        <v>1215855102.5390601</v>
      </c>
      <c r="BF1504">
        <v>1099529052.73438</v>
      </c>
      <c r="BG1504">
        <v>1188454467.7734399</v>
      </c>
      <c r="BH1504">
        <v>1159039916.9921899</v>
      </c>
      <c r="BI1504">
        <v>1194351074.21875</v>
      </c>
      <c r="BJ1504">
        <v>1015613708.4960901</v>
      </c>
      <c r="BK1504">
        <v>1292705688.4765601</v>
      </c>
      <c r="BL1504">
        <v>1234100219.7265601</v>
      </c>
      <c r="BM1504">
        <v>1862521606.4453101</v>
      </c>
      <c r="BN1504">
        <v>1634471069.3359399</v>
      </c>
      <c r="BO1504">
        <v>1462198364.2578101</v>
      </c>
      <c r="BP1504">
        <v>1436421997.0703101</v>
      </c>
    </row>
    <row r="1505" spans="1:68" x14ac:dyDescent="0.2">
      <c r="A1505" t="s">
        <v>194</v>
      </c>
      <c r="B1505" t="s">
        <v>195</v>
      </c>
      <c r="C1505" t="s">
        <v>3960</v>
      </c>
      <c r="D1505" t="s">
        <v>3961</v>
      </c>
    </row>
    <row r="1506" spans="1:68" x14ac:dyDescent="0.2">
      <c r="A1506" t="s">
        <v>194</v>
      </c>
      <c r="B1506" t="s">
        <v>195</v>
      </c>
      <c r="C1506" t="s">
        <v>3962</v>
      </c>
      <c r="D1506" t="s">
        <v>3963</v>
      </c>
      <c r="BM1506">
        <v>268959.99908447301</v>
      </c>
      <c r="BN1506">
        <v>54361.000657081597</v>
      </c>
    </row>
    <row r="1507" spans="1:68" x14ac:dyDescent="0.2">
      <c r="A1507" t="s">
        <v>194</v>
      </c>
      <c r="B1507" t="s">
        <v>195</v>
      </c>
      <c r="C1507" t="s">
        <v>3964</v>
      </c>
      <c r="D1507" t="s">
        <v>3965</v>
      </c>
    </row>
    <row r="1508" spans="1:68" x14ac:dyDescent="0.2">
      <c r="A1508" t="s">
        <v>194</v>
      </c>
      <c r="B1508" t="s">
        <v>195</v>
      </c>
      <c r="C1508" t="s">
        <v>3966</v>
      </c>
      <c r="D1508" t="s">
        <v>3967</v>
      </c>
    </row>
    <row r="1509" spans="1:68" x14ac:dyDescent="0.2">
      <c r="A1509" t="s">
        <v>194</v>
      </c>
      <c r="B1509" t="s">
        <v>195</v>
      </c>
      <c r="C1509" t="s">
        <v>3968</v>
      </c>
      <c r="D1509" t="s">
        <v>3969</v>
      </c>
    </row>
    <row r="1510" spans="1:68" x14ac:dyDescent="0.2">
      <c r="A1510" t="s">
        <v>194</v>
      </c>
      <c r="B1510" t="s">
        <v>195</v>
      </c>
      <c r="C1510" t="s">
        <v>3970</v>
      </c>
      <c r="D1510" t="s">
        <v>3971</v>
      </c>
      <c r="R1510">
        <v>39999.999105930299</v>
      </c>
      <c r="U1510">
        <v>140000.00059604601</v>
      </c>
      <c r="V1510">
        <v>2150000.0953674298</v>
      </c>
      <c r="W1510">
        <v>109999.999403954</v>
      </c>
      <c r="X1510">
        <v>1440000.0572204601</v>
      </c>
      <c r="Y1510">
        <v>189999.99761581398</v>
      </c>
      <c r="Z1510">
        <v>2000000</v>
      </c>
      <c r="AB1510">
        <v>970000.02861022903</v>
      </c>
      <c r="AC1510">
        <v>39999.999105930299</v>
      </c>
      <c r="AD1510">
        <v>19999.999552965201</v>
      </c>
      <c r="AE1510">
        <v>3630000.1144409203</v>
      </c>
      <c r="AG1510">
        <v>1360000.0143051101</v>
      </c>
      <c r="AH1510">
        <v>360000.01430511504</v>
      </c>
      <c r="AJ1510">
        <v>4260000.2288818406</v>
      </c>
      <c r="AK1510">
        <v>1009999.99046326</v>
      </c>
      <c r="AL1510">
        <v>790000.021457672</v>
      </c>
      <c r="AM1510">
        <v>79999.9982118607</v>
      </c>
      <c r="AN1510">
        <v>370000.00476837205</v>
      </c>
      <c r="AO1510">
        <v>2390000.1049041701</v>
      </c>
      <c r="AP1510">
        <v>3190000.0572204599</v>
      </c>
      <c r="AQ1510">
        <v>1639999.9856948899</v>
      </c>
      <c r="AR1510">
        <v>1500000</v>
      </c>
      <c r="AS1510">
        <v>439999.99761581398</v>
      </c>
      <c r="AT1510">
        <v>270000.010728836</v>
      </c>
      <c r="AU1510">
        <v>370000.00476837205</v>
      </c>
      <c r="AV1510">
        <v>180000.00715255702</v>
      </c>
      <c r="AW1510">
        <v>150000.00596046401</v>
      </c>
      <c r="AX1510">
        <v>219999.99880790699</v>
      </c>
      <c r="AY1510">
        <v>370000.00476837205</v>
      </c>
      <c r="AZ1510">
        <v>270000.010728836</v>
      </c>
      <c r="BA1510">
        <v>219999.99880790699</v>
      </c>
      <c r="BB1510">
        <v>529999.97138977097</v>
      </c>
      <c r="BC1510">
        <v>819999.99284744298</v>
      </c>
      <c r="BD1510">
        <v>759999.99046325695</v>
      </c>
      <c r="BE1510">
        <v>762894.98805999802</v>
      </c>
      <c r="BF1510">
        <v>925576.98488235497</v>
      </c>
      <c r="BG1510">
        <v>745082.02075958299</v>
      </c>
      <c r="BH1510">
        <v>506313.97962570202</v>
      </c>
      <c r="BI1510">
        <v>424813.00234794599</v>
      </c>
      <c r="BJ1510">
        <v>2719856.97746277</v>
      </c>
      <c r="BK1510">
        <v>2971434.11636353</v>
      </c>
      <c r="BL1510">
        <v>5923555.8509826697</v>
      </c>
      <c r="BM1510">
        <v>7547081.9473266602</v>
      </c>
      <c r="BN1510">
        <v>7771097.18322754</v>
      </c>
      <c r="BO1510">
        <v>7816445.8274841299</v>
      </c>
      <c r="BP1510">
        <v>5604787.8265380906</v>
      </c>
    </row>
    <row r="1511" spans="1:68" x14ac:dyDescent="0.2">
      <c r="A1511" t="s">
        <v>194</v>
      </c>
      <c r="B1511" t="s">
        <v>195</v>
      </c>
      <c r="C1511" t="s">
        <v>3972</v>
      </c>
      <c r="D1511" t="s">
        <v>3973</v>
      </c>
      <c r="AJ1511">
        <v>19999.999552965201</v>
      </c>
      <c r="AK1511">
        <v>79999.9982118607</v>
      </c>
      <c r="AL1511">
        <v>70000.000298023195</v>
      </c>
      <c r="AM1511">
        <v>70000.000298023195</v>
      </c>
      <c r="AN1511">
        <v>150000.00596046401</v>
      </c>
      <c r="AO1511">
        <v>90000.003576278701</v>
      </c>
      <c r="AP1511">
        <v>100000.00149011599</v>
      </c>
      <c r="AQ1511">
        <v>19999.999552965201</v>
      </c>
      <c r="AS1511">
        <v>9999.9997764825803</v>
      </c>
      <c r="AT1511">
        <v>59999.9986588955</v>
      </c>
      <c r="AU1511">
        <v>9999.9997764825803</v>
      </c>
      <c r="AV1511">
        <v>9999.9997764825803</v>
      </c>
      <c r="AW1511">
        <v>59999.9986588955</v>
      </c>
      <c r="AX1511">
        <v>129999.995231628</v>
      </c>
      <c r="AY1511">
        <v>150000.00596046401</v>
      </c>
      <c r="AZ1511">
        <v>629999.99523162795</v>
      </c>
      <c r="BA1511">
        <v>170000.00178813902</v>
      </c>
      <c r="BB1511">
        <v>119999.997317791</v>
      </c>
      <c r="BC1511">
        <v>280000.00119209301</v>
      </c>
      <c r="BD1511">
        <v>709999.978542328</v>
      </c>
      <c r="BE1511">
        <v>810000.00238418602</v>
      </c>
      <c r="BF1511">
        <v>330592.00644493097</v>
      </c>
      <c r="BG1511">
        <v>195672.005414963</v>
      </c>
      <c r="BH1511">
        <v>317202.985286713</v>
      </c>
      <c r="BI1511">
        <v>884079.99277114903</v>
      </c>
      <c r="BJ1511">
        <v>715820.01447677601</v>
      </c>
      <c r="BK1511">
        <v>897547.00660705601</v>
      </c>
      <c r="BL1511">
        <v>583302.02102661098</v>
      </c>
      <c r="BM1511">
        <v>2167402.0290374802</v>
      </c>
      <c r="BN1511">
        <v>1746850.0137329099</v>
      </c>
      <c r="BO1511">
        <v>406177.99758911098</v>
      </c>
      <c r="BP1511">
        <v>3058012.0086669899</v>
      </c>
    </row>
    <row r="1512" spans="1:68" x14ac:dyDescent="0.2">
      <c r="A1512" t="s">
        <v>194</v>
      </c>
      <c r="B1512" t="s">
        <v>195</v>
      </c>
      <c r="C1512" t="s">
        <v>3974</v>
      </c>
      <c r="D1512" t="s">
        <v>3975</v>
      </c>
      <c r="Z1512">
        <v>19999.999552965201</v>
      </c>
      <c r="AJ1512">
        <v>90000.003576278701</v>
      </c>
      <c r="AK1512">
        <v>9999.9997764825803</v>
      </c>
      <c r="AL1512">
        <v>9999.9997764825803</v>
      </c>
      <c r="AM1512">
        <v>19999.999552965201</v>
      </c>
      <c r="AN1512">
        <v>79999.9982118607</v>
      </c>
      <c r="AO1512">
        <v>170000.00178813902</v>
      </c>
      <c r="AP1512">
        <v>310000.00238418602</v>
      </c>
      <c r="AQ1512">
        <v>270000.010728836</v>
      </c>
      <c r="AR1512">
        <v>300000.01192092901</v>
      </c>
      <c r="AS1512">
        <v>259999.99046325701</v>
      </c>
      <c r="AT1512">
        <v>209999.99344348899</v>
      </c>
      <c r="AU1512">
        <v>230000.00417232499</v>
      </c>
      <c r="AV1512">
        <v>330000.01311302203</v>
      </c>
      <c r="AW1512">
        <v>159999.99642372102</v>
      </c>
      <c r="AY1512">
        <v>79999.9982118607</v>
      </c>
      <c r="AZ1512">
        <v>1059999.9427795399</v>
      </c>
      <c r="BA1512">
        <v>709999.978542328</v>
      </c>
      <c r="BB1512">
        <v>899999.97615814197</v>
      </c>
      <c r="BC1512">
        <v>19999.999552965201</v>
      </c>
      <c r="BD1512">
        <v>70000.000298023195</v>
      </c>
      <c r="BE1512">
        <v>769999.98092651402</v>
      </c>
      <c r="BF1512">
        <v>1039999.96185303</v>
      </c>
      <c r="BG1512">
        <v>409999.99642372096</v>
      </c>
      <c r="BH1512">
        <v>239999.994635582</v>
      </c>
      <c r="BI1512">
        <v>395094.99073028599</v>
      </c>
      <c r="BJ1512">
        <v>346183.00199508702</v>
      </c>
      <c r="BK1512">
        <v>537468.01614761399</v>
      </c>
      <c r="BL1512">
        <v>662521.00467681896</v>
      </c>
      <c r="BM1512">
        <v>1166658.99753571</v>
      </c>
      <c r="BN1512">
        <v>1308622.00260162</v>
      </c>
      <c r="BO1512">
        <v>1119264.0066146899</v>
      </c>
      <c r="BP1512">
        <v>3617799.0436554002</v>
      </c>
    </row>
    <row r="1513" spans="1:68" x14ac:dyDescent="0.2">
      <c r="A1513" t="s">
        <v>194</v>
      </c>
      <c r="B1513" t="s">
        <v>195</v>
      </c>
      <c r="C1513" t="s">
        <v>3976</v>
      </c>
      <c r="D1513" t="s">
        <v>3977</v>
      </c>
      <c r="I1513">
        <v>9699999.8092651404</v>
      </c>
      <c r="J1513">
        <v>10000000</v>
      </c>
      <c r="K1513">
        <v>8699999.8092651404</v>
      </c>
      <c r="L1513">
        <v>12899999.6185303</v>
      </c>
      <c r="M1513">
        <v>12600000.3814697</v>
      </c>
      <c r="N1513">
        <v>11500000</v>
      </c>
      <c r="O1513">
        <v>11699999.809265099</v>
      </c>
      <c r="P1513">
        <v>10300000.190734901</v>
      </c>
      <c r="Q1513">
        <v>14880000.114440899</v>
      </c>
      <c r="R1513">
        <v>21610000.6103516</v>
      </c>
      <c r="S1513">
        <v>33299999.237060498</v>
      </c>
      <c r="T1513">
        <v>27100000.3814697</v>
      </c>
      <c r="U1513">
        <v>26809999.465942401</v>
      </c>
      <c r="V1513">
        <v>28299999.237060502</v>
      </c>
      <c r="W1513">
        <v>32720001.220703095</v>
      </c>
      <c r="X1513">
        <v>35680000.305175804</v>
      </c>
      <c r="Y1513">
        <v>55849998.474121101</v>
      </c>
      <c r="Z1513">
        <v>53360000.6103516</v>
      </c>
      <c r="AA1513">
        <v>43709999.084472701</v>
      </c>
      <c r="AB1513">
        <v>43509998.321533203</v>
      </c>
      <c r="AC1513">
        <v>35290000.915527299</v>
      </c>
      <c r="AD1513">
        <v>26459999.084472697</v>
      </c>
      <c r="AE1513">
        <v>39990001.678466797</v>
      </c>
      <c r="AF1513">
        <v>64620002.746582001</v>
      </c>
      <c r="AG1513">
        <v>52119998.931884803</v>
      </c>
      <c r="AH1513">
        <v>70089996.337890595</v>
      </c>
      <c r="AI1513">
        <v>85319999.694824204</v>
      </c>
      <c r="AJ1513">
        <v>115949996.94824201</v>
      </c>
      <c r="AK1513">
        <v>120599998.47412099</v>
      </c>
      <c r="AL1513">
        <v>118940002.441406</v>
      </c>
      <c r="AM1513">
        <v>99319999.694824204</v>
      </c>
      <c r="AN1513">
        <v>111309997.558594</v>
      </c>
      <c r="AO1513">
        <v>100000000</v>
      </c>
      <c r="AP1513">
        <v>56319999.694824196</v>
      </c>
      <c r="AQ1513">
        <v>64150001.525878906</v>
      </c>
      <c r="AR1513">
        <v>55470001.220703095</v>
      </c>
      <c r="AS1513">
        <v>82230003.356933594</v>
      </c>
      <c r="AT1513">
        <v>44020000.457763702</v>
      </c>
      <c r="AU1513">
        <v>53860000.6103516</v>
      </c>
      <c r="AV1513">
        <v>66000000</v>
      </c>
      <c r="AW1513">
        <v>83629997.253417999</v>
      </c>
      <c r="AX1513">
        <v>79349998.474121094</v>
      </c>
      <c r="AY1513">
        <v>131429992.675781</v>
      </c>
      <c r="AZ1513">
        <v>114760002.13623001</v>
      </c>
      <c r="BA1513">
        <v>142009994.506836</v>
      </c>
      <c r="BB1513">
        <v>77419998.168945298</v>
      </c>
      <c r="BC1513">
        <v>63830001.831054702</v>
      </c>
      <c r="BD1513">
        <v>78540000.915527299</v>
      </c>
      <c r="BE1513">
        <v>65339996.337890595</v>
      </c>
      <c r="BF1513">
        <v>62330001.831054702</v>
      </c>
      <c r="BG1513">
        <v>58680000.305175804</v>
      </c>
      <c r="BH1513">
        <v>66685508.728027299</v>
      </c>
      <c r="BI1513">
        <v>65532035.827636704</v>
      </c>
      <c r="BJ1513">
        <v>85593727.111816406</v>
      </c>
      <c r="BK1513">
        <v>90012298.583984405</v>
      </c>
      <c r="BL1513">
        <v>102219139.09912099</v>
      </c>
      <c r="BM1513">
        <v>145389862.06054699</v>
      </c>
      <c r="BN1513">
        <v>126976875.30517599</v>
      </c>
      <c r="BO1513">
        <v>134206756.59179699</v>
      </c>
      <c r="BP1513">
        <v>54523162.841796905</v>
      </c>
    </row>
    <row r="1514" spans="1:68" x14ac:dyDescent="0.2">
      <c r="A1514" t="s">
        <v>194</v>
      </c>
      <c r="B1514" t="s">
        <v>195</v>
      </c>
      <c r="C1514" t="s">
        <v>3978</v>
      </c>
      <c r="D1514" t="s">
        <v>3979</v>
      </c>
      <c r="T1514">
        <v>939999.99761581398</v>
      </c>
      <c r="U1514">
        <v>2670000.07629395</v>
      </c>
      <c r="V1514">
        <v>90000.003576278701</v>
      </c>
      <c r="W1514">
        <v>310000.00238418602</v>
      </c>
      <c r="X1514">
        <v>639999.98569488502</v>
      </c>
      <c r="Y1514">
        <v>3359999.8950958299</v>
      </c>
      <c r="Z1514">
        <v>479999.989271164</v>
      </c>
      <c r="AA1514">
        <v>3559999.9427795401</v>
      </c>
      <c r="AB1514">
        <v>519999.98092651402</v>
      </c>
      <c r="AC1514">
        <v>1039999.96185303</v>
      </c>
      <c r="AD1514">
        <v>2779999.97138977</v>
      </c>
      <c r="AE1514">
        <v>8899999.6185302697</v>
      </c>
      <c r="AF1514">
        <v>1179999.94754791</v>
      </c>
      <c r="AG1514">
        <v>509999.99046325695</v>
      </c>
      <c r="AH1514">
        <v>7780000.2098083496</v>
      </c>
      <c r="AI1514">
        <v>10250000</v>
      </c>
      <c r="AJ1514">
        <v>11010000.228881801</v>
      </c>
      <c r="AK1514">
        <v>7599999.9046325702</v>
      </c>
      <c r="AL1514">
        <v>19670000.076293901</v>
      </c>
      <c r="AM1514">
        <v>18129999.160766602</v>
      </c>
      <c r="AN1514">
        <v>16309999.465942401</v>
      </c>
      <c r="AO1514">
        <v>22799999.237060502</v>
      </c>
      <c r="AP1514">
        <v>25930000.3051758</v>
      </c>
      <c r="AQ1514">
        <v>30340000.152587902</v>
      </c>
      <c r="AR1514">
        <v>34639999.3896484</v>
      </c>
      <c r="AS1514">
        <v>24450000.762939498</v>
      </c>
      <c r="AT1514">
        <v>28829999.923706099</v>
      </c>
      <c r="AU1514">
        <v>22969999.3133545</v>
      </c>
      <c r="AV1514">
        <v>27350000.3814697</v>
      </c>
      <c r="AW1514">
        <v>32840000.152587898</v>
      </c>
      <c r="AX1514">
        <v>48790000.915527299</v>
      </c>
      <c r="AY1514">
        <v>34599998.474121101</v>
      </c>
      <c r="AZ1514">
        <v>42380001.068115197</v>
      </c>
      <c r="BA1514">
        <v>44409999.847412102</v>
      </c>
      <c r="BB1514">
        <v>36049999.237060495</v>
      </c>
      <c r="BC1514">
        <v>33330001.831054702</v>
      </c>
      <c r="BD1514">
        <v>42569999.694824196</v>
      </c>
      <c r="BE1514">
        <v>43900066.3757324</v>
      </c>
      <c r="BF1514">
        <v>46466304.779052697</v>
      </c>
      <c r="BG1514">
        <v>69636924.743652299</v>
      </c>
      <c r="BH1514">
        <v>41129547.119140595</v>
      </c>
      <c r="BI1514">
        <v>46923351.287841797</v>
      </c>
      <c r="BJ1514">
        <v>29419147.4914551</v>
      </c>
      <c r="BK1514">
        <v>38058521.270752005</v>
      </c>
      <c r="BL1514">
        <v>29584104.537963901</v>
      </c>
      <c r="BM1514">
        <v>28549575.8056641</v>
      </c>
      <c r="BN1514">
        <v>41557113.6474609</v>
      </c>
      <c r="BO1514">
        <v>27171661.376953099</v>
      </c>
      <c r="BP1514">
        <v>42041255.950927697</v>
      </c>
    </row>
    <row r="1515" spans="1:68" x14ac:dyDescent="0.2">
      <c r="A1515" t="s">
        <v>194</v>
      </c>
      <c r="B1515" t="s">
        <v>195</v>
      </c>
      <c r="C1515" t="s">
        <v>3980</v>
      </c>
      <c r="D1515" t="s">
        <v>3981</v>
      </c>
      <c r="E1515">
        <v>9999.9997764825803</v>
      </c>
      <c r="F1515">
        <v>1169999.95708466</v>
      </c>
      <c r="G1515">
        <v>2990000.0095367399</v>
      </c>
      <c r="H1515">
        <v>3029999.97138977</v>
      </c>
      <c r="I1515">
        <v>3980000.0190734901</v>
      </c>
      <c r="J1515">
        <v>5630000.1144409198</v>
      </c>
      <c r="K1515">
        <v>5920000.07629395</v>
      </c>
      <c r="L1515">
        <v>2690000.0572204599</v>
      </c>
      <c r="M1515">
        <v>5710000.0381469699</v>
      </c>
      <c r="N1515">
        <v>7380000.1144409198</v>
      </c>
      <c r="O1515">
        <v>6139999.8664856004</v>
      </c>
      <c r="P1515">
        <v>10789999.961853001</v>
      </c>
      <c r="Q1515">
        <v>8159999.8474121094</v>
      </c>
      <c r="R1515">
        <v>17370000.839233398</v>
      </c>
      <c r="S1515">
        <v>32279998.779296905</v>
      </c>
      <c r="T1515">
        <v>17569999.6948242</v>
      </c>
      <c r="U1515">
        <v>6320000.1716613797</v>
      </c>
      <c r="V1515">
        <v>14420000.076293899</v>
      </c>
      <c r="W1515">
        <v>25209999.084472697</v>
      </c>
      <c r="X1515">
        <v>20860000.6103516</v>
      </c>
      <c r="Y1515">
        <v>10569999.6948242</v>
      </c>
      <c r="Z1515">
        <v>19000000</v>
      </c>
      <c r="AA1515">
        <v>19530000.6866455</v>
      </c>
      <c r="AB1515">
        <v>15460000.038146999</v>
      </c>
      <c r="AC1515">
        <v>16979999.542236298</v>
      </c>
      <c r="AD1515">
        <v>13819999.6948242</v>
      </c>
      <c r="AE1515">
        <v>8699999.8092651404</v>
      </c>
      <c r="AF1515">
        <v>15220000.267028799</v>
      </c>
      <c r="AG1515">
        <v>23719999.3133545</v>
      </c>
      <c r="AH1515">
        <v>14000000</v>
      </c>
      <c r="AI1515">
        <v>20200000.762939498</v>
      </c>
      <c r="AJ1515">
        <v>34889999.3896484</v>
      </c>
      <c r="AK1515">
        <v>61189998.626708999</v>
      </c>
      <c r="AL1515">
        <v>82540000.915527299</v>
      </c>
      <c r="AM1515">
        <v>47020000.457763702</v>
      </c>
      <c r="AN1515">
        <v>73239997.863769501</v>
      </c>
      <c r="AO1515">
        <v>48849998.474121101</v>
      </c>
      <c r="AP1515">
        <v>64699996.948242202</v>
      </c>
      <c r="AQ1515">
        <v>65260002.136230499</v>
      </c>
      <c r="AR1515">
        <v>53270000.457763702</v>
      </c>
      <c r="AS1515">
        <v>41569999.694824196</v>
      </c>
      <c r="AT1515">
        <v>31250000</v>
      </c>
      <c r="AU1515">
        <v>68720001.220703095</v>
      </c>
      <c r="AV1515">
        <v>84110000.610351607</v>
      </c>
      <c r="AW1515">
        <v>87650001.525878906</v>
      </c>
      <c r="AX1515">
        <v>101160003.662109</v>
      </c>
      <c r="AY1515">
        <v>133679992.675781</v>
      </c>
      <c r="AZ1515">
        <v>201600006.10351598</v>
      </c>
      <c r="BA1515">
        <v>148559997.55859402</v>
      </c>
      <c r="BB1515">
        <v>165429992.67578098</v>
      </c>
      <c r="BC1515">
        <v>164110000.61035198</v>
      </c>
      <c r="BD1515">
        <v>143740005.493164</v>
      </c>
      <c r="BE1515">
        <v>157889999.38964802</v>
      </c>
      <c r="BF1515">
        <v>199260681.15234402</v>
      </c>
      <c r="BG1515">
        <v>193675506.59179699</v>
      </c>
      <c r="BH1515">
        <v>184310379.02832001</v>
      </c>
      <c r="BI1515">
        <v>155652511.59667999</v>
      </c>
      <c r="BJ1515">
        <v>185025558.47167999</v>
      </c>
      <c r="BK1515">
        <v>194084426.87988302</v>
      </c>
      <c r="BL1515">
        <v>145479553.22265598</v>
      </c>
      <c r="BM1515">
        <v>230350128.17382801</v>
      </c>
      <c r="BN1515">
        <v>102649902.34375</v>
      </c>
      <c r="BO1515">
        <v>97899139.404296905</v>
      </c>
      <c r="BP1515">
        <v>100332374.57275401</v>
      </c>
    </row>
    <row r="1516" spans="1:68" x14ac:dyDescent="0.2">
      <c r="A1516" t="s">
        <v>194</v>
      </c>
      <c r="B1516" t="s">
        <v>195</v>
      </c>
      <c r="C1516" t="s">
        <v>3982</v>
      </c>
      <c r="D1516" t="s">
        <v>3983</v>
      </c>
      <c r="V1516">
        <v>50000.000745058103</v>
      </c>
      <c r="AC1516">
        <v>19999.999552965201</v>
      </c>
      <c r="AE1516">
        <v>9999.9997764825803</v>
      </c>
      <c r="AG1516">
        <v>70000.000298023195</v>
      </c>
      <c r="AH1516">
        <v>9999.9997764825803</v>
      </c>
      <c r="AI1516">
        <v>29999.999329447703</v>
      </c>
      <c r="AJ1516">
        <v>39999.999105930299</v>
      </c>
      <c r="AK1516">
        <v>19999.999552965201</v>
      </c>
      <c r="AL1516">
        <v>9999.9997764825803</v>
      </c>
      <c r="AN1516">
        <v>140000.00059604601</v>
      </c>
      <c r="BC1516">
        <v>419999.98688697797</v>
      </c>
      <c r="BD1516">
        <v>899999.97615814197</v>
      </c>
      <c r="BE1516">
        <v>469999.99880790699</v>
      </c>
      <c r="BF1516">
        <v>2509999.9904632601</v>
      </c>
      <c r="BG1516">
        <v>109999.999403954</v>
      </c>
      <c r="BH1516">
        <v>118888.99654149999</v>
      </c>
      <c r="BI1516">
        <v>64707.003533840194</v>
      </c>
      <c r="BJ1516">
        <v>9080489.1586303692</v>
      </c>
      <c r="BK1516">
        <v>81589.996814727798</v>
      </c>
      <c r="BL1516">
        <v>47304.9990832806</v>
      </c>
      <c r="BO1516">
        <v>55330.000817775697</v>
      </c>
      <c r="BP1516">
        <v>381828.99355888402</v>
      </c>
    </row>
    <row r="1517" spans="1:68" x14ac:dyDescent="0.2">
      <c r="A1517" t="s">
        <v>194</v>
      </c>
      <c r="B1517" t="s">
        <v>195</v>
      </c>
      <c r="C1517" t="s">
        <v>3984</v>
      </c>
      <c r="D1517" t="s">
        <v>3985</v>
      </c>
    </row>
    <row r="1518" spans="1:68" x14ac:dyDescent="0.2">
      <c r="A1518" t="s">
        <v>194</v>
      </c>
      <c r="B1518" t="s">
        <v>195</v>
      </c>
      <c r="C1518" t="s">
        <v>3986</v>
      </c>
      <c r="D1518" t="s">
        <v>3987</v>
      </c>
      <c r="AO1518">
        <v>0.31591403484344499</v>
      </c>
      <c r="AQ1518">
        <v>0.31034326553344699</v>
      </c>
      <c r="AS1518">
        <v>0.32984903454780601</v>
      </c>
      <c r="AU1518">
        <v>0.311687022447586</v>
      </c>
      <c r="AV1518">
        <v>0.25475338101387002</v>
      </c>
      <c r="AW1518">
        <v>0.22098037600517301</v>
      </c>
      <c r="AX1518">
        <v>0.206194221973419</v>
      </c>
      <c r="AY1518">
        <v>0.152408197522163</v>
      </c>
      <c r="AZ1518">
        <v>0.15821374952793099</v>
      </c>
      <c r="BA1518">
        <v>0.15263067185878801</v>
      </c>
      <c r="BB1518">
        <v>0.155503705143929</v>
      </c>
      <c r="BC1518">
        <v>0.15257163345813801</v>
      </c>
      <c r="BD1518">
        <v>0.150878116488457</v>
      </c>
      <c r="BE1518">
        <v>0.13622303307056399</v>
      </c>
      <c r="BF1518">
        <v>0.13472700119018599</v>
      </c>
      <c r="BG1518">
        <v>0.13333216309547399</v>
      </c>
      <c r="BH1518">
        <v>0.13660676777362801</v>
      </c>
      <c r="BI1518">
        <v>0.13883642852306399</v>
      </c>
      <c r="BJ1518">
        <v>0.128253549337387</v>
      </c>
      <c r="BK1518">
        <v>0.12949204444885301</v>
      </c>
      <c r="BL1518">
        <v>0.13322921097278601</v>
      </c>
      <c r="BM1518">
        <v>0.13989970088005099</v>
      </c>
      <c r="BN1518">
        <v>0.15148137509822801</v>
      </c>
      <c r="BO1518">
        <v>0.15186360478401201</v>
      </c>
      <c r="BP1518">
        <v>0.155566200613976</v>
      </c>
    </row>
    <row r="1519" spans="1:68" x14ac:dyDescent="0.2">
      <c r="A1519" t="s">
        <v>194</v>
      </c>
      <c r="B1519" t="s">
        <v>195</v>
      </c>
      <c r="C1519" t="s">
        <v>3988</v>
      </c>
      <c r="D1519" t="s">
        <v>3989</v>
      </c>
      <c r="AO1519">
        <v>3</v>
      </c>
      <c r="AQ1519">
        <v>3</v>
      </c>
      <c r="AS1519">
        <v>3</v>
      </c>
      <c r="AU1519">
        <v>3</v>
      </c>
      <c r="AV1519">
        <v>4</v>
      </c>
      <c r="AW1519">
        <v>7</v>
      </c>
      <c r="AX1519">
        <v>8</v>
      </c>
      <c r="AY1519">
        <v>12</v>
      </c>
      <c r="AZ1519">
        <v>12</v>
      </c>
      <c r="BA1519">
        <v>13</v>
      </c>
      <c r="BB1519">
        <v>13</v>
      </c>
      <c r="BC1519">
        <v>13</v>
      </c>
      <c r="BD1519">
        <v>14</v>
      </c>
      <c r="BE1519">
        <v>15</v>
      </c>
      <c r="BF1519">
        <v>15</v>
      </c>
      <c r="BG1519">
        <v>14</v>
      </c>
      <c r="BH1519">
        <v>14</v>
      </c>
      <c r="BI1519">
        <v>14</v>
      </c>
      <c r="BJ1519">
        <v>14</v>
      </c>
      <c r="BK1519">
        <v>14</v>
      </c>
      <c r="BL1519">
        <v>15</v>
      </c>
      <c r="BM1519">
        <v>13</v>
      </c>
      <c r="BN1519">
        <v>12</v>
      </c>
      <c r="BO1519">
        <v>12</v>
      </c>
      <c r="BP1519">
        <v>12</v>
      </c>
    </row>
    <row r="1520" spans="1:68" x14ac:dyDescent="0.2">
      <c r="A1520" t="s">
        <v>194</v>
      </c>
      <c r="B1520" t="s">
        <v>195</v>
      </c>
      <c r="C1520" t="s">
        <v>3990</v>
      </c>
      <c r="D1520" t="s">
        <v>3991</v>
      </c>
      <c r="AX1520">
        <v>49495658.7674684</v>
      </c>
      <c r="AY1520">
        <v>60667008.832806304</v>
      </c>
      <c r="AZ1520">
        <v>76488551.864964187</v>
      </c>
      <c r="BA1520">
        <v>85343041.399102807</v>
      </c>
      <c r="BB1520">
        <v>84343088.870297506</v>
      </c>
      <c r="BC1520">
        <v>105839950.05261999</v>
      </c>
      <c r="BD1520">
        <v>204605371.21546301</v>
      </c>
      <c r="BE1520">
        <v>194481965.10618201</v>
      </c>
      <c r="BF1520">
        <v>292127576.195858</v>
      </c>
      <c r="BG1520">
        <v>363941938.93866599</v>
      </c>
      <c r="BH1520">
        <v>357756791.21664</v>
      </c>
      <c r="BI1520">
        <v>368042412.11383903</v>
      </c>
      <c r="BJ1520">
        <v>381135498.99675101</v>
      </c>
      <c r="BK1520">
        <v>414370992.05516303</v>
      </c>
      <c r="BL1520">
        <v>412467071.89919901</v>
      </c>
      <c r="BM1520">
        <v>466051851.32658803</v>
      </c>
      <c r="BN1520">
        <v>508955762.99846905</v>
      </c>
      <c r="BO1520">
        <v>466042499.82390004</v>
      </c>
      <c r="BP1520">
        <v>521668377.18586701</v>
      </c>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9373D-8525-E04E-9E08-A73FC8F21153}">
  <sheetPr codeName="Sheet11"/>
  <dimension ref="A1:X306"/>
  <sheetViews>
    <sheetView workbookViewId="0">
      <pane xSplit="4" ySplit="1" topLeftCell="E2" activePane="bottomRight" state="frozen"/>
      <selection pane="topRight" activeCell="E1" sqref="E1"/>
      <selection pane="bottomLeft" activeCell="A2" sqref="A2"/>
      <selection pane="bottomRight" activeCell="G16" sqref="G16"/>
    </sheetView>
  </sheetViews>
  <sheetFormatPr baseColWidth="10" defaultRowHeight="16" x14ac:dyDescent="0.2"/>
  <sheetData>
    <row r="1" spans="1:24" x14ac:dyDescent="0.2">
      <c r="A1" t="s">
        <v>152</v>
      </c>
      <c r="B1" t="s">
        <v>153</v>
      </c>
      <c r="C1" t="s">
        <v>935</v>
      </c>
      <c r="D1" t="s">
        <v>936</v>
      </c>
      <c r="E1" t="s">
        <v>937</v>
      </c>
      <c r="F1" t="s">
        <v>938</v>
      </c>
      <c r="G1" t="s">
        <v>939</v>
      </c>
      <c r="H1" t="s">
        <v>940</v>
      </c>
      <c r="I1" t="s">
        <v>941</v>
      </c>
      <c r="J1" t="s">
        <v>942</v>
      </c>
      <c r="K1" t="s">
        <v>943</v>
      </c>
      <c r="L1" t="s">
        <v>944</v>
      </c>
      <c r="M1" t="s">
        <v>945</v>
      </c>
      <c r="N1" t="s">
        <v>946</v>
      </c>
      <c r="O1" t="s">
        <v>947</v>
      </c>
      <c r="P1" t="s">
        <v>948</v>
      </c>
      <c r="Q1" t="s">
        <v>949</v>
      </c>
      <c r="R1" t="s">
        <v>950</v>
      </c>
      <c r="S1" t="s">
        <v>951</v>
      </c>
      <c r="T1" t="s">
        <v>952</v>
      </c>
      <c r="U1" t="s">
        <v>953</v>
      </c>
      <c r="V1" t="s">
        <v>954</v>
      </c>
      <c r="W1" t="s">
        <v>955</v>
      </c>
      <c r="X1" t="s">
        <v>956</v>
      </c>
    </row>
    <row r="2" spans="1:24" x14ac:dyDescent="0.2">
      <c r="A2" t="s">
        <v>158</v>
      </c>
      <c r="B2" t="s">
        <v>159</v>
      </c>
      <c r="C2" t="s">
        <v>957</v>
      </c>
      <c r="D2" t="s">
        <v>958</v>
      </c>
      <c r="E2">
        <v>41.006958024593402</v>
      </c>
      <c r="F2">
        <v>40.7403683554937</v>
      </c>
      <c r="G2">
        <v>40.418732777008202</v>
      </c>
      <c r="H2">
        <v>40.146674736926101</v>
      </c>
      <c r="I2">
        <v>39.198574291596003</v>
      </c>
      <c r="J2">
        <v>38.9724856893111</v>
      </c>
      <c r="K2">
        <v>38.441366401008999</v>
      </c>
      <c r="L2">
        <v>37.957387154759402</v>
      </c>
      <c r="M2">
        <v>37.440694974504801</v>
      </c>
      <c r="N2">
        <v>36.8771687678733</v>
      </c>
      <c r="O2">
        <v>36.346369428591601</v>
      </c>
      <c r="P2">
        <v>35.931529032712902</v>
      </c>
      <c r="Q2">
        <v>35.4551248840719</v>
      </c>
      <c r="R2">
        <v>35.067865907406002</v>
      </c>
      <c r="S2">
        <v>34.813992326630803</v>
      </c>
      <c r="T2">
        <v>34.583614827579702</v>
      </c>
      <c r="U2">
        <v>34.335881435421904</v>
      </c>
      <c r="V2">
        <v>34.010470403785099</v>
      </c>
      <c r="W2">
        <v>33.681336192657298</v>
      </c>
      <c r="X2">
        <v>33.320433052636901</v>
      </c>
    </row>
    <row r="3" spans="1:24" x14ac:dyDescent="0.2">
      <c r="A3" t="s">
        <v>158</v>
      </c>
      <c r="B3" t="s">
        <v>159</v>
      </c>
      <c r="C3" t="s">
        <v>959</v>
      </c>
      <c r="D3" t="s">
        <v>960</v>
      </c>
      <c r="E3">
        <v>13.549903316757399</v>
      </c>
      <c r="F3">
        <v>13.3076486997769</v>
      </c>
      <c r="G3">
        <v>13.039920433241701</v>
      </c>
      <c r="H3">
        <v>12.7214592060934</v>
      </c>
      <c r="I3">
        <v>11.0865972853099</v>
      </c>
      <c r="J3">
        <v>10.6623751173159</v>
      </c>
      <c r="K3">
        <v>10.198400672892401</v>
      </c>
      <c r="L3">
        <v>9.8077855892254604</v>
      </c>
      <c r="M3">
        <v>9.7803211586440799</v>
      </c>
      <c r="N3">
        <v>9.0654587247706306</v>
      </c>
      <c r="O3">
        <v>8.7293660702746507</v>
      </c>
      <c r="P3">
        <v>8.60162251286315</v>
      </c>
      <c r="Q3">
        <v>8.4147173660840195</v>
      </c>
      <c r="R3">
        <v>8.2421318069668903</v>
      </c>
      <c r="S3">
        <v>8.0785895374562209</v>
      </c>
      <c r="T3">
        <v>7.6735685481865703</v>
      </c>
      <c r="U3">
        <v>7.4622793530204898</v>
      </c>
      <c r="V3">
        <v>7.54002204650872</v>
      </c>
      <c r="W3">
        <v>7.9136458002323602</v>
      </c>
      <c r="X3">
        <v>7.2451629485898303</v>
      </c>
    </row>
    <row r="4" spans="1:24" x14ac:dyDescent="0.2">
      <c r="A4" t="s">
        <v>158</v>
      </c>
      <c r="B4" t="s">
        <v>159</v>
      </c>
      <c r="C4" t="s">
        <v>961</v>
      </c>
      <c r="D4" t="s">
        <v>962</v>
      </c>
      <c r="E4">
        <v>406156661</v>
      </c>
      <c r="F4">
        <v>416807868</v>
      </c>
      <c r="G4">
        <v>427820358</v>
      </c>
      <c r="H4">
        <v>439173286</v>
      </c>
      <c r="I4">
        <v>488580707</v>
      </c>
      <c r="J4">
        <v>502070763</v>
      </c>
      <c r="K4">
        <v>516003448</v>
      </c>
      <c r="L4">
        <v>530308387</v>
      </c>
      <c r="M4">
        <v>544737983</v>
      </c>
      <c r="N4">
        <v>559609961</v>
      </c>
      <c r="O4">
        <v>575202699</v>
      </c>
      <c r="P4">
        <v>590968990</v>
      </c>
      <c r="Q4">
        <v>607123269</v>
      </c>
      <c r="R4">
        <v>623369401</v>
      </c>
      <c r="S4">
        <v>640058741</v>
      </c>
      <c r="T4">
        <v>657801085</v>
      </c>
      <c r="U4">
        <v>675950189</v>
      </c>
      <c r="V4">
        <v>694446100</v>
      </c>
      <c r="W4">
        <v>713090928</v>
      </c>
      <c r="X4">
        <v>731821393</v>
      </c>
    </row>
    <row r="5" spans="1:24" x14ac:dyDescent="0.2">
      <c r="A5" t="s">
        <v>158</v>
      </c>
      <c r="B5" t="s">
        <v>159</v>
      </c>
      <c r="C5" t="s">
        <v>963</v>
      </c>
      <c r="D5" t="s">
        <v>964</v>
      </c>
      <c r="E5">
        <v>49.168966182001803</v>
      </c>
      <c r="F5">
        <v>49.180676406733902</v>
      </c>
      <c r="G5">
        <v>49.195708590682202</v>
      </c>
      <c r="H5">
        <v>49.214787523156303</v>
      </c>
      <c r="I5">
        <v>49.294472791533998</v>
      </c>
      <c r="J5">
        <v>49.312678367802398</v>
      </c>
      <c r="K5">
        <v>49.327364207550502</v>
      </c>
      <c r="L5">
        <v>49.3422469436832</v>
      </c>
      <c r="M5">
        <v>49.358947037489003</v>
      </c>
      <c r="N5">
        <v>49.374392792949102</v>
      </c>
      <c r="O5">
        <v>49.390432167769902</v>
      </c>
      <c r="P5">
        <v>49.408541207219102</v>
      </c>
      <c r="Q5">
        <v>49.434250602087303</v>
      </c>
      <c r="R5">
        <v>49.445740533262601</v>
      </c>
      <c r="S5">
        <v>49.448502699797203</v>
      </c>
      <c r="T5">
        <v>49.459835240464301</v>
      </c>
      <c r="U5">
        <v>49.468189923353101</v>
      </c>
      <c r="V5">
        <v>49.474883141785497</v>
      </c>
      <c r="W5">
        <v>49.480584322379002</v>
      </c>
      <c r="X5">
        <v>49.488289695901599</v>
      </c>
    </row>
    <row r="6" spans="1:24" x14ac:dyDescent="0.2">
      <c r="A6" t="s">
        <v>158</v>
      </c>
      <c r="B6" t="s">
        <v>159</v>
      </c>
      <c r="C6" t="s">
        <v>965</v>
      </c>
      <c r="D6" t="s">
        <v>966</v>
      </c>
      <c r="E6">
        <v>50.831033817998197</v>
      </c>
      <c r="F6">
        <v>50.819323593266098</v>
      </c>
      <c r="G6">
        <v>50.804291409317798</v>
      </c>
      <c r="H6">
        <v>50.785212476843697</v>
      </c>
      <c r="I6">
        <v>50.705527208466002</v>
      </c>
      <c r="J6">
        <v>50.687321632197602</v>
      </c>
      <c r="K6">
        <v>50.672635792449498</v>
      </c>
      <c r="L6">
        <v>50.6577530563168</v>
      </c>
      <c r="M6">
        <v>50.641052962510997</v>
      </c>
      <c r="N6">
        <v>50.625607207050898</v>
      </c>
      <c r="O6">
        <v>50.609567832230098</v>
      </c>
      <c r="P6">
        <v>50.591458792780898</v>
      </c>
      <c r="Q6">
        <v>50.565749397912697</v>
      </c>
      <c r="R6">
        <v>50.5542594667373</v>
      </c>
      <c r="S6">
        <v>50.551497300202797</v>
      </c>
      <c r="T6">
        <v>50.5401647595356</v>
      </c>
      <c r="U6">
        <v>50.531810076646899</v>
      </c>
      <c r="V6">
        <v>50.525116858214503</v>
      </c>
      <c r="W6">
        <v>50.519415677620998</v>
      </c>
      <c r="X6">
        <v>50.511710304098401</v>
      </c>
    </row>
    <row r="7" spans="1:24" x14ac:dyDescent="0.2">
      <c r="A7" t="s">
        <v>158</v>
      </c>
      <c r="B7" t="s">
        <v>159</v>
      </c>
      <c r="C7" t="s">
        <v>967</v>
      </c>
      <c r="D7" t="s">
        <v>968</v>
      </c>
      <c r="E7">
        <v>206453630</v>
      </c>
      <c r="F7">
        <v>211818939</v>
      </c>
      <c r="G7">
        <v>217351101</v>
      </c>
      <c r="H7">
        <v>223035087</v>
      </c>
      <c r="I7">
        <v>247737422</v>
      </c>
      <c r="J7">
        <v>254486224</v>
      </c>
      <c r="K7">
        <v>261472549</v>
      </c>
      <c r="L7">
        <v>268642316</v>
      </c>
      <c r="M7">
        <v>275861051</v>
      </c>
      <c r="N7">
        <v>283305941</v>
      </c>
      <c r="O7">
        <v>291107600</v>
      </c>
      <c r="P7">
        <v>298979833</v>
      </c>
      <c r="Q7">
        <v>306996430</v>
      </c>
      <c r="R7">
        <v>315139785</v>
      </c>
      <c r="S7">
        <v>323559276</v>
      </c>
      <c r="T7">
        <v>332453754</v>
      </c>
      <c r="U7">
        <v>341569862</v>
      </c>
      <c r="V7">
        <v>350869705</v>
      </c>
      <c r="W7">
        <v>360249371</v>
      </c>
      <c r="X7">
        <v>369655503</v>
      </c>
    </row>
    <row r="8" spans="1:24" x14ac:dyDescent="0.2">
      <c r="A8" t="s">
        <v>158</v>
      </c>
      <c r="B8" t="s">
        <v>159</v>
      </c>
      <c r="C8" t="s">
        <v>969</v>
      </c>
      <c r="D8" t="s">
        <v>970</v>
      </c>
      <c r="E8">
        <v>199703031</v>
      </c>
      <c r="F8">
        <v>204988929</v>
      </c>
      <c r="G8">
        <v>210469257</v>
      </c>
      <c r="H8">
        <v>216138199</v>
      </c>
      <c r="I8">
        <v>240843285</v>
      </c>
      <c r="J8">
        <v>247584539</v>
      </c>
      <c r="K8">
        <v>254530899</v>
      </c>
      <c r="L8">
        <v>261666071</v>
      </c>
      <c r="M8">
        <v>268876932</v>
      </c>
      <c r="N8">
        <v>276304020</v>
      </c>
      <c r="O8">
        <v>284095099</v>
      </c>
      <c r="P8">
        <v>291989157</v>
      </c>
      <c r="Q8">
        <v>300126839</v>
      </c>
      <c r="R8">
        <v>308229616</v>
      </c>
      <c r="S8">
        <v>316499465</v>
      </c>
      <c r="T8">
        <v>325347331</v>
      </c>
      <c r="U8">
        <v>334380327</v>
      </c>
      <c r="V8">
        <v>343576395</v>
      </c>
      <c r="W8">
        <v>352841557</v>
      </c>
      <c r="X8">
        <v>362165890</v>
      </c>
    </row>
    <row r="9" spans="1:24" x14ac:dyDescent="0.2">
      <c r="A9" t="s">
        <v>158</v>
      </c>
      <c r="B9" t="s">
        <v>159</v>
      </c>
      <c r="C9" t="s">
        <v>971</v>
      </c>
      <c r="D9" t="s">
        <v>972</v>
      </c>
      <c r="E9" t="s">
        <v>973</v>
      </c>
      <c r="F9" t="s">
        <v>973</v>
      </c>
      <c r="G9" t="s">
        <v>973</v>
      </c>
      <c r="H9" t="s">
        <v>973</v>
      </c>
      <c r="I9" t="s">
        <v>973</v>
      </c>
      <c r="J9" t="s">
        <v>973</v>
      </c>
      <c r="K9" t="s">
        <v>973</v>
      </c>
      <c r="L9" t="s">
        <v>973</v>
      </c>
      <c r="M9" t="s">
        <v>973</v>
      </c>
      <c r="N9" t="s">
        <v>973</v>
      </c>
      <c r="O9" t="s">
        <v>973</v>
      </c>
      <c r="P9" t="s">
        <v>973</v>
      </c>
      <c r="Q9" t="s">
        <v>973</v>
      </c>
      <c r="R9" t="s">
        <v>973</v>
      </c>
      <c r="S9" t="s">
        <v>973</v>
      </c>
      <c r="T9" t="s">
        <v>973</v>
      </c>
      <c r="U9" t="s">
        <v>973</v>
      </c>
      <c r="V9" t="s">
        <v>973</v>
      </c>
      <c r="W9" t="s">
        <v>973</v>
      </c>
      <c r="X9" t="s">
        <v>973</v>
      </c>
    </row>
    <row r="10" spans="1:24" x14ac:dyDescent="0.2">
      <c r="A10" t="s">
        <v>158</v>
      </c>
      <c r="B10" t="s">
        <v>159</v>
      </c>
      <c r="C10" t="s">
        <v>974</v>
      </c>
      <c r="D10" t="s">
        <v>975</v>
      </c>
      <c r="E10">
        <v>5.65402710842858</v>
      </c>
      <c r="F10">
        <v>5.8132306231750697</v>
      </c>
      <c r="G10">
        <v>5.44229903174101</v>
      </c>
      <c r="H10">
        <v>6.0236815367029397</v>
      </c>
      <c r="I10">
        <v>5.9948383257167697</v>
      </c>
      <c r="J10">
        <v>5.8865378460862798</v>
      </c>
      <c r="K10">
        <v>6.4068224250504002</v>
      </c>
      <c r="L10">
        <v>6.4439535530008696</v>
      </c>
      <c r="M10">
        <v>6.3538921255253298</v>
      </c>
      <c r="N10">
        <v>6.1674882286670396</v>
      </c>
      <c r="O10">
        <v>6.1612713657072504</v>
      </c>
      <c r="P10">
        <v>5.8208806601532697</v>
      </c>
      <c r="Q10">
        <v>5.9713905922150996</v>
      </c>
      <c r="R10">
        <v>6.0677864086479198</v>
      </c>
      <c r="S10">
        <v>5.9290171402059997</v>
      </c>
      <c r="T10">
        <v>5.7891548170549996</v>
      </c>
      <c r="U10">
        <v>5.8126757188970899</v>
      </c>
      <c r="V10">
        <v>6.0358063961609201</v>
      </c>
      <c r="W10">
        <v>6.0444678556835303</v>
      </c>
      <c r="X10">
        <v>5.7279204445162497</v>
      </c>
    </row>
    <row r="11" spans="1:24" x14ac:dyDescent="0.2">
      <c r="A11" t="s">
        <v>158</v>
      </c>
      <c r="B11" t="s">
        <v>159</v>
      </c>
      <c r="C11" t="s">
        <v>976</v>
      </c>
      <c r="D11" t="s">
        <v>977</v>
      </c>
      <c r="E11">
        <v>42.686415548171297</v>
      </c>
      <c r="F11">
        <v>37.786772377278403</v>
      </c>
      <c r="G11">
        <v>34.967108409350203</v>
      </c>
      <c r="H11">
        <v>50.218320911346403</v>
      </c>
      <c r="I11">
        <v>84.091187892868305</v>
      </c>
      <c r="J11">
        <v>86.478877027106805</v>
      </c>
      <c r="K11">
        <v>90.143069454699202</v>
      </c>
      <c r="L11">
        <v>104.11964701176301</v>
      </c>
      <c r="M11">
        <v>112.27838166491701</v>
      </c>
      <c r="N11">
        <v>109.06855622088401</v>
      </c>
      <c r="O11">
        <v>104.77671727692</v>
      </c>
      <c r="P11">
        <v>98.499328745186602</v>
      </c>
      <c r="Q11">
        <v>90.800570872233806</v>
      </c>
      <c r="R11">
        <v>85.899217377241499</v>
      </c>
      <c r="S11">
        <v>90.013150486259406</v>
      </c>
      <c r="T11">
        <v>90.075653249073298</v>
      </c>
      <c r="U11">
        <v>87.298246139131393</v>
      </c>
      <c r="V11">
        <v>81.551895018753598</v>
      </c>
      <c r="W11">
        <v>92.386574880945204</v>
      </c>
      <c r="X11">
        <v>92.581520973284796</v>
      </c>
    </row>
    <row r="12" spans="1:24" x14ac:dyDescent="0.2">
      <c r="A12" t="s">
        <v>158</v>
      </c>
      <c r="B12" t="s">
        <v>159</v>
      </c>
      <c r="C12" t="s">
        <v>978</v>
      </c>
      <c r="D12" t="s">
        <v>979</v>
      </c>
      <c r="E12">
        <v>2.0675623505128198</v>
      </c>
      <c r="F12">
        <v>2.0290032416963402</v>
      </c>
      <c r="G12">
        <v>1.9174760495874601</v>
      </c>
      <c r="H12">
        <v>2.3311105145539801</v>
      </c>
      <c r="I12">
        <v>2.5522275591860901</v>
      </c>
      <c r="J12">
        <v>2.48918051770573</v>
      </c>
      <c r="K12">
        <v>2.7818629512847299</v>
      </c>
      <c r="L12">
        <v>2.8358917453824302</v>
      </c>
      <c r="M12">
        <v>2.8239285508408898</v>
      </c>
      <c r="N12">
        <v>2.77017517332221</v>
      </c>
      <c r="O12">
        <v>2.6639056275747701</v>
      </c>
      <c r="P12">
        <v>2.6635918192503101</v>
      </c>
      <c r="Q12">
        <v>2.7014765272063501</v>
      </c>
      <c r="R12">
        <v>2.7508090723241501</v>
      </c>
      <c r="S12">
        <v>2.7451009392611398</v>
      </c>
      <c r="T12">
        <v>2.7350879236832202</v>
      </c>
      <c r="U12">
        <v>2.7469684359012301</v>
      </c>
      <c r="V12">
        <v>3.1413074271989001</v>
      </c>
      <c r="W12">
        <v>3.1319427488340201</v>
      </c>
      <c r="X12">
        <v>2.8347493503614798</v>
      </c>
    </row>
    <row r="13" spans="1:24" x14ac:dyDescent="0.2">
      <c r="A13" t="s">
        <v>158</v>
      </c>
      <c r="B13" t="s">
        <v>159</v>
      </c>
      <c r="C13" t="s">
        <v>980</v>
      </c>
      <c r="D13" t="s">
        <v>981</v>
      </c>
      <c r="E13">
        <v>15.065895878667</v>
      </c>
      <c r="F13">
        <v>13.1038614347214</v>
      </c>
      <c r="G13">
        <v>12.283068246854</v>
      </c>
      <c r="H13">
        <v>19.397740965732901</v>
      </c>
      <c r="I13">
        <v>35.573623469584497</v>
      </c>
      <c r="J13">
        <v>36.344669431421401</v>
      </c>
      <c r="K13">
        <v>39.312058828702398</v>
      </c>
      <c r="L13">
        <v>46.062355010922602</v>
      </c>
      <c r="M13">
        <v>50.041004948646801</v>
      </c>
      <c r="N13">
        <v>48.619384404558303</v>
      </c>
      <c r="O13">
        <v>44.841452536095098</v>
      </c>
      <c r="P13">
        <v>44.734970170950902</v>
      </c>
      <c r="Q13">
        <v>40.690249901873301</v>
      </c>
      <c r="R13">
        <v>38.364464864814202</v>
      </c>
      <c r="S13">
        <v>41.853129131448597</v>
      </c>
      <c r="T13">
        <v>42.268173471990202</v>
      </c>
      <c r="U13">
        <v>40.973470770864402</v>
      </c>
      <c r="V13">
        <v>42.123164843971502</v>
      </c>
      <c r="W13">
        <v>47.5718375689789</v>
      </c>
      <c r="X13">
        <v>45.792615328889298</v>
      </c>
    </row>
    <row r="14" spans="1:24" x14ac:dyDescent="0.2">
      <c r="A14" t="s">
        <v>158</v>
      </c>
      <c r="B14" t="s">
        <v>159</v>
      </c>
      <c r="C14" t="s">
        <v>982</v>
      </c>
      <c r="D14" t="s">
        <v>983</v>
      </c>
      <c r="E14">
        <v>35.292745122012001</v>
      </c>
      <c r="F14">
        <v>34.677410655331798</v>
      </c>
      <c r="G14">
        <v>35.127602123426897</v>
      </c>
      <c r="H14">
        <v>38.586877991182099</v>
      </c>
      <c r="I14">
        <v>42.198272246728799</v>
      </c>
      <c r="J14">
        <v>41.847718998749897</v>
      </c>
      <c r="K14">
        <v>43.568327199954602</v>
      </c>
      <c r="L14">
        <v>44.084221460235398</v>
      </c>
      <c r="M14">
        <v>44.266909940125601</v>
      </c>
      <c r="N14">
        <v>44.579391559278299</v>
      </c>
      <c r="O14">
        <v>42.799791192882601</v>
      </c>
      <c r="P14">
        <v>45.419581718637502</v>
      </c>
      <c r="Q14">
        <v>44.815967428371302</v>
      </c>
      <c r="R14">
        <v>44.666761722133799</v>
      </c>
      <c r="S14">
        <v>46.501180623080799</v>
      </c>
      <c r="T14">
        <v>46.930176868105796</v>
      </c>
      <c r="U14">
        <v>46.9404768497227</v>
      </c>
      <c r="V14">
        <v>51.658244378081299</v>
      </c>
      <c r="W14">
        <v>51.497534763121799</v>
      </c>
      <c r="X14">
        <v>49.4630820950009</v>
      </c>
    </row>
    <row r="15" spans="1:24" x14ac:dyDescent="0.2">
      <c r="A15" t="s">
        <v>158</v>
      </c>
      <c r="B15" t="s">
        <v>159</v>
      </c>
      <c r="C15" t="s">
        <v>984</v>
      </c>
      <c r="D15" t="s">
        <v>985</v>
      </c>
      <c r="E15">
        <v>25.265676954771301</v>
      </c>
      <c r="F15">
        <v>22.634607615404502</v>
      </c>
      <c r="G15">
        <v>20.428777875489299</v>
      </c>
      <c r="H15">
        <v>26.314195106088899</v>
      </c>
      <c r="I15">
        <v>37.349703111960103</v>
      </c>
      <c r="J15">
        <v>37.667248356365597</v>
      </c>
      <c r="K15">
        <v>36.971058373893001</v>
      </c>
      <c r="L15">
        <v>42.548846457321702</v>
      </c>
      <c r="M15">
        <v>45.777766620078097</v>
      </c>
      <c r="N15">
        <v>44.944231242791702</v>
      </c>
      <c r="O15">
        <v>44.355870467585198</v>
      </c>
      <c r="P15">
        <v>42.301296744122602</v>
      </c>
      <c r="Q15">
        <v>39.924686003997202</v>
      </c>
      <c r="R15">
        <v>37.074857111958998</v>
      </c>
      <c r="S15">
        <v>36.6452166796645</v>
      </c>
      <c r="T15">
        <v>35.803073926312003</v>
      </c>
      <c r="U15">
        <v>33.6914363317428</v>
      </c>
      <c r="V15">
        <v>27.600295480594099</v>
      </c>
      <c r="W15">
        <v>31.4523732530925</v>
      </c>
      <c r="X15">
        <v>33.298138754431797</v>
      </c>
    </row>
    <row r="16" spans="1:24" x14ac:dyDescent="0.2">
      <c r="A16" t="s">
        <v>158</v>
      </c>
      <c r="B16" t="s">
        <v>159</v>
      </c>
      <c r="C16" t="s">
        <v>986</v>
      </c>
      <c r="D16" t="s">
        <v>987</v>
      </c>
      <c r="E16">
        <v>59.220601735727797</v>
      </c>
      <c r="F16">
        <v>59.938548377481098</v>
      </c>
      <c r="G16">
        <v>58.475223809483197</v>
      </c>
      <c r="H16">
        <v>52.498527864194102</v>
      </c>
      <c r="I16">
        <v>44.710685784394499</v>
      </c>
      <c r="J16">
        <v>43.951468167200503</v>
      </c>
      <c r="K16">
        <v>41.2561543749839</v>
      </c>
      <c r="L16">
        <v>41.183218923518197</v>
      </c>
      <c r="M16">
        <v>41.170272411881797</v>
      </c>
      <c r="N16">
        <v>41.2091158997561</v>
      </c>
      <c r="O16">
        <v>42.3359029232995</v>
      </c>
      <c r="P16">
        <v>42.947634839761399</v>
      </c>
      <c r="Q16">
        <v>43.970444663587998</v>
      </c>
      <c r="R16">
        <v>43.161343386874996</v>
      </c>
      <c r="S16">
        <v>40.712072723669102</v>
      </c>
      <c r="T16">
        <v>39.748844423564201</v>
      </c>
      <c r="U16">
        <v>38.594597148098998</v>
      </c>
      <c r="V16">
        <v>33.843712206741799</v>
      </c>
      <c r="W16">
        <v>34.043776608247597</v>
      </c>
      <c r="X16">
        <v>35.967646884664497</v>
      </c>
    </row>
    <row r="17" spans="1:24" x14ac:dyDescent="0.2">
      <c r="A17" t="s">
        <v>158</v>
      </c>
      <c r="B17" t="s">
        <v>159</v>
      </c>
      <c r="C17" t="s">
        <v>988</v>
      </c>
      <c r="D17" t="s">
        <v>989</v>
      </c>
      <c r="E17">
        <v>2.5411578589030599</v>
      </c>
      <c r="F17">
        <v>2.21018898011295</v>
      </c>
      <c r="G17">
        <v>2.4332498177637598</v>
      </c>
      <c r="H17">
        <v>4.5063830745408904</v>
      </c>
      <c r="I17">
        <v>11.1678610338467</v>
      </c>
      <c r="J17">
        <v>12.4669569734655</v>
      </c>
      <c r="K17">
        <v>13.8599513308738</v>
      </c>
      <c r="L17">
        <v>15.508447242797301</v>
      </c>
      <c r="M17">
        <v>16.459607503571998</v>
      </c>
      <c r="N17">
        <v>15.5049400448495</v>
      </c>
      <c r="O17">
        <v>15.5793983610246</v>
      </c>
      <c r="P17">
        <v>11.4630623552688</v>
      </c>
      <c r="Q17">
        <v>10.1856359367787</v>
      </c>
      <c r="R17">
        <v>10.459893933664199</v>
      </c>
      <c r="S17">
        <v>11.514801686654</v>
      </c>
      <c r="T17">
        <v>12.0044075000696</v>
      </c>
      <c r="U17">
        <v>12.633335282439401</v>
      </c>
      <c r="V17">
        <v>11.8284333738372</v>
      </c>
      <c r="W17">
        <v>13.362365718423399</v>
      </c>
      <c r="X17">
        <v>13.490765766935899</v>
      </c>
    </row>
    <row r="18" spans="1:24" x14ac:dyDescent="0.2">
      <c r="A18" t="s">
        <v>158</v>
      </c>
      <c r="B18" t="s">
        <v>159</v>
      </c>
      <c r="C18" t="s">
        <v>990</v>
      </c>
      <c r="D18" t="s">
        <v>991</v>
      </c>
      <c r="E18">
        <v>5.65104548905299</v>
      </c>
      <c r="F18">
        <v>5.5833595255219697</v>
      </c>
      <c r="G18">
        <v>6.6810423667357499</v>
      </c>
      <c r="H18">
        <v>8.91459490807725</v>
      </c>
      <c r="I18">
        <v>13.091042782407699</v>
      </c>
      <c r="J18">
        <v>14.2008115863214</v>
      </c>
      <c r="K18">
        <v>15.175518909378299</v>
      </c>
      <c r="L18">
        <v>14.7325606372502</v>
      </c>
      <c r="M18">
        <v>14.562816217446301</v>
      </c>
      <c r="N18">
        <v>14.2114951477144</v>
      </c>
      <c r="O18">
        <v>14.8643083582144</v>
      </c>
      <c r="P18">
        <v>11.632782489871801</v>
      </c>
      <c r="Q18">
        <v>11.2135874139931</v>
      </c>
      <c r="R18">
        <v>12.171894043852699</v>
      </c>
      <c r="S18">
        <v>12.7867474636565</v>
      </c>
      <c r="T18">
        <v>13.3209773271392</v>
      </c>
      <c r="U18">
        <v>14.464925212482299</v>
      </c>
      <c r="V18">
        <v>14.4980415761893</v>
      </c>
      <c r="W18">
        <v>14.4586872466268</v>
      </c>
      <c r="X18">
        <v>14.5692701296495</v>
      </c>
    </row>
    <row r="19" spans="1:24" x14ac:dyDescent="0.2">
      <c r="A19" t="s">
        <v>158</v>
      </c>
      <c r="B19" t="s">
        <v>159</v>
      </c>
      <c r="C19" t="s">
        <v>992</v>
      </c>
      <c r="D19" t="s">
        <v>993</v>
      </c>
      <c r="E19" t="s">
        <v>973</v>
      </c>
      <c r="F19" t="s">
        <v>973</v>
      </c>
      <c r="G19" t="s">
        <v>973</v>
      </c>
      <c r="H19" t="s">
        <v>973</v>
      </c>
      <c r="I19" t="s">
        <v>973</v>
      </c>
      <c r="J19" t="s">
        <v>973</v>
      </c>
      <c r="K19" t="s">
        <v>973</v>
      </c>
      <c r="L19" t="s">
        <v>973</v>
      </c>
      <c r="M19" t="s">
        <v>973</v>
      </c>
      <c r="N19" t="s">
        <v>973</v>
      </c>
      <c r="O19" t="s">
        <v>973</v>
      </c>
      <c r="P19" t="s">
        <v>973</v>
      </c>
      <c r="Q19" t="s">
        <v>973</v>
      </c>
      <c r="R19" t="s">
        <v>973</v>
      </c>
      <c r="S19" t="s">
        <v>973</v>
      </c>
      <c r="T19" t="s">
        <v>973</v>
      </c>
      <c r="U19" t="s">
        <v>973</v>
      </c>
      <c r="V19" t="s">
        <v>973</v>
      </c>
      <c r="W19" t="s">
        <v>973</v>
      </c>
      <c r="X19" t="s">
        <v>973</v>
      </c>
    </row>
    <row r="20" spans="1:24" x14ac:dyDescent="0.2">
      <c r="A20" t="s">
        <v>158</v>
      </c>
      <c r="B20" t="s">
        <v>159</v>
      </c>
      <c r="C20" t="s">
        <v>994</v>
      </c>
      <c r="D20" t="s">
        <v>995</v>
      </c>
      <c r="E20" t="s">
        <v>973</v>
      </c>
      <c r="F20" t="s">
        <v>973</v>
      </c>
      <c r="G20" t="s">
        <v>973</v>
      </c>
      <c r="H20" t="s">
        <v>973</v>
      </c>
      <c r="I20" t="s">
        <v>973</v>
      </c>
      <c r="J20" t="s">
        <v>973</v>
      </c>
      <c r="K20" t="s">
        <v>973</v>
      </c>
      <c r="L20" t="s">
        <v>973</v>
      </c>
      <c r="M20" t="s">
        <v>973</v>
      </c>
      <c r="N20" t="s">
        <v>973</v>
      </c>
      <c r="O20" t="s">
        <v>973</v>
      </c>
      <c r="P20" t="s">
        <v>973</v>
      </c>
      <c r="Q20" t="s">
        <v>973</v>
      </c>
      <c r="R20" t="s">
        <v>973</v>
      </c>
      <c r="S20" t="s">
        <v>973</v>
      </c>
      <c r="T20" t="s">
        <v>973</v>
      </c>
      <c r="U20" t="s">
        <v>973</v>
      </c>
      <c r="V20" t="s">
        <v>973</v>
      </c>
      <c r="W20" t="s">
        <v>973</v>
      </c>
      <c r="X20" t="s">
        <v>973</v>
      </c>
    </row>
    <row r="21" spans="1:24" x14ac:dyDescent="0.2">
      <c r="A21" t="s">
        <v>158</v>
      </c>
      <c r="B21" t="s">
        <v>159</v>
      </c>
      <c r="C21" t="s">
        <v>996</v>
      </c>
      <c r="D21" t="s">
        <v>997</v>
      </c>
      <c r="E21" t="s">
        <v>973</v>
      </c>
      <c r="F21" t="s">
        <v>973</v>
      </c>
      <c r="G21" t="s">
        <v>973</v>
      </c>
      <c r="H21" t="s">
        <v>973</v>
      </c>
      <c r="I21" t="s">
        <v>973</v>
      </c>
      <c r="J21" t="s">
        <v>973</v>
      </c>
      <c r="K21" t="s">
        <v>973</v>
      </c>
      <c r="L21">
        <v>0.64013567598282395</v>
      </c>
      <c r="M21" t="s">
        <v>973</v>
      </c>
      <c r="N21" t="s">
        <v>973</v>
      </c>
      <c r="O21" t="s">
        <v>973</v>
      </c>
      <c r="P21" t="s">
        <v>973</v>
      </c>
      <c r="Q21" t="s">
        <v>973</v>
      </c>
      <c r="R21" t="s">
        <v>973</v>
      </c>
      <c r="S21" t="s">
        <v>973</v>
      </c>
      <c r="T21" t="s">
        <v>973</v>
      </c>
      <c r="U21" t="s">
        <v>973</v>
      </c>
      <c r="V21" t="s">
        <v>973</v>
      </c>
      <c r="W21">
        <v>1.04075915783659</v>
      </c>
      <c r="X21" t="s">
        <v>973</v>
      </c>
    </row>
    <row r="22" spans="1:24" x14ac:dyDescent="0.2">
      <c r="A22" t="s">
        <v>158</v>
      </c>
      <c r="B22" t="s">
        <v>159</v>
      </c>
      <c r="C22" t="s">
        <v>998</v>
      </c>
      <c r="D22" t="s">
        <v>999</v>
      </c>
      <c r="E22">
        <v>9.5448391694847192</v>
      </c>
      <c r="F22">
        <v>8.6499209282759999</v>
      </c>
      <c r="G22">
        <v>8.1751912051566507</v>
      </c>
      <c r="H22">
        <v>10.343803733479501</v>
      </c>
      <c r="I22">
        <v>16.9124129157405</v>
      </c>
      <c r="J22">
        <v>17.457268312637101</v>
      </c>
      <c r="K22">
        <v>15.8607254813286</v>
      </c>
      <c r="L22">
        <v>17.609251305515599</v>
      </c>
      <c r="M22">
        <v>18.358195021506798</v>
      </c>
      <c r="N22">
        <v>18.353857526857201</v>
      </c>
      <c r="O22">
        <v>19.875974826749299</v>
      </c>
      <c r="P22">
        <v>17.796591705209</v>
      </c>
      <c r="Q22">
        <v>17.790158932150899</v>
      </c>
      <c r="R22">
        <v>16.5817794286537</v>
      </c>
      <c r="S22">
        <v>15.3438893097193</v>
      </c>
      <c r="T22">
        <v>13.6426259321673</v>
      </c>
      <c r="U22">
        <v>13.5149380735576</v>
      </c>
      <c r="V22">
        <v>12.587413608858</v>
      </c>
      <c r="W22">
        <v>13.4654518489558</v>
      </c>
      <c r="X22">
        <v>15.0779476981968</v>
      </c>
    </row>
    <row r="23" spans="1:24" x14ac:dyDescent="0.2">
      <c r="A23" t="s">
        <v>158</v>
      </c>
      <c r="B23" t="s">
        <v>159</v>
      </c>
      <c r="C23" t="s">
        <v>1000</v>
      </c>
      <c r="D23" t="s">
        <v>1001</v>
      </c>
      <c r="E23">
        <v>22.569327447285801</v>
      </c>
      <c r="F23">
        <v>23.151506882476099</v>
      </c>
      <c r="G23">
        <v>23.683169155666999</v>
      </c>
      <c r="H23">
        <v>20.918524158335501</v>
      </c>
      <c r="I23">
        <v>20.785036599776401</v>
      </c>
      <c r="J23">
        <v>20.945395155266102</v>
      </c>
      <c r="K23">
        <v>18.1894739219961</v>
      </c>
      <c r="L23">
        <v>17.514733101824799</v>
      </c>
      <c r="M23">
        <v>17.0499921351255</v>
      </c>
      <c r="N23">
        <v>16.8373392739657</v>
      </c>
      <c r="O23">
        <v>18.979711737296402</v>
      </c>
      <c r="P23">
        <v>18.079242331152201</v>
      </c>
      <c r="Q23">
        <v>19.602029093657801</v>
      </c>
      <c r="R23">
        <v>19.313244724334002</v>
      </c>
      <c r="S23">
        <v>17.055776974088101</v>
      </c>
      <c r="T23">
        <v>15.155923283948299</v>
      </c>
      <c r="U23">
        <v>15.4905337942321</v>
      </c>
      <c r="V23">
        <v>15.440979700950701</v>
      </c>
      <c r="W23">
        <v>14.5800898622615</v>
      </c>
      <c r="X23">
        <v>16.289885019060399</v>
      </c>
    </row>
    <row r="24" spans="1:24" x14ac:dyDescent="0.2">
      <c r="A24" t="s">
        <v>158</v>
      </c>
      <c r="B24" t="s">
        <v>159</v>
      </c>
      <c r="C24" t="s">
        <v>1002</v>
      </c>
      <c r="D24" t="s">
        <v>1003</v>
      </c>
      <c r="E24" t="s">
        <v>973</v>
      </c>
      <c r="F24" t="s">
        <v>973</v>
      </c>
      <c r="G24" t="s">
        <v>973</v>
      </c>
      <c r="H24" t="s">
        <v>973</v>
      </c>
      <c r="I24" t="s">
        <v>973</v>
      </c>
      <c r="J24" t="s">
        <v>973</v>
      </c>
      <c r="K24" t="s">
        <v>973</v>
      </c>
      <c r="L24">
        <v>0.10412647342032</v>
      </c>
      <c r="M24" t="s">
        <v>973</v>
      </c>
      <c r="N24" t="s">
        <v>973</v>
      </c>
      <c r="O24" t="s">
        <v>973</v>
      </c>
      <c r="P24" t="s">
        <v>973</v>
      </c>
      <c r="Q24" t="s">
        <v>973</v>
      </c>
      <c r="R24" t="s">
        <v>973</v>
      </c>
      <c r="S24" t="s">
        <v>973</v>
      </c>
      <c r="T24" t="s">
        <v>973</v>
      </c>
      <c r="U24" t="s">
        <v>973</v>
      </c>
      <c r="V24">
        <v>0.2181326840624</v>
      </c>
      <c r="W24" t="s">
        <v>973</v>
      </c>
      <c r="X24" t="s">
        <v>973</v>
      </c>
    </row>
    <row r="25" spans="1:24" x14ac:dyDescent="0.2">
      <c r="A25" t="s">
        <v>158</v>
      </c>
      <c r="B25" t="s">
        <v>159</v>
      </c>
      <c r="C25" t="s">
        <v>1004</v>
      </c>
      <c r="D25" t="s">
        <v>1005</v>
      </c>
      <c r="E25" t="s">
        <v>973</v>
      </c>
      <c r="F25" t="s">
        <v>973</v>
      </c>
      <c r="G25" t="s">
        <v>973</v>
      </c>
      <c r="H25" t="s">
        <v>973</v>
      </c>
      <c r="I25" t="s">
        <v>973</v>
      </c>
      <c r="J25" t="s">
        <v>973</v>
      </c>
      <c r="K25" t="s">
        <v>973</v>
      </c>
      <c r="L25" t="s">
        <v>973</v>
      </c>
      <c r="M25" t="s">
        <v>973</v>
      </c>
      <c r="N25" t="s">
        <v>973</v>
      </c>
      <c r="O25" t="s">
        <v>973</v>
      </c>
      <c r="P25" t="s">
        <v>973</v>
      </c>
      <c r="Q25" t="s">
        <v>973</v>
      </c>
      <c r="R25" t="s">
        <v>973</v>
      </c>
      <c r="S25" t="s">
        <v>973</v>
      </c>
      <c r="T25" t="s">
        <v>973</v>
      </c>
      <c r="U25" t="s">
        <v>973</v>
      </c>
      <c r="V25" t="s">
        <v>973</v>
      </c>
      <c r="W25" t="s">
        <v>973</v>
      </c>
      <c r="X25" t="s">
        <v>973</v>
      </c>
    </row>
    <row r="26" spans="1:24" x14ac:dyDescent="0.2">
      <c r="A26" t="s">
        <v>158</v>
      </c>
      <c r="B26" t="s">
        <v>159</v>
      </c>
      <c r="C26" t="s">
        <v>1006</v>
      </c>
      <c r="D26" t="s">
        <v>1007</v>
      </c>
      <c r="E26" t="s">
        <v>973</v>
      </c>
      <c r="F26" t="s">
        <v>973</v>
      </c>
      <c r="G26" t="s">
        <v>973</v>
      </c>
      <c r="H26" t="s">
        <v>973</v>
      </c>
      <c r="I26" t="s">
        <v>973</v>
      </c>
      <c r="J26" t="s">
        <v>973</v>
      </c>
      <c r="K26" t="s">
        <v>973</v>
      </c>
      <c r="L26" t="s">
        <v>973</v>
      </c>
      <c r="M26" t="s">
        <v>973</v>
      </c>
      <c r="N26" t="s">
        <v>973</v>
      </c>
      <c r="O26" t="s">
        <v>973</v>
      </c>
      <c r="P26" t="s">
        <v>973</v>
      </c>
      <c r="Q26">
        <v>2.0047618737844002</v>
      </c>
      <c r="R26" t="s">
        <v>973</v>
      </c>
      <c r="S26" t="s">
        <v>973</v>
      </c>
      <c r="T26" t="s">
        <v>973</v>
      </c>
      <c r="U26" t="s">
        <v>973</v>
      </c>
      <c r="V26" t="s">
        <v>973</v>
      </c>
      <c r="W26" t="s">
        <v>973</v>
      </c>
      <c r="X26" t="s">
        <v>973</v>
      </c>
    </row>
    <row r="27" spans="1:24" x14ac:dyDescent="0.2">
      <c r="A27" t="s">
        <v>162</v>
      </c>
      <c r="B27" t="s">
        <v>163</v>
      </c>
      <c r="C27" t="s">
        <v>957</v>
      </c>
      <c r="D27" t="s">
        <v>958</v>
      </c>
      <c r="E27">
        <v>43.358702419527802</v>
      </c>
      <c r="F27">
        <v>43.225302084660903</v>
      </c>
      <c r="G27">
        <v>43.0233519355738</v>
      </c>
      <c r="H27">
        <v>42.874275001011597</v>
      </c>
      <c r="I27">
        <v>42.1041161109383</v>
      </c>
      <c r="J27">
        <v>41.910578868314197</v>
      </c>
      <c r="K27">
        <v>41.686287254571297</v>
      </c>
      <c r="L27">
        <v>41.456578220164999</v>
      </c>
      <c r="M27">
        <v>41.137584572257502</v>
      </c>
      <c r="N27">
        <v>40.662600079633499</v>
      </c>
      <c r="O27">
        <v>40.069377024056202</v>
      </c>
      <c r="P27">
        <v>39.4863541861126</v>
      </c>
      <c r="Q27">
        <v>38.744035949653203</v>
      </c>
      <c r="R27">
        <v>37.859116940049702</v>
      </c>
      <c r="S27">
        <v>36.958093589511897</v>
      </c>
      <c r="T27">
        <v>36.045900884918403</v>
      </c>
      <c r="U27">
        <v>35.176587529215503</v>
      </c>
      <c r="V27">
        <v>34.417675307552699</v>
      </c>
      <c r="W27">
        <v>34.1015452171251</v>
      </c>
      <c r="X27">
        <v>33.751419022637499</v>
      </c>
    </row>
    <row r="28" spans="1:24" x14ac:dyDescent="0.2">
      <c r="A28" t="s">
        <v>162</v>
      </c>
      <c r="B28" t="s">
        <v>163</v>
      </c>
      <c r="C28" t="s">
        <v>959</v>
      </c>
      <c r="D28" t="s">
        <v>960</v>
      </c>
      <c r="E28">
        <v>15.4779779951078</v>
      </c>
      <c r="F28">
        <v>15.1897173511163</v>
      </c>
      <c r="G28">
        <v>14.866663251376901</v>
      </c>
      <c r="H28">
        <v>14.5209193779112</v>
      </c>
      <c r="I28">
        <v>13.2041892071553</v>
      </c>
      <c r="J28">
        <v>12.910719681137801</v>
      </c>
      <c r="K28">
        <v>13.4050440332301</v>
      </c>
      <c r="L28">
        <v>12.463234362782501</v>
      </c>
      <c r="M28">
        <v>12.2313503883345</v>
      </c>
      <c r="N28">
        <v>12.0162817844604</v>
      </c>
      <c r="O28">
        <v>11.8299627271538</v>
      </c>
      <c r="P28">
        <v>11.733277128901699</v>
      </c>
      <c r="Q28">
        <v>11.467181601555399</v>
      </c>
      <c r="R28">
        <v>11.2079350079992</v>
      </c>
      <c r="S28">
        <v>11.026342449884</v>
      </c>
      <c r="T28">
        <v>10.7383289749555</v>
      </c>
      <c r="U28">
        <v>10.695444747383201</v>
      </c>
      <c r="V28">
        <v>10.4492724340789</v>
      </c>
      <c r="W28">
        <v>10.3980192695625</v>
      </c>
      <c r="X28">
        <v>10.3375867292438</v>
      </c>
    </row>
    <row r="29" spans="1:24" x14ac:dyDescent="0.2">
      <c r="A29" t="s">
        <v>162</v>
      </c>
      <c r="B29" t="s">
        <v>163</v>
      </c>
      <c r="C29" t="s">
        <v>961</v>
      </c>
      <c r="D29" t="s">
        <v>962</v>
      </c>
      <c r="E29">
        <v>274968446</v>
      </c>
      <c r="F29">
        <v>282780717</v>
      </c>
      <c r="G29">
        <v>290841795</v>
      </c>
      <c r="H29">
        <v>299142845</v>
      </c>
      <c r="I29">
        <v>334984176</v>
      </c>
      <c r="J29">
        <v>344586109</v>
      </c>
      <c r="K29">
        <v>354343844</v>
      </c>
      <c r="L29">
        <v>364358270</v>
      </c>
      <c r="M29">
        <v>374790143</v>
      </c>
      <c r="N29">
        <v>385360349</v>
      </c>
      <c r="O29">
        <v>396030207</v>
      </c>
      <c r="P29">
        <v>406992047</v>
      </c>
      <c r="Q29">
        <v>418127845</v>
      </c>
      <c r="R29">
        <v>429454743</v>
      </c>
      <c r="S29">
        <v>440882906</v>
      </c>
      <c r="T29">
        <v>452195915</v>
      </c>
      <c r="U29">
        <v>463365429</v>
      </c>
      <c r="V29">
        <v>474569351</v>
      </c>
      <c r="W29">
        <v>485920997</v>
      </c>
      <c r="X29">
        <v>497387180</v>
      </c>
    </row>
    <row r="30" spans="1:24" x14ac:dyDescent="0.2">
      <c r="A30" t="s">
        <v>162</v>
      </c>
      <c r="B30" t="s">
        <v>163</v>
      </c>
      <c r="C30" t="s">
        <v>963</v>
      </c>
      <c r="D30" t="s">
        <v>964</v>
      </c>
      <c r="E30">
        <v>49.913718275577601</v>
      </c>
      <c r="F30">
        <v>49.933673690020903</v>
      </c>
      <c r="G30">
        <v>49.9579835169855</v>
      </c>
      <c r="H30">
        <v>49.986787753201597</v>
      </c>
      <c r="I30">
        <v>50.074727264068002</v>
      </c>
      <c r="J30">
        <v>50.099273157766298</v>
      </c>
      <c r="K30">
        <v>50.123244279241199</v>
      </c>
      <c r="L30">
        <v>50.146291179116403</v>
      </c>
      <c r="M30">
        <v>50.1753215799815</v>
      </c>
      <c r="N30">
        <v>50.204388828090501</v>
      </c>
      <c r="O30">
        <v>50.233892511701796</v>
      </c>
      <c r="P30">
        <v>50.255522445242903</v>
      </c>
      <c r="Q30">
        <v>50.270021353653298</v>
      </c>
      <c r="R30">
        <v>50.285904739149601</v>
      </c>
      <c r="S30">
        <v>50.301117143759399</v>
      </c>
      <c r="T30">
        <v>50.315185073682301</v>
      </c>
      <c r="U30">
        <v>50.327235682650098</v>
      </c>
      <c r="V30">
        <v>50.336462935423903</v>
      </c>
      <c r="W30">
        <v>50.345238739695802</v>
      </c>
      <c r="X30">
        <v>50.350890737930797</v>
      </c>
    </row>
    <row r="31" spans="1:24" x14ac:dyDescent="0.2">
      <c r="A31" t="s">
        <v>162</v>
      </c>
      <c r="B31" t="s">
        <v>163</v>
      </c>
      <c r="C31" t="s">
        <v>965</v>
      </c>
      <c r="D31" t="s">
        <v>966</v>
      </c>
      <c r="E31">
        <v>50.086281724422399</v>
      </c>
      <c r="F31">
        <v>50.066326309979097</v>
      </c>
      <c r="G31">
        <v>50.0420164830145</v>
      </c>
      <c r="H31">
        <v>50.013212246798403</v>
      </c>
      <c r="I31">
        <v>49.925272735931998</v>
      </c>
      <c r="J31">
        <v>49.900726842233702</v>
      </c>
      <c r="K31">
        <v>49.876755720758801</v>
      </c>
      <c r="L31">
        <v>49.853708820883597</v>
      </c>
      <c r="M31">
        <v>49.8246784200186</v>
      </c>
      <c r="N31">
        <v>49.795611171909499</v>
      </c>
      <c r="O31">
        <v>49.766107488298204</v>
      </c>
      <c r="P31">
        <v>49.744477554757097</v>
      </c>
      <c r="Q31">
        <v>49.729978646346702</v>
      </c>
      <c r="R31">
        <v>49.714095260850399</v>
      </c>
      <c r="S31">
        <v>49.698882856240601</v>
      </c>
      <c r="T31">
        <v>49.684814926317699</v>
      </c>
      <c r="U31">
        <v>49.672764317349902</v>
      </c>
      <c r="V31">
        <v>49.663537064576197</v>
      </c>
      <c r="W31">
        <v>49.654761260304198</v>
      </c>
      <c r="X31">
        <v>49.649109262069103</v>
      </c>
    </row>
    <row r="32" spans="1:24" x14ac:dyDescent="0.2">
      <c r="A32" t="s">
        <v>162</v>
      </c>
      <c r="B32" t="s">
        <v>163</v>
      </c>
      <c r="C32" t="s">
        <v>967</v>
      </c>
      <c r="D32" t="s">
        <v>968</v>
      </c>
      <c r="E32">
        <v>137721472</v>
      </c>
      <c r="F32">
        <v>141577918</v>
      </c>
      <c r="G32">
        <v>145543099</v>
      </c>
      <c r="H32">
        <v>149610946</v>
      </c>
      <c r="I32">
        <v>167241763</v>
      </c>
      <c r="J32">
        <v>171950971</v>
      </c>
      <c r="K32">
        <v>176735213</v>
      </c>
      <c r="L32">
        <v>181646110</v>
      </c>
      <c r="M32">
        <v>186737982</v>
      </c>
      <c r="N32">
        <v>191892541</v>
      </c>
      <c r="O32">
        <v>197088818</v>
      </c>
      <c r="P32">
        <v>202456068</v>
      </c>
      <c r="Q32">
        <v>207934891</v>
      </c>
      <c r="R32">
        <v>213499543</v>
      </c>
      <c r="S32">
        <v>219113878</v>
      </c>
      <c r="T32">
        <v>224672701</v>
      </c>
      <c r="U32">
        <v>230166416</v>
      </c>
      <c r="V32">
        <v>235687925</v>
      </c>
      <c r="W32">
        <v>241282911</v>
      </c>
      <c r="X32">
        <v>246948301</v>
      </c>
    </row>
    <row r="33" spans="1:24" x14ac:dyDescent="0.2">
      <c r="A33" t="s">
        <v>162</v>
      </c>
      <c r="B33" t="s">
        <v>163</v>
      </c>
      <c r="C33" t="s">
        <v>969</v>
      </c>
      <c r="D33" t="s">
        <v>970</v>
      </c>
      <c r="E33">
        <v>137246974</v>
      </c>
      <c r="F33">
        <v>141202799</v>
      </c>
      <c r="G33">
        <v>145298696</v>
      </c>
      <c r="H33">
        <v>149531899</v>
      </c>
      <c r="I33">
        <v>167742413</v>
      </c>
      <c r="J33">
        <v>172635138</v>
      </c>
      <c r="K33">
        <v>177608631</v>
      </c>
      <c r="L33">
        <v>182712160</v>
      </c>
      <c r="M33">
        <v>188052161</v>
      </c>
      <c r="N33">
        <v>193467808</v>
      </c>
      <c r="O33">
        <v>198941389</v>
      </c>
      <c r="P33">
        <v>204535979</v>
      </c>
      <c r="Q33">
        <v>210192954</v>
      </c>
      <c r="R33">
        <v>215955200</v>
      </c>
      <c r="S33">
        <v>221769028</v>
      </c>
      <c r="T33">
        <v>227523214</v>
      </c>
      <c r="U33">
        <v>233199013</v>
      </c>
      <c r="V33">
        <v>238881426</v>
      </c>
      <c r="W33">
        <v>244638086</v>
      </c>
      <c r="X33">
        <v>250438879</v>
      </c>
    </row>
    <row r="34" spans="1:24" x14ac:dyDescent="0.2">
      <c r="A34" t="s">
        <v>162</v>
      </c>
      <c r="B34" t="s">
        <v>163</v>
      </c>
      <c r="C34" t="s">
        <v>971</v>
      </c>
      <c r="D34" t="s">
        <v>972</v>
      </c>
      <c r="E34" t="s">
        <v>973</v>
      </c>
      <c r="F34" t="s">
        <v>973</v>
      </c>
      <c r="G34" t="s">
        <v>973</v>
      </c>
      <c r="H34" t="s">
        <v>973</v>
      </c>
      <c r="I34" t="s">
        <v>973</v>
      </c>
      <c r="J34" t="s">
        <v>973</v>
      </c>
      <c r="K34" t="s">
        <v>973</v>
      </c>
      <c r="L34" t="s">
        <v>973</v>
      </c>
      <c r="M34">
        <v>0.14352948738855201</v>
      </c>
      <c r="N34" t="s">
        <v>973</v>
      </c>
      <c r="O34" t="s">
        <v>973</v>
      </c>
      <c r="P34" t="s">
        <v>973</v>
      </c>
      <c r="Q34" t="s">
        <v>973</v>
      </c>
      <c r="R34" t="s">
        <v>973</v>
      </c>
      <c r="S34" t="s">
        <v>973</v>
      </c>
      <c r="T34" t="s">
        <v>973</v>
      </c>
      <c r="U34" t="s">
        <v>973</v>
      </c>
      <c r="V34" t="s">
        <v>973</v>
      </c>
      <c r="W34" t="s">
        <v>973</v>
      </c>
      <c r="X34" t="s">
        <v>973</v>
      </c>
    </row>
    <row r="35" spans="1:24" x14ac:dyDescent="0.2">
      <c r="A35" t="s">
        <v>162</v>
      </c>
      <c r="B35" t="s">
        <v>163</v>
      </c>
      <c r="C35" t="s">
        <v>974</v>
      </c>
      <c r="D35" t="s">
        <v>975</v>
      </c>
      <c r="E35">
        <v>3.4628517173219802</v>
      </c>
      <c r="F35">
        <v>3.4868674294634401</v>
      </c>
      <c r="G35">
        <v>3.1404018627736101</v>
      </c>
      <c r="H35">
        <v>4.4376400421844497</v>
      </c>
      <c r="I35">
        <v>3.8455518498053798</v>
      </c>
      <c r="J35">
        <v>3.6548713504964501</v>
      </c>
      <c r="K35">
        <v>3.77440959219201</v>
      </c>
      <c r="L35">
        <v>3.5334360825332101</v>
      </c>
      <c r="M35">
        <v>3.5091778091366201</v>
      </c>
      <c r="N35">
        <v>3.4811565365855599</v>
      </c>
      <c r="O35">
        <v>3.6091851488304001</v>
      </c>
      <c r="P35">
        <v>3.6372592510276101</v>
      </c>
      <c r="Q35">
        <v>3.8720408997172502</v>
      </c>
      <c r="R35">
        <v>3.8346962341583399</v>
      </c>
      <c r="S35">
        <v>3.7425285824679602</v>
      </c>
      <c r="T35">
        <v>3.3046245042800502</v>
      </c>
      <c r="U35">
        <v>3.32897540102703</v>
      </c>
      <c r="V35">
        <v>3.8929642048698199</v>
      </c>
      <c r="W35">
        <v>4.1523188050464599</v>
      </c>
      <c r="X35">
        <v>4.2098220955187102</v>
      </c>
    </row>
    <row r="36" spans="1:24" x14ac:dyDescent="0.2">
      <c r="A36" t="s">
        <v>162</v>
      </c>
      <c r="B36" t="s">
        <v>163</v>
      </c>
      <c r="C36" t="s">
        <v>976</v>
      </c>
      <c r="D36" t="s">
        <v>977</v>
      </c>
      <c r="E36">
        <v>18.199850584867601</v>
      </c>
      <c r="F36">
        <v>18.7691806226679</v>
      </c>
      <c r="G36">
        <v>19.766874199560299</v>
      </c>
      <c r="H36">
        <v>31.368376743706801</v>
      </c>
      <c r="I36">
        <v>52.625291319465198</v>
      </c>
      <c r="J36">
        <v>60.365551958529601</v>
      </c>
      <c r="K36">
        <v>55.565561354259501</v>
      </c>
      <c r="L36">
        <v>59.631987182838799</v>
      </c>
      <c r="M36">
        <v>65.367150069113706</v>
      </c>
      <c r="N36">
        <v>67.929561295002898</v>
      </c>
      <c r="O36">
        <v>75.422665590425197</v>
      </c>
      <c r="P36">
        <v>78.724830584884401</v>
      </c>
      <c r="Q36">
        <v>70.669913921146502</v>
      </c>
      <c r="R36">
        <v>61.448088806183897</v>
      </c>
      <c r="S36">
        <v>58.221514914480501</v>
      </c>
      <c r="T36">
        <v>56.124264555495898</v>
      </c>
      <c r="U36">
        <v>59.069527714513697</v>
      </c>
      <c r="V36">
        <v>64.407422752861905</v>
      </c>
      <c r="W36">
        <v>72.2410946748859</v>
      </c>
      <c r="X36">
        <v>74.421351215956307</v>
      </c>
    </row>
    <row r="37" spans="1:24" x14ac:dyDescent="0.2">
      <c r="A37" t="s">
        <v>162</v>
      </c>
      <c r="B37" t="s">
        <v>163</v>
      </c>
      <c r="C37" t="s">
        <v>978</v>
      </c>
      <c r="D37" t="s">
        <v>979</v>
      </c>
      <c r="E37">
        <v>0.69746477657117401</v>
      </c>
      <c r="F37">
        <v>0.86181168206095604</v>
      </c>
      <c r="G37">
        <v>0.68877081624422698</v>
      </c>
      <c r="H37">
        <v>0.92189481678251495</v>
      </c>
      <c r="I37">
        <v>0.85343341779143</v>
      </c>
      <c r="J37">
        <v>0.76927882984637297</v>
      </c>
      <c r="K37">
        <v>0.77019988476360801</v>
      </c>
      <c r="L37">
        <v>0.68844067052387403</v>
      </c>
      <c r="M37">
        <v>0.70470631465335898</v>
      </c>
      <c r="N37">
        <v>0.72169178704512904</v>
      </c>
      <c r="O37">
        <v>0.71883776916004605</v>
      </c>
      <c r="P37">
        <v>0.64940896279968496</v>
      </c>
      <c r="Q37">
        <v>0.743717166106873</v>
      </c>
      <c r="R37">
        <v>0.71793040391404395</v>
      </c>
      <c r="S37">
        <v>0.79404677048957595</v>
      </c>
      <c r="T37">
        <v>0.73926806098268005</v>
      </c>
      <c r="U37">
        <v>0.78602699306391599</v>
      </c>
      <c r="V37">
        <v>0.98909289762399299</v>
      </c>
      <c r="W37">
        <v>0.98253325805476299</v>
      </c>
      <c r="X37">
        <v>0.96569249761526099</v>
      </c>
    </row>
    <row r="38" spans="1:24" x14ac:dyDescent="0.2">
      <c r="A38" t="s">
        <v>162</v>
      </c>
      <c r="B38" t="s">
        <v>163</v>
      </c>
      <c r="C38" t="s">
        <v>980</v>
      </c>
      <c r="D38" t="s">
        <v>981</v>
      </c>
      <c r="E38">
        <v>3.8030036797631799</v>
      </c>
      <c r="F38">
        <v>4.7952446646067797</v>
      </c>
      <c r="G38">
        <v>4.4471017237843196</v>
      </c>
      <c r="H38">
        <v>6.7368022479156497</v>
      </c>
      <c r="I38">
        <v>12.006853033333901</v>
      </c>
      <c r="J38">
        <v>13.059504100800201</v>
      </c>
      <c r="K38">
        <v>11.7146678489325</v>
      </c>
      <c r="L38">
        <v>12.089966008013199</v>
      </c>
      <c r="M38">
        <v>13.7569352189038</v>
      </c>
      <c r="N38">
        <v>14.606986186531801</v>
      </c>
      <c r="O38">
        <v>15.1396730493802</v>
      </c>
      <c r="P38">
        <v>14.2183773468068</v>
      </c>
      <c r="Q38">
        <v>13.7072305636022</v>
      </c>
      <c r="R38">
        <v>11.5728179232893</v>
      </c>
      <c r="S38">
        <v>12.38044448622</v>
      </c>
      <c r="T38">
        <v>12.587643467262099</v>
      </c>
      <c r="U38">
        <v>13.984120178186201</v>
      </c>
      <c r="V38">
        <v>16.416626430834299</v>
      </c>
      <c r="W38">
        <v>17.071121202404498</v>
      </c>
      <c r="X38">
        <v>17.077272306147499</v>
      </c>
    </row>
    <row r="39" spans="1:24" x14ac:dyDescent="0.2">
      <c r="A39" t="s">
        <v>162</v>
      </c>
      <c r="B39" t="s">
        <v>163</v>
      </c>
      <c r="C39" t="s">
        <v>982</v>
      </c>
      <c r="D39" t="s">
        <v>983</v>
      </c>
      <c r="E39">
        <v>20.8957974751164</v>
      </c>
      <c r="F39">
        <v>25.5485037909027</v>
      </c>
      <c r="G39">
        <v>22.4977494791497</v>
      </c>
      <c r="H39">
        <v>21.476412574498799</v>
      </c>
      <c r="I39">
        <v>22.815748308641101</v>
      </c>
      <c r="J39">
        <v>21.634034465676901</v>
      </c>
      <c r="K39">
        <v>21.082604271761799</v>
      </c>
      <c r="L39">
        <v>20.274296830751901</v>
      </c>
      <c r="M39">
        <v>21.0456392968734</v>
      </c>
      <c r="N39">
        <v>21.5031364077673</v>
      </c>
      <c r="O39">
        <v>20.073108065514099</v>
      </c>
      <c r="P39">
        <v>18.060854714321501</v>
      </c>
      <c r="Q39">
        <v>19.396133452183602</v>
      </c>
      <c r="R39">
        <v>18.833487583446601</v>
      </c>
      <c r="S39">
        <v>21.264379839738901</v>
      </c>
      <c r="T39">
        <v>22.428166460725301</v>
      </c>
      <c r="U39">
        <v>23.674000918323699</v>
      </c>
      <c r="V39">
        <v>25.488718354478301</v>
      </c>
      <c r="W39">
        <v>23.630761827072799</v>
      </c>
      <c r="X39">
        <v>22.946736781387699</v>
      </c>
    </row>
    <row r="40" spans="1:24" x14ac:dyDescent="0.2">
      <c r="A40" t="s">
        <v>162</v>
      </c>
      <c r="B40" t="s">
        <v>163</v>
      </c>
      <c r="C40" t="s">
        <v>984</v>
      </c>
      <c r="D40" t="s">
        <v>985</v>
      </c>
      <c r="E40">
        <v>12.1705160093616</v>
      </c>
      <c r="F40">
        <v>12.5150046174897</v>
      </c>
      <c r="G40">
        <v>13.515501086255201</v>
      </c>
      <c r="H40">
        <v>22.2526456315681</v>
      </c>
      <c r="I40">
        <v>35.946060286735502</v>
      </c>
      <c r="J40">
        <v>41.796530411220402</v>
      </c>
      <c r="K40">
        <v>38.465801592368798</v>
      </c>
      <c r="L40">
        <v>41.521317939997601</v>
      </c>
      <c r="M40">
        <v>44.223402627305603</v>
      </c>
      <c r="N40">
        <v>45.675551818429099</v>
      </c>
      <c r="O40">
        <v>49.730215529228303</v>
      </c>
      <c r="P40">
        <v>52.599657218196597</v>
      </c>
      <c r="Q40">
        <v>46.721546674263003</v>
      </c>
      <c r="R40">
        <v>41.658285864997303</v>
      </c>
      <c r="S40">
        <v>39.353609663381697</v>
      </c>
      <c r="T40">
        <v>37.173174387188197</v>
      </c>
      <c r="U40">
        <v>37.604871324561003</v>
      </c>
      <c r="V40">
        <v>39.8979068964221</v>
      </c>
      <c r="W40">
        <v>46.927116630998199</v>
      </c>
      <c r="X40">
        <v>48.722120605692901</v>
      </c>
    </row>
    <row r="41" spans="1:24" x14ac:dyDescent="0.2">
      <c r="A41" t="s">
        <v>162</v>
      </c>
      <c r="B41" t="s">
        <v>163</v>
      </c>
      <c r="C41" t="s">
        <v>986</v>
      </c>
      <c r="D41" t="s">
        <v>987</v>
      </c>
      <c r="E41">
        <v>66.871517988418105</v>
      </c>
      <c r="F41">
        <v>66.678483135395396</v>
      </c>
      <c r="G41">
        <v>68.374501499687696</v>
      </c>
      <c r="H41">
        <v>70.939742770198094</v>
      </c>
      <c r="I41">
        <v>68.305679450257699</v>
      </c>
      <c r="J41">
        <v>69.239044110898703</v>
      </c>
      <c r="K41">
        <v>69.225971054366298</v>
      </c>
      <c r="L41">
        <v>69.629268965520097</v>
      </c>
      <c r="M41">
        <v>67.653863157701693</v>
      </c>
      <c r="N41">
        <v>67.239578634958406</v>
      </c>
      <c r="O41">
        <v>65.935373025520803</v>
      </c>
      <c r="P41">
        <v>66.814572957028005</v>
      </c>
      <c r="Q41">
        <v>66.112360692113</v>
      </c>
      <c r="R41">
        <v>67.794275927566602</v>
      </c>
      <c r="S41">
        <v>67.592895588257505</v>
      </c>
      <c r="T41">
        <v>66.233695817220195</v>
      </c>
      <c r="U41">
        <v>63.662051085681</v>
      </c>
      <c r="V41">
        <v>61.946129746099601</v>
      </c>
      <c r="W41">
        <v>64.959030446619494</v>
      </c>
      <c r="X41">
        <v>65.467928678720995</v>
      </c>
    </row>
    <row r="42" spans="1:24" x14ac:dyDescent="0.2">
      <c r="A42" t="s">
        <v>162</v>
      </c>
      <c r="B42" t="s">
        <v>163</v>
      </c>
      <c r="C42" t="s">
        <v>988</v>
      </c>
      <c r="D42" t="s">
        <v>989</v>
      </c>
      <c r="E42">
        <v>2.2263303201339002</v>
      </c>
      <c r="F42">
        <v>1.4589307365626201</v>
      </c>
      <c r="G42">
        <v>1.80427155605111</v>
      </c>
      <c r="H42">
        <v>2.37892941893376</v>
      </c>
      <c r="I42">
        <v>4.6723757534591801</v>
      </c>
      <c r="J42">
        <v>5.5095200172475103</v>
      </c>
      <c r="K42">
        <v>5.3850927402468596</v>
      </c>
      <c r="L42">
        <v>6.0207022550402698</v>
      </c>
      <c r="M42">
        <v>7.3868128511971802</v>
      </c>
      <c r="N42">
        <v>7.64702402206066</v>
      </c>
      <c r="O42">
        <v>10.5527775779201</v>
      </c>
      <c r="P42">
        <v>11.9067934296401</v>
      </c>
      <c r="Q42">
        <v>10.2411379739405</v>
      </c>
      <c r="R42">
        <v>8.2169840994952406</v>
      </c>
      <c r="S42">
        <v>6.4874620828093397</v>
      </c>
      <c r="T42">
        <v>6.3634474456358898</v>
      </c>
      <c r="U42">
        <v>7.4805339939277902</v>
      </c>
      <c r="V42">
        <v>8.0928899746968401</v>
      </c>
      <c r="W42">
        <v>8.2428576683343806</v>
      </c>
      <c r="X42">
        <v>8.6219582145895401</v>
      </c>
    </row>
    <row r="43" spans="1:24" x14ac:dyDescent="0.2">
      <c r="A43" t="s">
        <v>162</v>
      </c>
      <c r="B43" t="s">
        <v>163</v>
      </c>
      <c r="C43" t="s">
        <v>990</v>
      </c>
      <c r="D43" t="s">
        <v>991</v>
      </c>
      <c r="E43">
        <v>12.2326854008334</v>
      </c>
      <c r="F43">
        <v>7.7730126673673503</v>
      </c>
      <c r="G43">
        <v>9.1277537785968708</v>
      </c>
      <c r="H43">
        <v>7.5838462396217396</v>
      </c>
      <c r="I43">
        <v>8.8785750048731096</v>
      </c>
      <c r="J43">
        <v>9.1269272736193692</v>
      </c>
      <c r="K43">
        <v>9.6914208651107305</v>
      </c>
      <c r="L43">
        <v>10.096430775921601</v>
      </c>
      <c r="M43">
        <v>11.300496953181799</v>
      </c>
      <c r="N43">
        <v>11.2572844454305</v>
      </c>
      <c r="O43">
        <v>13.9915202536723</v>
      </c>
      <c r="P43">
        <v>15.1245721350246</v>
      </c>
      <c r="Q43">
        <v>14.491510269738001</v>
      </c>
      <c r="R43">
        <v>13.372237392739301</v>
      </c>
      <c r="S43">
        <v>11.1427224438804</v>
      </c>
      <c r="T43">
        <v>11.338139649295901</v>
      </c>
      <c r="U43">
        <v>12.6639478985837</v>
      </c>
      <c r="V43">
        <v>12.565151295808</v>
      </c>
      <c r="W43">
        <v>11.4102055713726</v>
      </c>
      <c r="X43">
        <v>11.585328409980701</v>
      </c>
    </row>
    <row r="44" spans="1:24" x14ac:dyDescent="0.2">
      <c r="A44" t="s">
        <v>162</v>
      </c>
      <c r="B44" t="s">
        <v>163</v>
      </c>
      <c r="C44" t="s">
        <v>992</v>
      </c>
      <c r="D44" t="s">
        <v>993</v>
      </c>
      <c r="E44" t="s">
        <v>973</v>
      </c>
      <c r="F44" t="s">
        <v>973</v>
      </c>
      <c r="G44" t="s">
        <v>973</v>
      </c>
      <c r="H44" t="s">
        <v>973</v>
      </c>
      <c r="I44" t="s">
        <v>973</v>
      </c>
      <c r="J44" t="s">
        <v>973</v>
      </c>
      <c r="K44" t="s">
        <v>973</v>
      </c>
      <c r="L44" t="s">
        <v>973</v>
      </c>
      <c r="M44" t="s">
        <v>973</v>
      </c>
      <c r="N44" t="s">
        <v>973</v>
      </c>
      <c r="O44" t="s">
        <v>973</v>
      </c>
      <c r="P44" t="s">
        <v>973</v>
      </c>
      <c r="Q44" t="s">
        <v>973</v>
      </c>
      <c r="R44" t="s">
        <v>973</v>
      </c>
      <c r="S44" t="s">
        <v>973</v>
      </c>
      <c r="T44" t="s">
        <v>973</v>
      </c>
      <c r="U44" t="s">
        <v>973</v>
      </c>
      <c r="V44" t="s">
        <v>973</v>
      </c>
      <c r="W44" t="s">
        <v>973</v>
      </c>
      <c r="X44" t="s">
        <v>973</v>
      </c>
    </row>
    <row r="45" spans="1:24" x14ac:dyDescent="0.2">
      <c r="A45" t="s">
        <v>162</v>
      </c>
      <c r="B45" t="s">
        <v>163</v>
      </c>
      <c r="C45" t="s">
        <v>994</v>
      </c>
      <c r="D45" t="s">
        <v>995</v>
      </c>
      <c r="E45" t="s">
        <v>973</v>
      </c>
      <c r="F45" t="s">
        <v>973</v>
      </c>
      <c r="G45" t="s">
        <v>973</v>
      </c>
      <c r="H45" t="s">
        <v>973</v>
      </c>
      <c r="I45" t="s">
        <v>973</v>
      </c>
      <c r="J45" t="s">
        <v>973</v>
      </c>
      <c r="K45" t="s">
        <v>973</v>
      </c>
      <c r="L45" t="s">
        <v>973</v>
      </c>
      <c r="M45" t="s">
        <v>973</v>
      </c>
      <c r="N45" t="s">
        <v>973</v>
      </c>
      <c r="O45" t="s">
        <v>973</v>
      </c>
      <c r="P45" t="s">
        <v>973</v>
      </c>
      <c r="Q45" t="s">
        <v>973</v>
      </c>
      <c r="R45" t="s">
        <v>973</v>
      </c>
      <c r="S45" t="s">
        <v>973</v>
      </c>
      <c r="T45" t="s">
        <v>973</v>
      </c>
      <c r="U45" t="s">
        <v>973</v>
      </c>
      <c r="V45" t="s">
        <v>973</v>
      </c>
      <c r="W45" t="s">
        <v>973</v>
      </c>
      <c r="X45" t="s">
        <v>973</v>
      </c>
    </row>
    <row r="46" spans="1:24" x14ac:dyDescent="0.2">
      <c r="A46" t="s">
        <v>162</v>
      </c>
      <c r="B46" t="s">
        <v>163</v>
      </c>
      <c r="C46" t="s">
        <v>996</v>
      </c>
      <c r="D46" t="s">
        <v>997</v>
      </c>
      <c r="E46" t="s">
        <v>973</v>
      </c>
      <c r="F46" t="s">
        <v>973</v>
      </c>
      <c r="G46" t="s">
        <v>973</v>
      </c>
      <c r="H46" t="s">
        <v>973</v>
      </c>
      <c r="I46" t="s">
        <v>973</v>
      </c>
      <c r="J46" t="s">
        <v>973</v>
      </c>
      <c r="K46" t="s">
        <v>973</v>
      </c>
      <c r="L46">
        <v>0.89970681948167297</v>
      </c>
      <c r="M46" t="s">
        <v>973</v>
      </c>
      <c r="N46" t="s">
        <v>973</v>
      </c>
      <c r="O46" t="s">
        <v>973</v>
      </c>
      <c r="P46" t="s">
        <v>973</v>
      </c>
      <c r="Q46" t="s">
        <v>973</v>
      </c>
      <c r="R46" t="s">
        <v>973</v>
      </c>
      <c r="S46" t="s">
        <v>973</v>
      </c>
      <c r="T46" t="s">
        <v>973</v>
      </c>
      <c r="U46" t="s">
        <v>973</v>
      </c>
      <c r="V46" t="s">
        <v>973</v>
      </c>
      <c r="W46">
        <v>1.30833811816944</v>
      </c>
      <c r="X46" t="s">
        <v>973</v>
      </c>
    </row>
    <row r="47" spans="1:24" x14ac:dyDescent="0.2">
      <c r="A47" t="s">
        <v>162</v>
      </c>
      <c r="B47" t="s">
        <v>163</v>
      </c>
      <c r="C47" t="s">
        <v>998</v>
      </c>
      <c r="D47" t="s">
        <v>999</v>
      </c>
      <c r="E47">
        <v>11.2970457183121</v>
      </c>
      <c r="F47">
        <v>11.5195590564061</v>
      </c>
      <c r="G47">
        <v>12.4132227449268</v>
      </c>
      <c r="H47">
        <v>21.100861336001199</v>
      </c>
      <c r="I47">
        <v>33.971566600336899</v>
      </c>
      <c r="J47">
        <v>39.473275776043899</v>
      </c>
      <c r="K47">
        <v>35.8852333412447</v>
      </c>
      <c r="L47">
        <v>38.898731895239798</v>
      </c>
      <c r="M47">
        <v>41.503794790940397</v>
      </c>
      <c r="N47">
        <v>42.7938584200854</v>
      </c>
      <c r="O47">
        <v>46.696801908397703</v>
      </c>
      <c r="P47">
        <v>49.132929802527499</v>
      </c>
      <c r="Q47">
        <v>43.648066406878399</v>
      </c>
      <c r="R47">
        <v>38.727699427432803</v>
      </c>
      <c r="S47">
        <v>37.044396123109898</v>
      </c>
      <c r="T47">
        <v>35.037401263898303</v>
      </c>
      <c r="U47">
        <v>35.010371621425399</v>
      </c>
      <c r="V47">
        <v>37.387930278748797</v>
      </c>
      <c r="W47">
        <v>43.388320549873598</v>
      </c>
      <c r="X47">
        <v>45.3018653985961</v>
      </c>
    </row>
    <row r="48" spans="1:24" x14ac:dyDescent="0.2">
      <c r="A48" t="s">
        <v>162</v>
      </c>
      <c r="B48" t="s">
        <v>163</v>
      </c>
      <c r="C48" t="s">
        <v>1000</v>
      </c>
      <c r="D48" t="s">
        <v>1001</v>
      </c>
      <c r="E48">
        <v>62.072191022923398</v>
      </c>
      <c r="F48">
        <v>61.374865863077197</v>
      </c>
      <c r="G48">
        <v>62.798107235459703</v>
      </c>
      <c r="H48">
        <v>67.2679431152429</v>
      </c>
      <c r="I48">
        <v>64.553693392187299</v>
      </c>
      <c r="J48">
        <v>65.390399963316995</v>
      </c>
      <c r="K48">
        <v>64.581787255836105</v>
      </c>
      <c r="L48">
        <v>65.231320373290501</v>
      </c>
      <c r="M48">
        <v>63.4933509537817</v>
      </c>
      <c r="N48">
        <v>62.997398381597101</v>
      </c>
      <c r="O48">
        <v>61.913487448472701</v>
      </c>
      <c r="P48">
        <v>62.410971036438603</v>
      </c>
      <c r="Q48">
        <v>61.763291833557702</v>
      </c>
      <c r="R48">
        <v>63.025067919098497</v>
      </c>
      <c r="S48">
        <v>63.626640253142199</v>
      </c>
      <c r="T48">
        <v>62.428259109532497</v>
      </c>
      <c r="U48">
        <v>59.269767386261897</v>
      </c>
      <c r="V48">
        <v>58.049100724993203</v>
      </c>
      <c r="W48">
        <v>60.0604419414937</v>
      </c>
      <c r="X48">
        <v>60.872130209341599</v>
      </c>
    </row>
    <row r="49" spans="1:24" x14ac:dyDescent="0.2">
      <c r="A49" t="s">
        <v>162</v>
      </c>
      <c r="B49" t="s">
        <v>163</v>
      </c>
      <c r="C49" t="s">
        <v>1002</v>
      </c>
      <c r="D49" t="s">
        <v>1003</v>
      </c>
      <c r="E49">
        <v>0.19288721337772299</v>
      </c>
      <c r="F49" t="s">
        <v>973</v>
      </c>
      <c r="G49" t="s">
        <v>973</v>
      </c>
      <c r="H49" t="s">
        <v>973</v>
      </c>
      <c r="I49" t="s">
        <v>973</v>
      </c>
      <c r="J49" t="s">
        <v>973</v>
      </c>
      <c r="K49" t="s">
        <v>973</v>
      </c>
      <c r="L49">
        <v>0.21715759872665399</v>
      </c>
      <c r="M49" t="s">
        <v>973</v>
      </c>
      <c r="N49" t="s">
        <v>973</v>
      </c>
      <c r="O49" t="s">
        <v>973</v>
      </c>
      <c r="P49" t="s">
        <v>973</v>
      </c>
      <c r="Q49" t="s">
        <v>973</v>
      </c>
      <c r="R49" t="s">
        <v>973</v>
      </c>
      <c r="S49" t="s">
        <v>973</v>
      </c>
      <c r="T49" t="s">
        <v>973</v>
      </c>
      <c r="U49" t="s">
        <v>973</v>
      </c>
      <c r="V49">
        <v>0.24943842293979099</v>
      </c>
      <c r="W49" t="s">
        <v>973</v>
      </c>
      <c r="X49" t="s">
        <v>973</v>
      </c>
    </row>
    <row r="50" spans="1:24" x14ac:dyDescent="0.2">
      <c r="A50" t="s">
        <v>162</v>
      </c>
      <c r="B50" t="s">
        <v>163</v>
      </c>
      <c r="C50" t="s">
        <v>1004</v>
      </c>
      <c r="D50" t="s">
        <v>1005</v>
      </c>
      <c r="E50" t="s">
        <v>973</v>
      </c>
      <c r="F50" t="s">
        <v>973</v>
      </c>
      <c r="G50" t="s">
        <v>973</v>
      </c>
      <c r="H50" t="s">
        <v>973</v>
      </c>
      <c r="I50" t="s">
        <v>973</v>
      </c>
      <c r="J50" t="s">
        <v>973</v>
      </c>
      <c r="K50" t="s">
        <v>973</v>
      </c>
      <c r="L50" t="s">
        <v>973</v>
      </c>
      <c r="M50" t="s">
        <v>973</v>
      </c>
      <c r="N50" t="s">
        <v>973</v>
      </c>
      <c r="O50" t="s">
        <v>973</v>
      </c>
      <c r="P50" t="s">
        <v>973</v>
      </c>
      <c r="Q50" t="s">
        <v>973</v>
      </c>
      <c r="R50" t="s">
        <v>973</v>
      </c>
      <c r="S50" t="s">
        <v>973</v>
      </c>
      <c r="T50" t="s">
        <v>973</v>
      </c>
      <c r="U50" t="s">
        <v>973</v>
      </c>
      <c r="V50" t="s">
        <v>973</v>
      </c>
      <c r="W50" t="s">
        <v>973</v>
      </c>
      <c r="X50" t="s">
        <v>973</v>
      </c>
    </row>
    <row r="51" spans="1:24" x14ac:dyDescent="0.2">
      <c r="A51" t="s">
        <v>162</v>
      </c>
      <c r="B51" t="s">
        <v>163</v>
      </c>
      <c r="C51" t="s">
        <v>1006</v>
      </c>
      <c r="D51" t="s">
        <v>1007</v>
      </c>
      <c r="E51" t="s">
        <v>973</v>
      </c>
      <c r="F51" t="s">
        <v>973</v>
      </c>
      <c r="G51" t="s">
        <v>973</v>
      </c>
      <c r="H51" t="s">
        <v>973</v>
      </c>
      <c r="I51" t="s">
        <v>973</v>
      </c>
      <c r="J51" t="s">
        <v>973</v>
      </c>
      <c r="K51" t="s">
        <v>973</v>
      </c>
      <c r="L51" t="s">
        <v>973</v>
      </c>
      <c r="M51" t="s">
        <v>973</v>
      </c>
      <c r="N51" t="s">
        <v>973</v>
      </c>
      <c r="O51" t="s">
        <v>973</v>
      </c>
      <c r="P51" t="s">
        <v>973</v>
      </c>
      <c r="Q51">
        <v>1.2501736896890501</v>
      </c>
      <c r="R51" t="s">
        <v>973</v>
      </c>
      <c r="S51" t="s">
        <v>973</v>
      </c>
      <c r="T51" t="s">
        <v>973</v>
      </c>
      <c r="U51" t="s">
        <v>973</v>
      </c>
      <c r="V51" t="s">
        <v>973</v>
      </c>
      <c r="W51" t="s">
        <v>973</v>
      </c>
      <c r="X51" t="s">
        <v>973</v>
      </c>
    </row>
    <row r="52" spans="1:24" x14ac:dyDescent="0.2">
      <c r="A52" t="s">
        <v>282</v>
      </c>
      <c r="B52" t="s">
        <v>283</v>
      </c>
      <c r="C52" t="s">
        <v>957</v>
      </c>
      <c r="D52" t="s">
        <v>958</v>
      </c>
      <c r="E52">
        <v>15.852662133566101</v>
      </c>
      <c r="F52">
        <v>15.310890863753199</v>
      </c>
      <c r="G52">
        <v>14.861903172614999</v>
      </c>
      <c r="H52">
        <v>14.480881593075701</v>
      </c>
      <c r="I52">
        <v>14.167133789292</v>
      </c>
      <c r="J52">
        <v>14.1405032143089</v>
      </c>
      <c r="K52">
        <v>13.9652974713952</v>
      </c>
      <c r="L52">
        <v>13.9008902188822</v>
      </c>
      <c r="M52">
        <v>14.7515134536388</v>
      </c>
      <c r="N52">
        <v>15.5022669586538</v>
      </c>
      <c r="O52">
        <v>14.3958361536487</v>
      </c>
      <c r="P52">
        <v>14.7816075396243</v>
      </c>
      <c r="Q52">
        <v>13.579605251399601</v>
      </c>
      <c r="R52">
        <v>14.3263871013016</v>
      </c>
      <c r="S52">
        <v>13.559101396028399</v>
      </c>
      <c r="T52">
        <v>12.2896392340449</v>
      </c>
      <c r="U52">
        <v>11.874894571195901</v>
      </c>
      <c r="V52">
        <v>10.5938069971152</v>
      </c>
      <c r="W52">
        <v>9.8654309087321597</v>
      </c>
      <c r="X52">
        <v>9.3308560898112702</v>
      </c>
    </row>
    <row r="53" spans="1:24" x14ac:dyDescent="0.2">
      <c r="A53" t="s">
        <v>282</v>
      </c>
      <c r="B53" t="s">
        <v>283</v>
      </c>
      <c r="C53" t="s">
        <v>959</v>
      </c>
      <c r="D53" t="s">
        <v>960</v>
      </c>
      <c r="E53">
        <v>6.6407089286074301</v>
      </c>
      <c r="F53">
        <v>6.6186150039389302</v>
      </c>
      <c r="G53">
        <v>6.6063916404345298</v>
      </c>
      <c r="H53">
        <v>6.5760294202181404</v>
      </c>
      <c r="I53">
        <v>6.9611435857747104</v>
      </c>
      <c r="J53">
        <v>7.1230768819968002</v>
      </c>
      <c r="K53">
        <v>7.0680350041240496</v>
      </c>
      <c r="L53">
        <v>7.1144108627810603</v>
      </c>
      <c r="M53">
        <v>7.1546646168334904</v>
      </c>
      <c r="N53">
        <v>7.1562944021230397</v>
      </c>
      <c r="O53">
        <v>7.1599905574842602</v>
      </c>
      <c r="P53">
        <v>7.1611094012492202</v>
      </c>
      <c r="Q53">
        <v>7.1482246220285104</v>
      </c>
      <c r="R53">
        <v>7.1543463914018801</v>
      </c>
      <c r="S53">
        <v>7.1843513442840798</v>
      </c>
      <c r="T53">
        <v>7.2303386314270304</v>
      </c>
      <c r="U53">
        <v>7.2681540654814096</v>
      </c>
      <c r="V53">
        <v>7.3893100291615799</v>
      </c>
      <c r="W53">
        <v>7.82619720545111</v>
      </c>
      <c r="X53">
        <v>7.6755937429588901</v>
      </c>
    </row>
    <row r="54" spans="1:24" x14ac:dyDescent="0.2">
      <c r="A54" t="s">
        <v>282</v>
      </c>
      <c r="B54" t="s">
        <v>283</v>
      </c>
      <c r="C54" t="s">
        <v>961</v>
      </c>
      <c r="D54" t="s">
        <v>962</v>
      </c>
      <c r="E54">
        <v>2050149617</v>
      </c>
      <c r="F54">
        <v>2068682053</v>
      </c>
      <c r="G54">
        <v>2086144389</v>
      </c>
      <c r="H54">
        <v>2102761941</v>
      </c>
      <c r="I54">
        <v>2167046538</v>
      </c>
      <c r="J54">
        <v>2183472438</v>
      </c>
      <c r="K54">
        <v>2199148703</v>
      </c>
      <c r="L54">
        <v>2214613815</v>
      </c>
      <c r="M54">
        <v>2230826576</v>
      </c>
      <c r="N54">
        <v>2249081393</v>
      </c>
      <c r="O54">
        <v>2267072102</v>
      </c>
      <c r="P54">
        <v>2284385542</v>
      </c>
      <c r="Q54">
        <v>2300844269</v>
      </c>
      <c r="R54">
        <v>2317076058</v>
      </c>
      <c r="S54">
        <v>2333475520</v>
      </c>
      <c r="T54">
        <v>2347576325</v>
      </c>
      <c r="U54">
        <v>2359771090</v>
      </c>
      <c r="V54">
        <v>2369438682</v>
      </c>
      <c r="W54">
        <v>2375144416</v>
      </c>
      <c r="X54">
        <v>2379648196</v>
      </c>
    </row>
    <row r="55" spans="1:24" x14ac:dyDescent="0.2">
      <c r="A55" t="s">
        <v>282</v>
      </c>
      <c r="B55" t="s">
        <v>283</v>
      </c>
      <c r="C55" t="s">
        <v>963</v>
      </c>
      <c r="D55" t="s">
        <v>964</v>
      </c>
      <c r="E55">
        <v>50.615015026799398</v>
      </c>
      <c r="F55">
        <v>50.617030761673298</v>
      </c>
      <c r="G55">
        <v>50.618532984656099</v>
      </c>
      <c r="H55">
        <v>50.618751732086302</v>
      </c>
      <c r="I55">
        <v>50.617049188436297</v>
      </c>
      <c r="J55">
        <v>50.617444714946899</v>
      </c>
      <c r="K55">
        <v>50.617664788838198</v>
      </c>
      <c r="L55">
        <v>50.619163243837697</v>
      </c>
      <c r="M55">
        <v>50.619234409155801</v>
      </c>
      <c r="N55">
        <v>50.618779553251599</v>
      </c>
      <c r="O55">
        <v>50.617804841746803</v>
      </c>
      <c r="P55">
        <v>50.613768141817701</v>
      </c>
      <c r="Q55">
        <v>50.606215739612601</v>
      </c>
      <c r="R55">
        <v>50.597372323458202</v>
      </c>
      <c r="S55">
        <v>50.585256905312903</v>
      </c>
      <c r="T55">
        <v>50.569476238711196</v>
      </c>
      <c r="U55">
        <v>50.554287764609199</v>
      </c>
      <c r="V55">
        <v>50.534055752596302</v>
      </c>
      <c r="W55">
        <v>50.510739206833797</v>
      </c>
      <c r="X55">
        <v>50.487521856928801</v>
      </c>
    </row>
    <row r="56" spans="1:24" x14ac:dyDescent="0.2">
      <c r="A56" t="s">
        <v>282</v>
      </c>
      <c r="B56" t="s">
        <v>283</v>
      </c>
      <c r="C56" t="s">
        <v>965</v>
      </c>
      <c r="D56" t="s">
        <v>966</v>
      </c>
      <c r="E56">
        <v>49.384984973200602</v>
      </c>
      <c r="F56">
        <v>49.382969238326702</v>
      </c>
      <c r="G56">
        <v>49.381467015343901</v>
      </c>
      <c r="H56">
        <v>49.381248267913598</v>
      </c>
      <c r="I56">
        <v>49.382950811563703</v>
      </c>
      <c r="J56">
        <v>49.382555285053201</v>
      </c>
      <c r="K56">
        <v>49.382335211161802</v>
      </c>
      <c r="L56">
        <v>49.380836756162303</v>
      </c>
      <c r="M56">
        <v>49.380765590844199</v>
      </c>
      <c r="N56">
        <v>49.381220446748401</v>
      </c>
      <c r="O56">
        <v>49.382195158253197</v>
      </c>
      <c r="P56">
        <v>49.386231858182299</v>
      </c>
      <c r="Q56">
        <v>49.393784260387399</v>
      </c>
      <c r="R56">
        <v>49.402627676541798</v>
      </c>
      <c r="S56">
        <v>49.414743094687097</v>
      </c>
      <c r="T56">
        <v>49.430523761288804</v>
      </c>
      <c r="U56">
        <v>49.445712235390801</v>
      </c>
      <c r="V56">
        <v>49.465944247403698</v>
      </c>
      <c r="W56">
        <v>49.489260793166203</v>
      </c>
      <c r="X56">
        <v>49.512478143071199</v>
      </c>
    </row>
    <row r="57" spans="1:24" x14ac:dyDescent="0.2">
      <c r="A57" t="s">
        <v>282</v>
      </c>
      <c r="B57" t="s">
        <v>283</v>
      </c>
      <c r="C57" t="s">
        <v>967</v>
      </c>
      <c r="D57" t="s">
        <v>968</v>
      </c>
      <c r="E57">
        <v>1012466082</v>
      </c>
      <c r="F57">
        <v>1021576620</v>
      </c>
      <c r="G57">
        <v>1030168704</v>
      </c>
      <c r="H57">
        <v>1038370096</v>
      </c>
      <c r="I57">
        <v>1070151528</v>
      </c>
      <c r="J57">
        <v>1078254484</v>
      </c>
      <c r="K57">
        <v>1085990983</v>
      </c>
      <c r="L57">
        <v>1093594834</v>
      </c>
      <c r="M57">
        <v>1101599244</v>
      </c>
      <c r="N57">
        <v>1110623840</v>
      </c>
      <c r="O57">
        <v>1119529969</v>
      </c>
      <c r="P57">
        <v>1128171942</v>
      </c>
      <c r="Q57">
        <v>1136474055</v>
      </c>
      <c r="R57">
        <v>1144696456</v>
      </c>
      <c r="S57">
        <v>1153080932</v>
      </c>
      <c r="T57">
        <v>1160419274</v>
      </c>
      <c r="U57">
        <v>1166805619</v>
      </c>
      <c r="V57">
        <v>1172065221</v>
      </c>
      <c r="W57">
        <v>1175441410</v>
      </c>
      <c r="X57">
        <v>1178222791</v>
      </c>
    </row>
    <row r="58" spans="1:24" x14ac:dyDescent="0.2">
      <c r="A58" t="s">
        <v>282</v>
      </c>
      <c r="B58" t="s">
        <v>283</v>
      </c>
      <c r="C58" t="s">
        <v>969</v>
      </c>
      <c r="D58" t="s">
        <v>970</v>
      </c>
      <c r="E58">
        <v>1037683535</v>
      </c>
      <c r="F58">
        <v>1047105433</v>
      </c>
      <c r="G58">
        <v>1055975685</v>
      </c>
      <c r="H58">
        <v>1064391845</v>
      </c>
      <c r="I58">
        <v>1096895010</v>
      </c>
      <c r="J58">
        <v>1105217954</v>
      </c>
      <c r="K58">
        <v>1113157720</v>
      </c>
      <c r="L58">
        <v>1121018981</v>
      </c>
      <c r="M58">
        <v>1129227332</v>
      </c>
      <c r="N58">
        <v>1138457553</v>
      </c>
      <c r="O58">
        <v>1147542133</v>
      </c>
      <c r="P58">
        <v>1156213600</v>
      </c>
      <c r="Q58">
        <v>1164370214</v>
      </c>
      <c r="R58">
        <v>1172379602</v>
      </c>
      <c r="S58">
        <v>1180394588</v>
      </c>
      <c r="T58">
        <v>1187157051</v>
      </c>
      <c r="U58">
        <v>1192965471</v>
      </c>
      <c r="V58">
        <v>1197373461</v>
      </c>
      <c r="W58">
        <v>1199703006</v>
      </c>
      <c r="X58">
        <v>1201425405</v>
      </c>
    </row>
    <row r="59" spans="1:24" x14ac:dyDescent="0.2">
      <c r="A59" t="s">
        <v>282</v>
      </c>
      <c r="B59" t="s">
        <v>283</v>
      </c>
      <c r="C59" t="s">
        <v>971</v>
      </c>
      <c r="D59" t="s">
        <v>972</v>
      </c>
      <c r="E59" t="s">
        <v>973</v>
      </c>
      <c r="F59" t="s">
        <v>973</v>
      </c>
      <c r="G59" t="s">
        <v>973</v>
      </c>
      <c r="H59" t="s">
        <v>973</v>
      </c>
      <c r="I59" t="s">
        <v>973</v>
      </c>
      <c r="J59" t="s">
        <v>973</v>
      </c>
      <c r="K59" t="s">
        <v>973</v>
      </c>
      <c r="L59" t="s">
        <v>973</v>
      </c>
      <c r="M59">
        <v>0.67092093533737596</v>
      </c>
      <c r="N59" t="s">
        <v>973</v>
      </c>
      <c r="O59" t="s">
        <v>973</v>
      </c>
      <c r="P59" t="s">
        <v>973</v>
      </c>
      <c r="Q59" t="s">
        <v>973</v>
      </c>
      <c r="R59" t="s">
        <v>973</v>
      </c>
      <c r="S59" t="s">
        <v>973</v>
      </c>
      <c r="T59" t="s">
        <v>973</v>
      </c>
      <c r="U59" t="s">
        <v>973</v>
      </c>
      <c r="V59" t="s">
        <v>973</v>
      </c>
      <c r="W59" t="s">
        <v>973</v>
      </c>
      <c r="X59" t="s">
        <v>973</v>
      </c>
    </row>
    <row r="60" spans="1:24" x14ac:dyDescent="0.2">
      <c r="A60" t="s">
        <v>282</v>
      </c>
      <c r="B60" t="s">
        <v>283</v>
      </c>
      <c r="C60" t="s">
        <v>974</v>
      </c>
      <c r="D60" t="s">
        <v>975</v>
      </c>
      <c r="E60">
        <v>6.1020924018917899</v>
      </c>
      <c r="F60">
        <v>6.13180709840577</v>
      </c>
      <c r="G60">
        <v>6.1012882006915703</v>
      </c>
      <c r="H60">
        <v>6.22276434981314</v>
      </c>
      <c r="I60">
        <v>5.7392672991651601</v>
      </c>
      <c r="J60">
        <v>5.8880893103455101</v>
      </c>
      <c r="K60">
        <v>6.3920899923773797</v>
      </c>
      <c r="L60">
        <v>6.2697960122550498</v>
      </c>
      <c r="M60">
        <v>6.6946474238603804</v>
      </c>
      <c r="N60">
        <v>6.7496218752711599</v>
      </c>
      <c r="O60">
        <v>6.5109407387777702</v>
      </c>
      <c r="P60">
        <v>6.5025600505399499</v>
      </c>
      <c r="Q60">
        <v>6.4913318136021099</v>
      </c>
      <c r="R60">
        <v>6.5632726291699104</v>
      </c>
      <c r="S60">
        <v>6.5223247555198904</v>
      </c>
      <c r="T60">
        <v>6.5377502075218299</v>
      </c>
      <c r="U60">
        <v>6.7068968288811597</v>
      </c>
      <c r="V60">
        <v>6.9695169793548502</v>
      </c>
      <c r="W60">
        <v>6.7705042557204997</v>
      </c>
      <c r="X60">
        <v>6.5901139283325501</v>
      </c>
    </row>
    <row r="61" spans="1:24" x14ac:dyDescent="0.2">
      <c r="A61" t="s">
        <v>282</v>
      </c>
      <c r="B61" t="s">
        <v>283</v>
      </c>
      <c r="C61" t="s">
        <v>976</v>
      </c>
      <c r="D61" t="s">
        <v>977</v>
      </c>
      <c r="E61">
        <v>239.83269884701099</v>
      </c>
      <c r="F61">
        <v>222.890526954309</v>
      </c>
      <c r="G61">
        <v>224.542602727972</v>
      </c>
      <c r="H61">
        <v>253.031798403404</v>
      </c>
      <c r="I61">
        <v>323.50788362557802</v>
      </c>
      <c r="J61">
        <v>375.82258918501901</v>
      </c>
      <c r="K61">
        <v>421.35770134315601</v>
      </c>
      <c r="L61">
        <v>479.63042218334601</v>
      </c>
      <c r="M61">
        <v>588.87478341146902</v>
      </c>
      <c r="N61">
        <v>627.19558818934604</v>
      </c>
      <c r="O61">
        <v>603.48992533160697</v>
      </c>
      <c r="P61">
        <v>617.54271275451299</v>
      </c>
      <c r="Q61">
        <v>604.41824929107702</v>
      </c>
      <c r="R61">
        <v>636.82108527524599</v>
      </c>
      <c r="S61">
        <v>668.75947817062399</v>
      </c>
      <c r="T61">
        <v>723.44463076163697</v>
      </c>
      <c r="U61">
        <v>755.04884134678196</v>
      </c>
      <c r="V61">
        <v>793.62834268085396</v>
      </c>
      <c r="W61">
        <v>879.23764870046796</v>
      </c>
      <c r="X61">
        <v>837.62284554189</v>
      </c>
    </row>
    <row r="62" spans="1:24" x14ac:dyDescent="0.2">
      <c r="A62" t="s">
        <v>282</v>
      </c>
      <c r="B62" t="s">
        <v>283</v>
      </c>
      <c r="C62" t="s">
        <v>978</v>
      </c>
      <c r="D62" t="s">
        <v>979</v>
      </c>
      <c r="E62">
        <v>4.2933407364866198</v>
      </c>
      <c r="F62">
        <v>4.28459089832063</v>
      </c>
      <c r="G62">
        <v>4.2185177820761197</v>
      </c>
      <c r="H62">
        <v>4.2538075064912402</v>
      </c>
      <c r="I62">
        <v>3.8680917645720001</v>
      </c>
      <c r="J62">
        <v>3.9861067444614999</v>
      </c>
      <c r="K62">
        <v>4.3944012578016096</v>
      </c>
      <c r="L62">
        <v>4.3177298266010604</v>
      </c>
      <c r="M62">
        <v>4.7123230754967</v>
      </c>
      <c r="N62">
        <v>4.7417898481641503</v>
      </c>
      <c r="O62">
        <v>4.4642984328825497</v>
      </c>
      <c r="P62">
        <v>4.45556035417684</v>
      </c>
      <c r="Q62">
        <v>4.4421840077672403</v>
      </c>
      <c r="R62">
        <v>4.4706758792356798</v>
      </c>
      <c r="S62">
        <v>4.3744791225642699</v>
      </c>
      <c r="T62">
        <v>4.3377691017861997</v>
      </c>
      <c r="U62">
        <v>4.4473300207740802</v>
      </c>
      <c r="V62">
        <v>4.6084205014268402</v>
      </c>
      <c r="W62">
        <v>4.4199275290142799</v>
      </c>
      <c r="X62">
        <v>4.28462634325426</v>
      </c>
    </row>
    <row r="63" spans="1:24" x14ac:dyDescent="0.2">
      <c r="A63" t="s">
        <v>282</v>
      </c>
      <c r="B63" t="s">
        <v>283</v>
      </c>
      <c r="C63" t="s">
        <v>980</v>
      </c>
      <c r="D63" t="s">
        <v>981</v>
      </c>
      <c r="E63">
        <v>168.842725618901</v>
      </c>
      <c r="F63">
        <v>155.833393455075</v>
      </c>
      <c r="G63">
        <v>155.392408624936</v>
      </c>
      <c r="H63">
        <v>173.17958003887699</v>
      </c>
      <c r="I63">
        <v>218.266013752368</v>
      </c>
      <c r="J63">
        <v>254.48338904368299</v>
      </c>
      <c r="K63">
        <v>289.90488476478703</v>
      </c>
      <c r="L63">
        <v>331.13454268669699</v>
      </c>
      <c r="M63">
        <v>415.32216199093199</v>
      </c>
      <c r="N63">
        <v>441.07111586909599</v>
      </c>
      <c r="O63">
        <v>414.24244200812899</v>
      </c>
      <c r="P63">
        <v>423.64797998782501</v>
      </c>
      <c r="Q63">
        <v>413.98728871970201</v>
      </c>
      <c r="R63">
        <v>434.71568360383299</v>
      </c>
      <c r="S63">
        <v>449.68015897465602</v>
      </c>
      <c r="T63">
        <v>481.09278446634698</v>
      </c>
      <c r="U63">
        <v>501.52953707473</v>
      </c>
      <c r="V63">
        <v>525.92200160471202</v>
      </c>
      <c r="W63">
        <v>576.44253178346196</v>
      </c>
      <c r="X63">
        <v>546.36455861603304</v>
      </c>
    </row>
    <row r="64" spans="1:24" x14ac:dyDescent="0.2">
      <c r="A64" t="s">
        <v>282</v>
      </c>
      <c r="B64" t="s">
        <v>283</v>
      </c>
      <c r="C64" t="s">
        <v>982</v>
      </c>
      <c r="D64" t="s">
        <v>983</v>
      </c>
      <c r="E64">
        <v>70.385678034985304</v>
      </c>
      <c r="F64">
        <v>69.897324426257896</v>
      </c>
      <c r="G64">
        <v>69.184166692116406</v>
      </c>
      <c r="H64">
        <v>68.421356863917794</v>
      </c>
      <c r="I64">
        <v>67.455851986366099</v>
      </c>
      <c r="J64">
        <v>67.701642627635707</v>
      </c>
      <c r="K64">
        <v>68.7859793423968</v>
      </c>
      <c r="L64">
        <v>69.018326677289394</v>
      </c>
      <c r="M64">
        <v>70.511552437814004</v>
      </c>
      <c r="N64">
        <v>70.305844936743895</v>
      </c>
      <c r="O64">
        <v>68.617228772229595</v>
      </c>
      <c r="P64">
        <v>68.574407043091497</v>
      </c>
      <c r="Q64">
        <v>68.462708647063593</v>
      </c>
      <c r="R64">
        <v>68.2229497516809</v>
      </c>
      <c r="S64">
        <v>67.196667216370798</v>
      </c>
      <c r="T64">
        <v>66.457393399261704</v>
      </c>
      <c r="U64">
        <v>66.380077415410398</v>
      </c>
      <c r="V64">
        <v>66.217491037167903</v>
      </c>
      <c r="W64">
        <v>65.516852953167103</v>
      </c>
      <c r="X64">
        <v>65.182352400174395</v>
      </c>
    </row>
    <row r="65" spans="1:24" x14ac:dyDescent="0.2">
      <c r="A65" t="s">
        <v>282</v>
      </c>
      <c r="B65" t="s">
        <v>283</v>
      </c>
      <c r="C65" t="s">
        <v>984</v>
      </c>
      <c r="D65" t="s">
        <v>985</v>
      </c>
      <c r="E65">
        <v>70.830700859628905</v>
      </c>
      <c r="F65">
        <v>66.793700283192507</v>
      </c>
      <c r="G65">
        <v>68.938002291122899</v>
      </c>
      <c r="H65">
        <v>79.601234969424695</v>
      </c>
      <c r="I65">
        <v>104.722444278819</v>
      </c>
      <c r="J65">
        <v>120.832545685094</v>
      </c>
      <c r="K65">
        <v>130.86374043637801</v>
      </c>
      <c r="L65">
        <v>147.90142478330901</v>
      </c>
      <c r="M65">
        <v>172.93593819147</v>
      </c>
      <c r="N65">
        <v>185.43794628321899</v>
      </c>
      <c r="O65">
        <v>188.41903012702599</v>
      </c>
      <c r="P65">
        <v>192.88514020655899</v>
      </c>
      <c r="Q65">
        <v>189.822603354237</v>
      </c>
      <c r="R65">
        <v>201.441898259032</v>
      </c>
      <c r="S65">
        <v>218.47301938603999</v>
      </c>
      <c r="T65">
        <v>241.877018658791</v>
      </c>
      <c r="U65">
        <v>252.968265224623</v>
      </c>
      <c r="V65">
        <v>267.14623556380002</v>
      </c>
      <c r="W65">
        <v>301.17219206094097</v>
      </c>
      <c r="X65">
        <v>290.078777113917</v>
      </c>
    </row>
    <row r="66" spans="1:24" x14ac:dyDescent="0.2">
      <c r="A66" t="s">
        <v>282</v>
      </c>
      <c r="B66" t="s">
        <v>283</v>
      </c>
      <c r="C66" t="s">
        <v>986</v>
      </c>
      <c r="D66" t="s">
        <v>987</v>
      </c>
      <c r="E66">
        <v>29.547983910537699</v>
      </c>
      <c r="F66">
        <v>29.984496992585999</v>
      </c>
      <c r="G66">
        <v>30.7212872414012</v>
      </c>
      <c r="H66">
        <v>31.479414546919301</v>
      </c>
      <c r="I66">
        <v>32.383575494982601</v>
      </c>
      <c r="J66">
        <v>32.163541988721803</v>
      </c>
      <c r="K66">
        <v>31.074384291322801</v>
      </c>
      <c r="L66">
        <v>30.8577939986709</v>
      </c>
      <c r="M66">
        <v>29.3838630352971</v>
      </c>
      <c r="N66">
        <v>29.585032325316</v>
      </c>
      <c r="O66">
        <v>31.245956180300801</v>
      </c>
      <c r="P66">
        <v>31.262840249814801</v>
      </c>
      <c r="Q66">
        <v>31.437196695899601</v>
      </c>
      <c r="R66">
        <v>31.673464962457501</v>
      </c>
      <c r="S66">
        <v>32.713241522908298</v>
      </c>
      <c r="T66">
        <v>33.477385046072797</v>
      </c>
      <c r="U66">
        <v>33.5473688278352</v>
      </c>
      <c r="V66">
        <v>33.712287941384801</v>
      </c>
      <c r="W66">
        <v>34.299705954805901</v>
      </c>
      <c r="X66">
        <v>34.677596018368703</v>
      </c>
    </row>
    <row r="67" spans="1:24" x14ac:dyDescent="0.2">
      <c r="A67" t="s">
        <v>282</v>
      </c>
      <c r="B67" t="s">
        <v>283</v>
      </c>
      <c r="C67" t="s">
        <v>988</v>
      </c>
      <c r="D67" t="s">
        <v>989</v>
      </c>
      <c r="E67">
        <v>0.159588989979037</v>
      </c>
      <c r="F67">
        <v>0.26394607046451402</v>
      </c>
      <c r="G67">
        <v>0.21259504347101199</v>
      </c>
      <c r="H67">
        <v>0.25148546783992698</v>
      </c>
      <c r="I67">
        <v>0.52046312512767101</v>
      </c>
      <c r="J67">
        <v>0.50766678904526596</v>
      </c>
      <c r="K67">
        <v>0.59024926295032998</v>
      </c>
      <c r="L67">
        <v>0.60367872925784705</v>
      </c>
      <c r="M67">
        <v>0.62634119246536302</v>
      </c>
      <c r="N67">
        <v>0.69737411577283404</v>
      </c>
      <c r="O67">
        <v>0.84164244376630803</v>
      </c>
      <c r="P67">
        <v>1.0257867675105401</v>
      </c>
      <c r="Q67">
        <v>0.61822097308622204</v>
      </c>
      <c r="R67">
        <v>0.67437182016060304</v>
      </c>
      <c r="S67">
        <v>0.61635592514482096</v>
      </c>
      <c r="T67">
        <v>0.48280339219450302</v>
      </c>
      <c r="U67">
        <v>0.56041509161000003</v>
      </c>
      <c r="V67">
        <v>0.56216400240304598</v>
      </c>
      <c r="W67">
        <v>1.62653441559627</v>
      </c>
      <c r="X67">
        <v>1.18213434116204</v>
      </c>
    </row>
    <row r="68" spans="1:24" x14ac:dyDescent="0.2">
      <c r="A68" t="s">
        <v>282</v>
      </c>
      <c r="B68" t="s">
        <v>283</v>
      </c>
      <c r="C68" t="s">
        <v>990</v>
      </c>
      <c r="D68" t="s">
        <v>991</v>
      </c>
      <c r="E68">
        <v>6.6878328591461395E-2</v>
      </c>
      <c r="F68">
        <v>0.119297219261898</v>
      </c>
      <c r="G68">
        <v>9.5567961228328502E-2</v>
      </c>
      <c r="H68">
        <v>0.10050784788051401</v>
      </c>
      <c r="I68">
        <v>0.163302452873515</v>
      </c>
      <c r="J68">
        <v>0.1369362314749</v>
      </c>
      <c r="K68">
        <v>0.14155794240533801</v>
      </c>
      <c r="L68">
        <v>0.12665360189854</v>
      </c>
      <c r="M68">
        <v>0.106699955036203</v>
      </c>
      <c r="N68">
        <v>0.11142129404712001</v>
      </c>
      <c r="O68">
        <v>0.13986869082984901</v>
      </c>
      <c r="P68">
        <v>0.1665529616566</v>
      </c>
      <c r="Q68">
        <v>0.102209308152066</v>
      </c>
      <c r="R68">
        <v>0.10568533503953099</v>
      </c>
      <c r="S68">
        <v>9.1939372346003301E-2</v>
      </c>
      <c r="T68">
        <v>6.6521211138303296E-2</v>
      </c>
      <c r="U68">
        <v>7.4005607738422893E-2</v>
      </c>
      <c r="V68">
        <v>7.1072819950183094E-2</v>
      </c>
      <c r="W68">
        <v>0.18574373554835699</v>
      </c>
      <c r="X68">
        <v>0.14184089515214601</v>
      </c>
    </row>
    <row r="69" spans="1:24" x14ac:dyDescent="0.2">
      <c r="A69" t="s">
        <v>282</v>
      </c>
      <c r="B69" t="s">
        <v>283</v>
      </c>
      <c r="C69" t="s">
        <v>992</v>
      </c>
      <c r="D69" t="s">
        <v>993</v>
      </c>
      <c r="E69">
        <v>2.4778110768227801</v>
      </c>
      <c r="F69">
        <v>2.4769170661969899</v>
      </c>
      <c r="G69">
        <v>2.58491586162652</v>
      </c>
      <c r="H69">
        <v>2.4721731657903501</v>
      </c>
      <c r="I69">
        <v>2.6354403747647299</v>
      </c>
      <c r="J69">
        <v>2.7462412727802001</v>
      </c>
      <c r="K69">
        <v>2.8432929192119301</v>
      </c>
      <c r="L69">
        <v>3.0840052263753801</v>
      </c>
      <c r="M69">
        <v>3.1096458233795201</v>
      </c>
      <c r="N69">
        <v>3.4744576727111398</v>
      </c>
      <c r="O69">
        <v>3.5399144463841798</v>
      </c>
      <c r="P69">
        <v>3.71358924873629</v>
      </c>
      <c r="Q69">
        <v>3.8455916758698701</v>
      </c>
      <c r="R69">
        <v>3.9938894993878802</v>
      </c>
      <c r="S69">
        <v>4.20065249365366</v>
      </c>
      <c r="T69">
        <v>4.4105904194269003</v>
      </c>
      <c r="U69">
        <v>4.56421809268166</v>
      </c>
      <c r="V69">
        <v>4.7154279410705202</v>
      </c>
      <c r="W69" t="s">
        <v>973</v>
      </c>
      <c r="X69" t="s">
        <v>973</v>
      </c>
    </row>
    <row r="70" spans="1:24" x14ac:dyDescent="0.2">
      <c r="A70" t="s">
        <v>282</v>
      </c>
      <c r="B70" t="s">
        <v>283</v>
      </c>
      <c r="C70" t="s">
        <v>994</v>
      </c>
      <c r="D70" t="s">
        <v>995</v>
      </c>
      <c r="E70" t="s">
        <v>973</v>
      </c>
      <c r="F70" t="s">
        <v>973</v>
      </c>
      <c r="G70" t="s">
        <v>973</v>
      </c>
      <c r="H70" t="s">
        <v>973</v>
      </c>
      <c r="I70" t="s">
        <v>973</v>
      </c>
      <c r="J70" t="s">
        <v>973</v>
      </c>
      <c r="K70" t="s">
        <v>973</v>
      </c>
      <c r="L70" t="s">
        <v>973</v>
      </c>
      <c r="M70" t="s">
        <v>973</v>
      </c>
      <c r="N70" t="s">
        <v>973</v>
      </c>
      <c r="O70" t="s">
        <v>973</v>
      </c>
      <c r="P70" t="s">
        <v>973</v>
      </c>
      <c r="Q70" t="s">
        <v>973</v>
      </c>
      <c r="R70">
        <v>2893.7040028347601</v>
      </c>
      <c r="S70" t="s">
        <v>973</v>
      </c>
      <c r="T70" t="s">
        <v>973</v>
      </c>
      <c r="U70" t="s">
        <v>973</v>
      </c>
      <c r="V70" t="s">
        <v>973</v>
      </c>
      <c r="W70" t="s">
        <v>973</v>
      </c>
      <c r="X70" t="s">
        <v>973</v>
      </c>
    </row>
    <row r="71" spans="1:24" x14ac:dyDescent="0.2">
      <c r="A71" t="s">
        <v>282</v>
      </c>
      <c r="B71" t="s">
        <v>283</v>
      </c>
      <c r="C71" t="s">
        <v>996</v>
      </c>
      <c r="D71" t="s">
        <v>997</v>
      </c>
      <c r="E71">
        <v>1.90281761454465</v>
      </c>
      <c r="F71" t="s">
        <v>973</v>
      </c>
      <c r="G71" t="s">
        <v>973</v>
      </c>
      <c r="H71" t="s">
        <v>973</v>
      </c>
      <c r="I71" t="s">
        <v>973</v>
      </c>
      <c r="J71" t="s">
        <v>973</v>
      </c>
      <c r="K71" t="s">
        <v>973</v>
      </c>
      <c r="L71">
        <v>2.5602601758836698</v>
      </c>
      <c r="M71" t="s">
        <v>973</v>
      </c>
      <c r="N71" t="s">
        <v>973</v>
      </c>
      <c r="O71" t="s">
        <v>973</v>
      </c>
      <c r="P71" t="s">
        <v>973</v>
      </c>
      <c r="Q71" t="s">
        <v>973</v>
      </c>
      <c r="R71" t="s">
        <v>973</v>
      </c>
      <c r="S71" t="s">
        <v>973</v>
      </c>
      <c r="T71" t="s">
        <v>973</v>
      </c>
      <c r="U71" t="s">
        <v>973</v>
      </c>
      <c r="V71" t="s">
        <v>973</v>
      </c>
      <c r="W71">
        <v>4.21797596146813</v>
      </c>
      <c r="X71" t="s">
        <v>973</v>
      </c>
    </row>
    <row r="72" spans="1:24" x14ac:dyDescent="0.2">
      <c r="A72" t="s">
        <v>282</v>
      </c>
      <c r="B72" t="s">
        <v>283</v>
      </c>
      <c r="C72" t="s">
        <v>998</v>
      </c>
      <c r="D72" t="s">
        <v>999</v>
      </c>
      <c r="E72">
        <v>56.287225825037297</v>
      </c>
      <c r="F72">
        <v>54.7001275518463</v>
      </c>
      <c r="G72">
        <v>56.8426252410353</v>
      </c>
      <c r="H72">
        <v>65.964737050726995</v>
      </c>
      <c r="I72">
        <v>85.783930784899098</v>
      </c>
      <c r="J72">
        <v>98.502082895631105</v>
      </c>
      <c r="K72">
        <v>106.765095378514</v>
      </c>
      <c r="L72">
        <v>119.784945321259</v>
      </c>
      <c r="M72">
        <v>140.98493665976301</v>
      </c>
      <c r="N72">
        <v>152.483800538857</v>
      </c>
      <c r="O72">
        <v>153.71655022965399</v>
      </c>
      <c r="P72">
        <v>156.51853615938501</v>
      </c>
      <c r="Q72">
        <v>155.00338098374101</v>
      </c>
      <c r="R72">
        <v>161.32032172914899</v>
      </c>
      <c r="S72">
        <v>172.093361279992</v>
      </c>
      <c r="T72">
        <v>188.948474297459</v>
      </c>
      <c r="U72">
        <v>194.838823571912</v>
      </c>
      <c r="V72">
        <v>199.81754375810999</v>
      </c>
      <c r="W72">
        <v>221.69116139802</v>
      </c>
      <c r="X72">
        <v>212.95751150594401</v>
      </c>
    </row>
    <row r="73" spans="1:24" x14ac:dyDescent="0.2">
      <c r="A73" t="s">
        <v>282</v>
      </c>
      <c r="B73" t="s">
        <v>283</v>
      </c>
      <c r="C73" t="s">
        <v>1000</v>
      </c>
      <c r="D73" t="s">
        <v>1001</v>
      </c>
      <c r="E73">
        <v>23.4787248541877</v>
      </c>
      <c r="F73">
        <v>24.554094704116199</v>
      </c>
      <c r="G73">
        <v>25.329673874068</v>
      </c>
      <c r="H73">
        <v>26.0835292992275</v>
      </c>
      <c r="I73">
        <v>26.523208913261101</v>
      </c>
      <c r="J73">
        <v>26.217454472957701</v>
      </c>
      <c r="K73">
        <v>25.3532692765265</v>
      </c>
      <c r="L73">
        <v>24.992443728294202</v>
      </c>
      <c r="M73">
        <v>23.958817599358799</v>
      </c>
      <c r="N73">
        <v>24.333918016614899</v>
      </c>
      <c r="O73">
        <v>25.499569990027101</v>
      </c>
      <c r="P73">
        <v>25.377063054020802</v>
      </c>
      <c r="Q73">
        <v>25.679483952546001</v>
      </c>
      <c r="R73">
        <v>25.372748845931099</v>
      </c>
      <c r="S73">
        <v>25.7745477819903</v>
      </c>
      <c r="T73">
        <v>26.156939987992899</v>
      </c>
      <c r="U73">
        <v>25.8427721273816</v>
      </c>
      <c r="V73">
        <v>25.2195688681694</v>
      </c>
      <c r="W73">
        <v>25.246231944533299</v>
      </c>
      <c r="X73">
        <v>25.457623393887399</v>
      </c>
    </row>
    <row r="74" spans="1:24" x14ac:dyDescent="0.2">
      <c r="A74" t="s">
        <v>282</v>
      </c>
      <c r="B74" t="s">
        <v>283</v>
      </c>
      <c r="C74" t="s">
        <v>1002</v>
      </c>
      <c r="D74" t="s">
        <v>1003</v>
      </c>
      <c r="E74">
        <v>1.21766582813123</v>
      </c>
      <c r="F74" t="s">
        <v>973</v>
      </c>
      <c r="G74" t="s">
        <v>973</v>
      </c>
      <c r="H74" t="s">
        <v>973</v>
      </c>
      <c r="I74" t="s">
        <v>973</v>
      </c>
      <c r="J74" t="s">
        <v>973</v>
      </c>
      <c r="K74" t="s">
        <v>973</v>
      </c>
      <c r="L74">
        <v>1.2691085289894</v>
      </c>
      <c r="M74" t="s">
        <v>973</v>
      </c>
      <c r="N74" t="s">
        <v>973</v>
      </c>
      <c r="O74" t="s">
        <v>973</v>
      </c>
      <c r="P74" t="s">
        <v>973</v>
      </c>
      <c r="Q74" t="s">
        <v>973</v>
      </c>
      <c r="R74" t="s">
        <v>973</v>
      </c>
      <c r="S74" t="s">
        <v>973</v>
      </c>
      <c r="T74" t="s">
        <v>973</v>
      </c>
      <c r="U74" t="s">
        <v>973</v>
      </c>
      <c r="V74">
        <v>2.0596238165668099</v>
      </c>
      <c r="W74" t="s">
        <v>973</v>
      </c>
      <c r="X74" t="s">
        <v>973</v>
      </c>
    </row>
    <row r="75" spans="1:24" x14ac:dyDescent="0.2">
      <c r="A75" t="s">
        <v>282</v>
      </c>
      <c r="B75" t="s">
        <v>283</v>
      </c>
      <c r="C75" t="s">
        <v>1004</v>
      </c>
      <c r="D75" t="s">
        <v>1005</v>
      </c>
      <c r="E75">
        <v>46</v>
      </c>
      <c r="F75" t="s">
        <v>973</v>
      </c>
      <c r="G75" t="s">
        <v>973</v>
      </c>
      <c r="H75" t="s">
        <v>973</v>
      </c>
      <c r="I75" t="s">
        <v>973</v>
      </c>
      <c r="J75" t="s">
        <v>973</v>
      </c>
      <c r="K75" t="s">
        <v>973</v>
      </c>
      <c r="L75">
        <v>63</v>
      </c>
      <c r="M75" t="s">
        <v>973</v>
      </c>
      <c r="N75" t="s">
        <v>973</v>
      </c>
      <c r="O75" t="s">
        <v>973</v>
      </c>
      <c r="P75" t="s">
        <v>973</v>
      </c>
      <c r="Q75">
        <v>71</v>
      </c>
      <c r="R75" t="s">
        <v>973</v>
      </c>
      <c r="S75">
        <v>74</v>
      </c>
      <c r="T75" t="s">
        <v>973</v>
      </c>
      <c r="U75">
        <v>76</v>
      </c>
      <c r="V75" t="s">
        <v>973</v>
      </c>
      <c r="W75">
        <v>75</v>
      </c>
      <c r="X75" t="s">
        <v>973</v>
      </c>
    </row>
    <row r="76" spans="1:24" x14ac:dyDescent="0.2">
      <c r="A76" t="s">
        <v>282</v>
      </c>
      <c r="B76" t="s">
        <v>283</v>
      </c>
      <c r="C76" t="s">
        <v>1006</v>
      </c>
      <c r="D76" t="s">
        <v>1007</v>
      </c>
      <c r="E76" t="s">
        <v>973</v>
      </c>
      <c r="F76" t="s">
        <v>973</v>
      </c>
      <c r="G76" t="s">
        <v>973</v>
      </c>
      <c r="H76" t="s">
        <v>973</v>
      </c>
      <c r="I76" t="s">
        <v>973</v>
      </c>
      <c r="J76" t="s">
        <v>973</v>
      </c>
      <c r="K76" t="s">
        <v>973</v>
      </c>
      <c r="L76" t="s">
        <v>973</v>
      </c>
      <c r="M76" t="s">
        <v>973</v>
      </c>
      <c r="N76" t="s">
        <v>973</v>
      </c>
      <c r="O76" t="s">
        <v>973</v>
      </c>
      <c r="P76" t="s">
        <v>973</v>
      </c>
      <c r="Q76">
        <v>35.971434727727498</v>
      </c>
      <c r="R76" t="s">
        <v>973</v>
      </c>
      <c r="S76" t="s">
        <v>973</v>
      </c>
      <c r="T76" t="s">
        <v>973</v>
      </c>
      <c r="U76" t="s">
        <v>973</v>
      </c>
      <c r="V76" t="s">
        <v>973</v>
      </c>
      <c r="W76" t="s">
        <v>973</v>
      </c>
      <c r="X76" t="s">
        <v>973</v>
      </c>
    </row>
    <row r="77" spans="1:24" x14ac:dyDescent="0.2">
      <c r="A77" t="s">
        <v>286</v>
      </c>
      <c r="B77" t="s">
        <v>287</v>
      </c>
      <c r="C77" t="s">
        <v>957</v>
      </c>
      <c r="D77" t="s">
        <v>958</v>
      </c>
      <c r="E77">
        <v>11.6949094925194</v>
      </c>
      <c r="F77">
        <v>11.523646212526399</v>
      </c>
      <c r="G77">
        <v>11.549423474625501</v>
      </c>
      <c r="H77">
        <v>11.6801683874126</v>
      </c>
      <c r="I77">
        <v>12.334705510594301</v>
      </c>
      <c r="J77">
        <v>12.7096249172737</v>
      </c>
      <c r="K77">
        <v>12.6790177839389</v>
      </c>
      <c r="L77">
        <v>12.681867671312901</v>
      </c>
      <c r="M77">
        <v>12.525297814671299</v>
      </c>
      <c r="N77">
        <v>12.6570484675504</v>
      </c>
      <c r="O77">
        <v>12.480061917231501</v>
      </c>
      <c r="P77">
        <v>12.6280495076729</v>
      </c>
      <c r="Q77">
        <v>12.4918017340748</v>
      </c>
      <c r="R77">
        <v>12.3796092519227</v>
      </c>
      <c r="S77">
        <v>11.898358388484599</v>
      </c>
      <c r="T77">
        <v>11.6099049789446</v>
      </c>
      <c r="U77">
        <v>11.2858358785167</v>
      </c>
      <c r="V77">
        <v>11.012315642352601</v>
      </c>
      <c r="W77">
        <v>10.977099738443</v>
      </c>
      <c r="X77">
        <v>10.446518684621299</v>
      </c>
    </row>
    <row r="78" spans="1:24" x14ac:dyDescent="0.2">
      <c r="A78" t="s">
        <v>286</v>
      </c>
      <c r="B78" t="s">
        <v>287</v>
      </c>
      <c r="C78" t="s">
        <v>959</v>
      </c>
      <c r="D78" t="s">
        <v>960</v>
      </c>
      <c r="E78">
        <v>10.7275622908909</v>
      </c>
      <c r="F78">
        <v>10.7056096963416</v>
      </c>
      <c r="G78">
        <v>10.860052339432499</v>
      </c>
      <c r="H78">
        <v>10.9718750170055</v>
      </c>
      <c r="I78">
        <v>10.4001070657123</v>
      </c>
      <c r="J78">
        <v>10.3838644322742</v>
      </c>
      <c r="K78">
        <v>10.183175664255099</v>
      </c>
      <c r="L78">
        <v>10.1302596932464</v>
      </c>
      <c r="M78">
        <v>9.9563838424389992</v>
      </c>
      <c r="N78">
        <v>10.0205977132506</v>
      </c>
      <c r="O78">
        <v>9.9108859386926298</v>
      </c>
      <c r="P78">
        <v>9.8263461770167204</v>
      </c>
      <c r="Q78">
        <v>10.069676184728699</v>
      </c>
      <c r="R78">
        <v>9.90512486588635</v>
      </c>
      <c r="S78">
        <v>9.9403322142294908</v>
      </c>
      <c r="T78">
        <v>9.9875052618190008</v>
      </c>
      <c r="U78">
        <v>9.8848722319720306</v>
      </c>
      <c r="V78">
        <v>11.2354683967177</v>
      </c>
      <c r="W78">
        <v>11.8903999796908</v>
      </c>
      <c r="X78">
        <v>10.645959393250701</v>
      </c>
    </row>
    <row r="79" spans="1:24" x14ac:dyDescent="0.2">
      <c r="A79" t="s">
        <v>286</v>
      </c>
      <c r="B79" t="s">
        <v>287</v>
      </c>
      <c r="C79" t="s">
        <v>961</v>
      </c>
      <c r="D79" t="s">
        <v>962</v>
      </c>
      <c r="E79">
        <v>865392479</v>
      </c>
      <c r="F79">
        <v>866590696</v>
      </c>
      <c r="G79">
        <v>868234843</v>
      </c>
      <c r="H79">
        <v>870529446</v>
      </c>
      <c r="I79">
        <v>880656346</v>
      </c>
      <c r="J79">
        <v>884224673</v>
      </c>
      <c r="K79">
        <v>887741128</v>
      </c>
      <c r="L79">
        <v>890990371</v>
      </c>
      <c r="M79">
        <v>893009595</v>
      </c>
      <c r="N79">
        <v>896554203</v>
      </c>
      <c r="O79">
        <v>899985362</v>
      </c>
      <c r="P79">
        <v>903676408</v>
      </c>
      <c r="Q79">
        <v>907676898</v>
      </c>
      <c r="R79">
        <v>911765648</v>
      </c>
      <c r="S79">
        <v>915290996</v>
      </c>
      <c r="T79">
        <v>918947897</v>
      </c>
      <c r="U79">
        <v>922218554</v>
      </c>
      <c r="V79">
        <v>923973838</v>
      </c>
      <c r="W79">
        <v>924702975</v>
      </c>
      <c r="X79">
        <v>925061269</v>
      </c>
    </row>
    <row r="80" spans="1:24" x14ac:dyDescent="0.2">
      <c r="A80" t="s">
        <v>286</v>
      </c>
      <c r="B80" t="s">
        <v>287</v>
      </c>
      <c r="C80" t="s">
        <v>963</v>
      </c>
      <c r="D80" t="s">
        <v>964</v>
      </c>
      <c r="E80">
        <v>48.249835375855902</v>
      </c>
      <c r="F80">
        <v>48.241762384611199</v>
      </c>
      <c r="G80">
        <v>48.238790129729701</v>
      </c>
      <c r="H80">
        <v>48.2386163025011</v>
      </c>
      <c r="I80">
        <v>48.261522386815997</v>
      </c>
      <c r="J80">
        <v>48.275731271682297</v>
      </c>
      <c r="K80">
        <v>48.2796740376521</v>
      </c>
      <c r="L80">
        <v>48.290816028016401</v>
      </c>
      <c r="M80">
        <v>48.3147659540438</v>
      </c>
      <c r="N80">
        <v>48.338827172577901</v>
      </c>
      <c r="O80">
        <v>48.362157510966497</v>
      </c>
      <c r="P80">
        <v>48.3813081107931</v>
      </c>
      <c r="Q80">
        <v>48.4116312885347</v>
      </c>
      <c r="R80">
        <v>48.445616921164302</v>
      </c>
      <c r="S80">
        <v>48.469194774537499</v>
      </c>
      <c r="T80">
        <v>48.491890444773603</v>
      </c>
      <c r="U80">
        <v>48.513518178179702</v>
      </c>
      <c r="V80">
        <v>48.528440757234598</v>
      </c>
      <c r="W80">
        <v>48.539992602686802</v>
      </c>
      <c r="X80">
        <v>48.553711712654</v>
      </c>
    </row>
    <row r="81" spans="1:24" x14ac:dyDescent="0.2">
      <c r="A81" t="s">
        <v>286</v>
      </c>
      <c r="B81" t="s">
        <v>287</v>
      </c>
      <c r="C81" t="s">
        <v>965</v>
      </c>
      <c r="D81" t="s">
        <v>966</v>
      </c>
      <c r="E81">
        <v>51.750164624144098</v>
      </c>
      <c r="F81">
        <v>51.7582376153889</v>
      </c>
      <c r="G81">
        <v>51.761209870270299</v>
      </c>
      <c r="H81">
        <v>51.7613836974989</v>
      </c>
      <c r="I81">
        <v>51.738477613184003</v>
      </c>
      <c r="J81">
        <v>51.724268728317597</v>
      </c>
      <c r="K81">
        <v>51.7203259623479</v>
      </c>
      <c r="L81">
        <v>51.709183971983599</v>
      </c>
      <c r="M81">
        <v>51.6852340459562</v>
      </c>
      <c r="N81">
        <v>51.661172827422099</v>
      </c>
      <c r="O81">
        <v>51.637842489033503</v>
      </c>
      <c r="P81">
        <v>51.6186918892069</v>
      </c>
      <c r="Q81">
        <v>51.5883687114653</v>
      </c>
      <c r="R81">
        <v>51.554383078835698</v>
      </c>
      <c r="S81">
        <v>51.530805225462501</v>
      </c>
      <c r="T81">
        <v>51.508109555226397</v>
      </c>
      <c r="U81">
        <v>51.486481821820298</v>
      </c>
      <c r="V81">
        <v>51.471559242765402</v>
      </c>
      <c r="W81">
        <v>51.460007397313198</v>
      </c>
      <c r="X81">
        <v>51.4462882873461</v>
      </c>
    </row>
    <row r="82" spans="1:24" x14ac:dyDescent="0.2">
      <c r="A82" t="s">
        <v>286</v>
      </c>
      <c r="B82" t="s">
        <v>287</v>
      </c>
      <c r="C82" t="s">
        <v>967</v>
      </c>
      <c r="D82" t="s">
        <v>968</v>
      </c>
      <c r="E82">
        <v>447842037</v>
      </c>
      <c r="F82">
        <v>448532067</v>
      </c>
      <c r="G82">
        <v>449408861</v>
      </c>
      <c r="H82">
        <v>450598088</v>
      </c>
      <c r="I82">
        <v>455638189</v>
      </c>
      <c r="J82">
        <v>457358749</v>
      </c>
      <c r="K82">
        <v>459142608</v>
      </c>
      <c r="L82">
        <v>460723852</v>
      </c>
      <c r="M82">
        <v>461554097</v>
      </c>
      <c r="N82">
        <v>463170417</v>
      </c>
      <c r="O82">
        <v>464733024</v>
      </c>
      <c r="P82">
        <v>466465938</v>
      </c>
      <c r="Q82">
        <v>468255704</v>
      </c>
      <c r="R82">
        <v>470055158</v>
      </c>
      <c r="S82">
        <v>471656817</v>
      </c>
      <c r="T82">
        <v>473332689</v>
      </c>
      <c r="U82">
        <v>474817887</v>
      </c>
      <c r="V82">
        <v>475583743</v>
      </c>
      <c r="W82">
        <v>475852214</v>
      </c>
      <c r="X82">
        <v>475909686</v>
      </c>
    </row>
    <row r="83" spans="1:24" x14ac:dyDescent="0.2">
      <c r="A83" t="s">
        <v>286</v>
      </c>
      <c r="B83" t="s">
        <v>287</v>
      </c>
      <c r="C83" t="s">
        <v>969</v>
      </c>
      <c r="D83" t="s">
        <v>970</v>
      </c>
      <c r="E83">
        <v>417550442</v>
      </c>
      <c r="F83">
        <v>418058629</v>
      </c>
      <c r="G83">
        <v>418825982</v>
      </c>
      <c r="H83">
        <v>419931358</v>
      </c>
      <c r="I83">
        <v>425018157</v>
      </c>
      <c r="J83">
        <v>426865924</v>
      </c>
      <c r="K83">
        <v>428598520</v>
      </c>
      <c r="L83">
        <v>430266519</v>
      </c>
      <c r="M83">
        <v>431455498</v>
      </c>
      <c r="N83">
        <v>433383786</v>
      </c>
      <c r="O83">
        <v>435252338</v>
      </c>
      <c r="P83">
        <v>437210470</v>
      </c>
      <c r="Q83">
        <v>439421194</v>
      </c>
      <c r="R83">
        <v>441710490</v>
      </c>
      <c r="S83">
        <v>443634179</v>
      </c>
      <c r="T83">
        <v>445615208</v>
      </c>
      <c r="U83">
        <v>447400667</v>
      </c>
      <c r="V83">
        <v>448390095</v>
      </c>
      <c r="W83">
        <v>448850761</v>
      </c>
      <c r="X83">
        <v>449151583</v>
      </c>
    </row>
    <row r="84" spans="1:24" x14ac:dyDescent="0.2">
      <c r="A84" t="s">
        <v>286</v>
      </c>
      <c r="B84" t="s">
        <v>287</v>
      </c>
      <c r="C84" t="s">
        <v>971</v>
      </c>
      <c r="D84" t="s">
        <v>972</v>
      </c>
      <c r="E84" t="s">
        <v>973</v>
      </c>
      <c r="F84" t="s">
        <v>973</v>
      </c>
      <c r="G84" t="s">
        <v>973</v>
      </c>
      <c r="H84" t="s">
        <v>973</v>
      </c>
      <c r="I84" t="s">
        <v>973</v>
      </c>
      <c r="J84" t="s">
        <v>973</v>
      </c>
      <c r="K84" t="s">
        <v>973</v>
      </c>
      <c r="L84" t="s">
        <v>973</v>
      </c>
      <c r="M84" t="s">
        <v>973</v>
      </c>
      <c r="N84" t="s">
        <v>973</v>
      </c>
      <c r="O84" t="s">
        <v>973</v>
      </c>
      <c r="P84" t="s">
        <v>973</v>
      </c>
      <c r="Q84" t="s">
        <v>973</v>
      </c>
      <c r="R84" t="s">
        <v>973</v>
      </c>
      <c r="S84" t="s">
        <v>973</v>
      </c>
      <c r="T84" t="s">
        <v>973</v>
      </c>
      <c r="U84" t="s">
        <v>973</v>
      </c>
      <c r="V84" t="s">
        <v>973</v>
      </c>
      <c r="W84" t="s">
        <v>973</v>
      </c>
      <c r="X84" t="s">
        <v>973</v>
      </c>
    </row>
    <row r="85" spans="1:24" x14ac:dyDescent="0.2">
      <c r="A85" t="s">
        <v>286</v>
      </c>
      <c r="B85" t="s">
        <v>287</v>
      </c>
      <c r="C85" t="s">
        <v>974</v>
      </c>
      <c r="D85" t="s">
        <v>975</v>
      </c>
      <c r="E85">
        <v>8.0039804299954298</v>
      </c>
      <c r="F85">
        <v>8.1808128037034198</v>
      </c>
      <c r="G85">
        <v>8.4483327716927903</v>
      </c>
      <c r="H85">
        <v>8.6383442194613398</v>
      </c>
      <c r="I85">
        <v>8.4433950497198893</v>
      </c>
      <c r="J85">
        <v>8.6213631598411293</v>
      </c>
      <c r="K85">
        <v>9.4310946015118802</v>
      </c>
      <c r="L85">
        <v>9.2032216835882608</v>
      </c>
      <c r="M85">
        <v>9.0431207246185004</v>
      </c>
      <c r="N85">
        <v>9.0486917577303299</v>
      </c>
      <c r="O85">
        <v>9.1038870541942494</v>
      </c>
      <c r="P85">
        <v>9.2005430385150309</v>
      </c>
      <c r="Q85">
        <v>9.2810715186915402</v>
      </c>
      <c r="R85">
        <v>9.3281478193421705</v>
      </c>
      <c r="S85">
        <v>9.2334560567674799</v>
      </c>
      <c r="T85">
        <v>9.2572916030924706</v>
      </c>
      <c r="U85">
        <v>9.3563128707448904</v>
      </c>
      <c r="V85">
        <v>10.509850788655701</v>
      </c>
      <c r="W85">
        <v>10.407873350297301</v>
      </c>
      <c r="X85">
        <v>9.7579376244363001</v>
      </c>
    </row>
    <row r="86" spans="1:24" x14ac:dyDescent="0.2">
      <c r="A86" t="s">
        <v>286</v>
      </c>
      <c r="B86" t="s">
        <v>287</v>
      </c>
      <c r="C86" t="s">
        <v>976</v>
      </c>
      <c r="D86" t="s">
        <v>977</v>
      </c>
      <c r="E86">
        <v>935.37460312230405</v>
      </c>
      <c r="F86">
        <v>965.19014916969195</v>
      </c>
      <c r="G86">
        <v>1089.5865174560299</v>
      </c>
      <c r="H86">
        <v>1350.73866885402</v>
      </c>
      <c r="I86">
        <v>2050.1517091292899</v>
      </c>
      <c r="J86">
        <v>2294.7564498700999</v>
      </c>
      <c r="K86">
        <v>2196.8783715959298</v>
      </c>
      <c r="L86">
        <v>2185.4720545177802</v>
      </c>
      <c r="M86">
        <v>2368.2393533207401</v>
      </c>
      <c r="N86">
        <v>2273.9856187092901</v>
      </c>
      <c r="O86">
        <v>2379.6906718688501</v>
      </c>
      <c r="P86">
        <v>2425.2104962325898</v>
      </c>
      <c r="Q86">
        <v>2098.1229552361201</v>
      </c>
      <c r="R86">
        <v>2090.1944550813801</v>
      </c>
      <c r="S86">
        <v>2186.2315279148002</v>
      </c>
      <c r="T86">
        <v>2338.6449924662502</v>
      </c>
      <c r="U86">
        <v>2327.4378178624102</v>
      </c>
      <c r="V86">
        <v>2520.1274600445399</v>
      </c>
      <c r="W86">
        <v>2852.8636596379301</v>
      </c>
      <c r="X86">
        <v>2792.7297090372999</v>
      </c>
    </row>
    <row r="87" spans="1:24" x14ac:dyDescent="0.2">
      <c r="A87" t="s">
        <v>286</v>
      </c>
      <c r="B87" t="s">
        <v>287</v>
      </c>
      <c r="C87" t="s">
        <v>978</v>
      </c>
      <c r="D87" t="s">
        <v>979</v>
      </c>
      <c r="E87">
        <v>5.83892898150728</v>
      </c>
      <c r="F87">
        <v>5.9857668452205202</v>
      </c>
      <c r="G87">
        <v>6.1984629099190096</v>
      </c>
      <c r="H87">
        <v>6.3485255457343701</v>
      </c>
      <c r="I87">
        <v>6.1697449867439902</v>
      </c>
      <c r="J87">
        <v>6.3136623228445696</v>
      </c>
      <c r="K87">
        <v>6.9603946745491303</v>
      </c>
      <c r="L87">
        <v>6.7668928465833202</v>
      </c>
      <c r="M87">
        <v>6.5997060930919504</v>
      </c>
      <c r="N87">
        <v>6.5762690688218397</v>
      </c>
      <c r="O87">
        <v>6.5944566851808402</v>
      </c>
      <c r="P87">
        <v>6.68317153323214</v>
      </c>
      <c r="Q87">
        <v>6.7479316055604501</v>
      </c>
      <c r="R87">
        <v>6.82430103190217</v>
      </c>
      <c r="S87">
        <v>6.7387115956881098</v>
      </c>
      <c r="T87">
        <v>6.7696846762951299</v>
      </c>
      <c r="U87">
        <v>6.8275978044434797</v>
      </c>
      <c r="V87">
        <v>7.9654873529849004</v>
      </c>
      <c r="W87">
        <v>7.8586025703810201</v>
      </c>
      <c r="X87">
        <v>7.3364078915879798</v>
      </c>
    </row>
    <row r="88" spans="1:24" x14ac:dyDescent="0.2">
      <c r="A88" t="s">
        <v>286</v>
      </c>
      <c r="B88" t="s">
        <v>287</v>
      </c>
      <c r="C88" t="s">
        <v>980</v>
      </c>
      <c r="D88" t="s">
        <v>981</v>
      </c>
      <c r="E88">
        <v>681.73500159849505</v>
      </c>
      <c r="F88">
        <v>705.45826320165497</v>
      </c>
      <c r="G88">
        <v>798.58146690311605</v>
      </c>
      <c r="H88">
        <v>991.60208374292199</v>
      </c>
      <c r="I88">
        <v>1496.8251370857099</v>
      </c>
      <c r="J88">
        <v>1679.1182597903401</v>
      </c>
      <c r="K88">
        <v>1620.12244880201</v>
      </c>
      <c r="L88">
        <v>1605.8839398621301</v>
      </c>
      <c r="M88">
        <v>1728.05741028693</v>
      </c>
      <c r="N88">
        <v>1652.3172324873899</v>
      </c>
      <c r="O88">
        <v>1723.29882660474</v>
      </c>
      <c r="P88">
        <v>1760.96445136578</v>
      </c>
      <c r="Q88">
        <v>1524.9760032608201</v>
      </c>
      <c r="R88">
        <v>1528.5796264227299</v>
      </c>
      <c r="S88">
        <v>1595.1120207705101</v>
      </c>
      <c r="T88">
        <v>1709.7015362688301</v>
      </c>
      <c r="U88">
        <v>1698.0525028821401</v>
      </c>
      <c r="V88">
        <v>1909.8334426060501</v>
      </c>
      <c r="W88">
        <v>2153.74979306153</v>
      </c>
      <c r="X88">
        <v>2099.7835898078101</v>
      </c>
    </row>
    <row r="89" spans="1:24" x14ac:dyDescent="0.2">
      <c r="A89" t="s">
        <v>286</v>
      </c>
      <c r="B89" t="s">
        <v>287</v>
      </c>
      <c r="C89" t="s">
        <v>982</v>
      </c>
      <c r="D89" t="s">
        <v>983</v>
      </c>
      <c r="E89">
        <v>72.891853243065299</v>
      </c>
      <c r="F89">
        <v>73.0988512355935</v>
      </c>
      <c r="G89">
        <v>73.300551578262898</v>
      </c>
      <c r="H89">
        <v>73.418960166103503</v>
      </c>
      <c r="I89">
        <v>73.010481324535206</v>
      </c>
      <c r="J89">
        <v>73.175938494525795</v>
      </c>
      <c r="K89">
        <v>73.750034703678196</v>
      </c>
      <c r="L89">
        <v>73.479114586023599</v>
      </c>
      <c r="M89">
        <v>72.966997454249807</v>
      </c>
      <c r="N89">
        <v>72.660026082988495</v>
      </c>
      <c r="O89">
        <v>72.417391928508806</v>
      </c>
      <c r="P89">
        <v>72.615051731425098</v>
      </c>
      <c r="Q89">
        <v>72.685803315259093</v>
      </c>
      <c r="R89">
        <v>73.1384852449102</v>
      </c>
      <c r="S89">
        <v>72.969337363166801</v>
      </c>
      <c r="T89">
        <v>73.116285371061394</v>
      </c>
      <c r="U89">
        <v>72.964888791040707</v>
      </c>
      <c r="V89">
        <v>75.791694823898098</v>
      </c>
      <c r="W89">
        <v>75.497800003406695</v>
      </c>
      <c r="X89">
        <v>75.179602758975705</v>
      </c>
    </row>
    <row r="90" spans="1:24" x14ac:dyDescent="0.2">
      <c r="A90" t="s">
        <v>286</v>
      </c>
      <c r="B90" t="s">
        <v>287</v>
      </c>
      <c r="C90" t="s">
        <v>984</v>
      </c>
      <c r="D90" t="s">
        <v>985</v>
      </c>
      <c r="E90">
        <v>253.44225764245101</v>
      </c>
      <c r="F90">
        <v>259.53885969932702</v>
      </c>
      <c r="G90">
        <v>290.77670951324399</v>
      </c>
      <c r="H90">
        <v>358.82321526676498</v>
      </c>
      <c r="I90">
        <v>552.80323132635294</v>
      </c>
      <c r="J90">
        <v>615.048327457298</v>
      </c>
      <c r="K90">
        <v>576.19149878737005</v>
      </c>
      <c r="L90">
        <v>578.92858325086104</v>
      </c>
      <c r="M90">
        <v>639.49825366511698</v>
      </c>
      <c r="N90">
        <v>620.95346327169398</v>
      </c>
      <c r="O90">
        <v>655.44944708826495</v>
      </c>
      <c r="P90">
        <v>663.30036758122606</v>
      </c>
      <c r="Q90">
        <v>572.23307126720499</v>
      </c>
      <c r="R90">
        <v>561.10356406347296</v>
      </c>
      <c r="S90">
        <v>590.53697217347803</v>
      </c>
      <c r="T90">
        <v>628.43032056256504</v>
      </c>
      <c r="U90">
        <v>628.87423999358805</v>
      </c>
      <c r="V90">
        <v>609.63884673691996</v>
      </c>
      <c r="W90">
        <v>698.01476323213205</v>
      </c>
      <c r="X90">
        <v>692.12045600445595</v>
      </c>
    </row>
    <row r="91" spans="1:24" x14ac:dyDescent="0.2">
      <c r="A91" t="s">
        <v>286</v>
      </c>
      <c r="B91" t="s">
        <v>287</v>
      </c>
      <c r="C91" t="s">
        <v>986</v>
      </c>
      <c r="D91" t="s">
        <v>987</v>
      </c>
      <c r="E91">
        <v>27.0867495635833</v>
      </c>
      <c r="F91">
        <v>26.8812982670227</v>
      </c>
      <c r="G91">
        <v>26.678452313180301</v>
      </c>
      <c r="H91">
        <v>26.557835962940501</v>
      </c>
      <c r="I91">
        <v>26.963866144455299</v>
      </c>
      <c r="J91">
        <v>26.798054184453001</v>
      </c>
      <c r="K91">
        <v>26.223342590368802</v>
      </c>
      <c r="L91">
        <v>26.490050035610601</v>
      </c>
      <c r="M91">
        <v>27.003724295627698</v>
      </c>
      <c r="N91">
        <v>27.308028159355501</v>
      </c>
      <c r="O91">
        <v>27.5423817173678</v>
      </c>
      <c r="P91">
        <v>27.345332015431001</v>
      </c>
      <c r="Q91">
        <v>27.270409010639099</v>
      </c>
      <c r="R91">
        <v>26.8368336835861</v>
      </c>
      <c r="S91">
        <v>27.0041682091741</v>
      </c>
      <c r="T91">
        <v>26.861928007226101</v>
      </c>
      <c r="U91">
        <v>27.0133758789386</v>
      </c>
      <c r="V91">
        <v>24.182148182834499</v>
      </c>
      <c r="W91">
        <v>24.464001885435302</v>
      </c>
      <c r="X91">
        <v>24.791315933206899</v>
      </c>
    </row>
    <row r="92" spans="1:24" x14ac:dyDescent="0.2">
      <c r="A92" t="s">
        <v>286</v>
      </c>
      <c r="B92" t="s">
        <v>287</v>
      </c>
      <c r="C92" t="s">
        <v>988</v>
      </c>
      <c r="D92" t="s">
        <v>989</v>
      </c>
      <c r="E92" t="s">
        <v>973</v>
      </c>
      <c r="F92" t="s">
        <v>973</v>
      </c>
      <c r="G92" t="s">
        <v>973</v>
      </c>
      <c r="H92" t="s">
        <v>973</v>
      </c>
      <c r="I92" t="s">
        <v>973</v>
      </c>
      <c r="J92" t="s">
        <v>973</v>
      </c>
      <c r="K92" t="s">
        <v>973</v>
      </c>
      <c r="L92" t="s">
        <v>973</v>
      </c>
      <c r="M92" t="s">
        <v>973</v>
      </c>
      <c r="N92" t="s">
        <v>973</v>
      </c>
      <c r="O92" t="s">
        <v>973</v>
      </c>
      <c r="P92" t="s">
        <v>973</v>
      </c>
      <c r="Q92" t="s">
        <v>973</v>
      </c>
      <c r="R92" t="s">
        <v>973</v>
      </c>
      <c r="S92" t="s">
        <v>973</v>
      </c>
      <c r="T92" t="s">
        <v>973</v>
      </c>
      <c r="U92" t="s">
        <v>973</v>
      </c>
      <c r="V92" t="s">
        <v>973</v>
      </c>
      <c r="W92" t="s">
        <v>973</v>
      </c>
      <c r="X92" t="s">
        <v>973</v>
      </c>
    </row>
    <row r="93" spans="1:24" x14ac:dyDescent="0.2">
      <c r="A93" t="s">
        <v>286</v>
      </c>
      <c r="B93" t="s">
        <v>287</v>
      </c>
      <c r="C93" t="s">
        <v>990</v>
      </c>
      <c r="D93" t="s">
        <v>991</v>
      </c>
      <c r="E93" t="s">
        <v>973</v>
      </c>
      <c r="F93" t="s">
        <v>973</v>
      </c>
      <c r="G93" t="s">
        <v>973</v>
      </c>
      <c r="H93" t="s">
        <v>973</v>
      </c>
      <c r="I93" t="s">
        <v>973</v>
      </c>
      <c r="J93" t="s">
        <v>973</v>
      </c>
      <c r="K93" t="s">
        <v>973</v>
      </c>
      <c r="L93" t="s">
        <v>973</v>
      </c>
      <c r="M93" t="s">
        <v>973</v>
      </c>
      <c r="N93" t="s">
        <v>973</v>
      </c>
      <c r="O93" t="s">
        <v>973</v>
      </c>
      <c r="P93" t="s">
        <v>973</v>
      </c>
      <c r="Q93" t="s">
        <v>973</v>
      </c>
      <c r="R93" t="s">
        <v>973</v>
      </c>
      <c r="S93" t="s">
        <v>973</v>
      </c>
      <c r="T93" t="s">
        <v>973</v>
      </c>
      <c r="U93" t="s">
        <v>973</v>
      </c>
      <c r="V93" t="s">
        <v>973</v>
      </c>
      <c r="W93" t="s">
        <v>973</v>
      </c>
      <c r="X93" t="s">
        <v>973</v>
      </c>
    </row>
    <row r="94" spans="1:24" x14ac:dyDescent="0.2">
      <c r="A94" t="s">
        <v>286</v>
      </c>
      <c r="B94" t="s">
        <v>287</v>
      </c>
      <c r="C94" t="s">
        <v>992</v>
      </c>
      <c r="D94" t="s">
        <v>993</v>
      </c>
      <c r="E94">
        <v>6.8863379179823596</v>
      </c>
      <c r="F94">
        <v>6.8833253750237304</v>
      </c>
      <c r="G94">
        <v>6.7526579393226003</v>
      </c>
      <c r="H94">
        <v>6.6718148674612703</v>
      </c>
      <c r="I94">
        <v>6.2118501888518303</v>
      </c>
      <c r="J94">
        <v>6.1218860599976104</v>
      </c>
      <c r="K94">
        <v>6.0569288873493496</v>
      </c>
      <c r="L94">
        <v>5.92664517882673</v>
      </c>
      <c r="M94">
        <v>5.80444199049363</v>
      </c>
      <c r="N94">
        <v>5.7382701062756096</v>
      </c>
      <c r="O94">
        <v>5.6178595786807897</v>
      </c>
      <c r="P94">
        <v>5.4775701292688099</v>
      </c>
      <c r="Q94">
        <v>5.3906110350452199</v>
      </c>
      <c r="R94">
        <v>5.3193367862506102</v>
      </c>
      <c r="S94">
        <v>5.2680207346727803</v>
      </c>
      <c r="T94">
        <v>5.2377881370857002</v>
      </c>
      <c r="U94">
        <v>5.1718754757643604</v>
      </c>
      <c r="V94">
        <v>5.1678012187244304</v>
      </c>
      <c r="W94" t="s">
        <v>973</v>
      </c>
      <c r="X94" t="s">
        <v>973</v>
      </c>
    </row>
    <row r="95" spans="1:24" x14ac:dyDescent="0.2">
      <c r="A95" t="s">
        <v>286</v>
      </c>
      <c r="B95" t="s">
        <v>287</v>
      </c>
      <c r="C95" t="s">
        <v>994</v>
      </c>
      <c r="D95" t="s">
        <v>995</v>
      </c>
      <c r="E95" t="s">
        <v>973</v>
      </c>
      <c r="F95" t="s">
        <v>973</v>
      </c>
      <c r="G95" t="s">
        <v>973</v>
      </c>
      <c r="H95" t="s">
        <v>973</v>
      </c>
      <c r="I95" t="s">
        <v>973</v>
      </c>
      <c r="J95" t="s">
        <v>973</v>
      </c>
      <c r="K95" t="s">
        <v>973</v>
      </c>
      <c r="L95" t="s">
        <v>973</v>
      </c>
      <c r="M95" t="s">
        <v>973</v>
      </c>
      <c r="N95" t="s">
        <v>973</v>
      </c>
      <c r="O95" t="s">
        <v>973</v>
      </c>
      <c r="P95" t="s">
        <v>973</v>
      </c>
      <c r="Q95" t="s">
        <v>973</v>
      </c>
      <c r="R95">
        <v>9527.7332743339502</v>
      </c>
      <c r="S95" t="s">
        <v>973</v>
      </c>
      <c r="T95" t="s">
        <v>973</v>
      </c>
      <c r="U95" t="s">
        <v>973</v>
      </c>
      <c r="V95" t="s">
        <v>973</v>
      </c>
      <c r="W95" t="s">
        <v>973</v>
      </c>
      <c r="X95" t="s">
        <v>973</v>
      </c>
    </row>
    <row r="96" spans="1:24" x14ac:dyDescent="0.2">
      <c r="A96" t="s">
        <v>286</v>
      </c>
      <c r="B96" t="s">
        <v>287</v>
      </c>
      <c r="C96" t="s">
        <v>996</v>
      </c>
      <c r="D96" t="s">
        <v>997</v>
      </c>
      <c r="E96">
        <v>6.8264535633422501</v>
      </c>
      <c r="F96" t="s">
        <v>973</v>
      </c>
      <c r="G96" t="s">
        <v>973</v>
      </c>
      <c r="H96" t="s">
        <v>973</v>
      </c>
      <c r="I96" t="s">
        <v>973</v>
      </c>
      <c r="J96" t="s">
        <v>973</v>
      </c>
      <c r="K96" t="s">
        <v>973</v>
      </c>
      <c r="L96">
        <v>7.4650796026258597</v>
      </c>
      <c r="M96" t="s">
        <v>973</v>
      </c>
      <c r="N96" t="s">
        <v>973</v>
      </c>
      <c r="O96" t="s">
        <v>973</v>
      </c>
      <c r="P96" t="s">
        <v>973</v>
      </c>
      <c r="Q96" t="s">
        <v>973</v>
      </c>
      <c r="R96" t="s">
        <v>973</v>
      </c>
      <c r="S96" t="s">
        <v>973</v>
      </c>
      <c r="T96" t="s">
        <v>973</v>
      </c>
      <c r="U96" t="s">
        <v>973</v>
      </c>
      <c r="V96" t="s">
        <v>973</v>
      </c>
      <c r="W96">
        <v>7.9601307780086703</v>
      </c>
      <c r="X96" t="s">
        <v>973</v>
      </c>
    </row>
    <row r="97" spans="1:24" x14ac:dyDescent="0.2">
      <c r="A97" t="s">
        <v>286</v>
      </c>
      <c r="B97" t="s">
        <v>287</v>
      </c>
      <c r="C97" t="s">
        <v>998</v>
      </c>
      <c r="D97" t="s">
        <v>999</v>
      </c>
      <c r="E97">
        <v>161.69852215992</v>
      </c>
      <c r="F97">
        <v>165.10355601443499</v>
      </c>
      <c r="G97">
        <v>184.24070194089799</v>
      </c>
      <c r="H97">
        <v>225.812303729495</v>
      </c>
      <c r="I97">
        <v>351.62774628898399</v>
      </c>
      <c r="J97">
        <v>394.24731473010701</v>
      </c>
      <c r="K97">
        <v>365.12765970218999</v>
      </c>
      <c r="L97">
        <v>370.50879738593102</v>
      </c>
      <c r="M97">
        <v>407.96130138389998</v>
      </c>
      <c r="N97">
        <v>399.058913818468</v>
      </c>
      <c r="O97">
        <v>424.20457217673498</v>
      </c>
      <c r="P97">
        <v>426.11706100934498</v>
      </c>
      <c r="Q97">
        <v>366.623849008977</v>
      </c>
      <c r="R97">
        <v>361.52543406445301</v>
      </c>
      <c r="S97">
        <v>383.04598158411602</v>
      </c>
      <c r="T97">
        <v>408.006538153603</v>
      </c>
      <c r="U97">
        <v>406.85484308839898</v>
      </c>
      <c r="V97">
        <v>386.22698825186302</v>
      </c>
      <c r="W97">
        <v>448.94096849377502</v>
      </c>
      <c r="X97">
        <v>444.00076660100501</v>
      </c>
    </row>
    <row r="98" spans="1:24" x14ac:dyDescent="0.2">
      <c r="A98" t="s">
        <v>286</v>
      </c>
      <c r="B98" t="s">
        <v>287</v>
      </c>
      <c r="C98" t="s">
        <v>1000</v>
      </c>
      <c r="D98" t="s">
        <v>1001</v>
      </c>
      <c r="E98">
        <v>17.288519769169199</v>
      </c>
      <c r="F98">
        <v>17.107216581650501</v>
      </c>
      <c r="G98">
        <v>16.9072875968006</v>
      </c>
      <c r="H98">
        <v>16.715657056954399</v>
      </c>
      <c r="I98">
        <v>17.1515772757934</v>
      </c>
      <c r="J98">
        <v>17.178072719459099</v>
      </c>
      <c r="K98">
        <v>16.619233877304399</v>
      </c>
      <c r="L98">
        <v>16.957018613596201</v>
      </c>
      <c r="M98">
        <v>17.231338444244201</v>
      </c>
      <c r="N98">
        <v>17.555210954402899</v>
      </c>
      <c r="O98">
        <v>17.8348910419063</v>
      </c>
      <c r="P98">
        <v>17.581329015969601</v>
      </c>
      <c r="Q98">
        <v>17.488050739117099</v>
      </c>
      <c r="R98">
        <v>17.306303742849</v>
      </c>
      <c r="S98">
        <v>17.530975622769201</v>
      </c>
      <c r="T98">
        <v>17.452784228801701</v>
      </c>
      <c r="U98">
        <v>17.488934509683698</v>
      </c>
      <c r="V98">
        <v>15.335145783882</v>
      </c>
      <c r="W98">
        <v>15.749363020430399</v>
      </c>
      <c r="X98">
        <v>15.921132108282601</v>
      </c>
    </row>
    <row r="99" spans="1:24" x14ac:dyDescent="0.2">
      <c r="A99" t="s">
        <v>286</v>
      </c>
      <c r="B99" t="s">
        <v>287</v>
      </c>
      <c r="C99" t="s">
        <v>1002</v>
      </c>
      <c r="D99" t="s">
        <v>1003</v>
      </c>
      <c r="E99">
        <v>3.11809787199378</v>
      </c>
      <c r="F99" t="s">
        <v>973</v>
      </c>
      <c r="G99" t="s">
        <v>973</v>
      </c>
      <c r="H99" t="s">
        <v>973</v>
      </c>
      <c r="I99" t="s">
        <v>973</v>
      </c>
      <c r="J99" t="s">
        <v>973</v>
      </c>
      <c r="K99" t="s">
        <v>973</v>
      </c>
      <c r="L99">
        <v>3.4610636267713599</v>
      </c>
      <c r="M99" t="s">
        <v>973</v>
      </c>
      <c r="N99" t="s">
        <v>973</v>
      </c>
      <c r="O99" t="s">
        <v>973</v>
      </c>
      <c r="P99" t="s">
        <v>973</v>
      </c>
      <c r="Q99" t="s">
        <v>973</v>
      </c>
      <c r="R99" t="s">
        <v>973</v>
      </c>
      <c r="S99" t="s">
        <v>973</v>
      </c>
      <c r="T99" t="s">
        <v>973</v>
      </c>
      <c r="U99" t="s">
        <v>973</v>
      </c>
      <c r="V99">
        <v>3.68423718519582</v>
      </c>
      <c r="W99" t="s">
        <v>973</v>
      </c>
      <c r="X99" t="s">
        <v>973</v>
      </c>
    </row>
    <row r="100" spans="1:24" x14ac:dyDescent="0.2">
      <c r="A100" t="s">
        <v>286</v>
      </c>
      <c r="B100" t="s">
        <v>287</v>
      </c>
      <c r="C100" t="s">
        <v>1004</v>
      </c>
      <c r="D100" t="s">
        <v>1005</v>
      </c>
      <c r="E100">
        <v>64</v>
      </c>
      <c r="F100" t="s">
        <v>973</v>
      </c>
      <c r="G100" t="s">
        <v>973</v>
      </c>
      <c r="H100" t="s">
        <v>973</v>
      </c>
      <c r="I100" t="s">
        <v>973</v>
      </c>
      <c r="J100" t="s">
        <v>973</v>
      </c>
      <c r="K100" t="s">
        <v>973</v>
      </c>
      <c r="L100">
        <v>75</v>
      </c>
      <c r="M100" t="s">
        <v>973</v>
      </c>
      <c r="N100" t="s">
        <v>973</v>
      </c>
      <c r="O100" t="s">
        <v>973</v>
      </c>
      <c r="P100" t="s">
        <v>973</v>
      </c>
      <c r="Q100">
        <v>79</v>
      </c>
      <c r="R100" t="s">
        <v>973</v>
      </c>
      <c r="S100">
        <v>80</v>
      </c>
      <c r="T100" t="s">
        <v>973</v>
      </c>
      <c r="U100">
        <v>81</v>
      </c>
      <c r="V100" t="s">
        <v>973</v>
      </c>
      <c r="W100">
        <v>81</v>
      </c>
      <c r="X100" t="s">
        <v>973</v>
      </c>
    </row>
    <row r="101" spans="1:24" x14ac:dyDescent="0.2">
      <c r="A101" t="s">
        <v>286</v>
      </c>
      <c r="B101" t="s">
        <v>287</v>
      </c>
      <c r="C101" t="s">
        <v>1006</v>
      </c>
      <c r="D101" t="s">
        <v>1007</v>
      </c>
      <c r="E101" t="s">
        <v>973</v>
      </c>
      <c r="F101" t="s">
        <v>973</v>
      </c>
      <c r="G101" t="s">
        <v>973</v>
      </c>
      <c r="H101" t="s">
        <v>973</v>
      </c>
      <c r="I101" t="s">
        <v>973</v>
      </c>
      <c r="J101" t="s">
        <v>973</v>
      </c>
      <c r="K101" t="s">
        <v>973</v>
      </c>
      <c r="L101" t="s">
        <v>973</v>
      </c>
      <c r="M101" t="s">
        <v>973</v>
      </c>
      <c r="N101" t="s">
        <v>973</v>
      </c>
      <c r="O101" t="s">
        <v>973</v>
      </c>
      <c r="P101" t="s">
        <v>973</v>
      </c>
      <c r="Q101">
        <v>82.684863651388795</v>
      </c>
      <c r="R101" t="s">
        <v>973</v>
      </c>
      <c r="S101" t="s">
        <v>973</v>
      </c>
      <c r="T101" t="s">
        <v>973</v>
      </c>
      <c r="U101" t="s">
        <v>973</v>
      </c>
      <c r="V101" t="s">
        <v>973</v>
      </c>
      <c r="W101" t="s">
        <v>973</v>
      </c>
      <c r="X101" t="s">
        <v>973</v>
      </c>
    </row>
    <row r="102" spans="1:24" x14ac:dyDescent="0.2">
      <c r="A102" t="s">
        <v>346</v>
      </c>
      <c r="B102" t="s">
        <v>347</v>
      </c>
      <c r="C102" t="s">
        <v>957</v>
      </c>
      <c r="D102" t="s">
        <v>958</v>
      </c>
      <c r="E102">
        <v>11.870697939520101</v>
      </c>
      <c r="F102">
        <v>11.574954575729899</v>
      </c>
      <c r="G102">
        <v>11.4948470539843</v>
      </c>
      <c r="H102">
        <v>11.527606957551599</v>
      </c>
      <c r="I102">
        <v>11.817602080910399</v>
      </c>
      <c r="J102">
        <v>11.9143812526722</v>
      </c>
      <c r="K102">
        <v>11.7362462428987</v>
      </c>
      <c r="L102">
        <v>11.615338948086301</v>
      </c>
      <c r="M102">
        <v>11.4584898363084</v>
      </c>
      <c r="N102">
        <v>11.505943214049999</v>
      </c>
      <c r="O102">
        <v>11.2178127975265</v>
      </c>
      <c r="P102">
        <v>11.2840134608429</v>
      </c>
      <c r="Q102">
        <v>11.200434851650099</v>
      </c>
      <c r="R102">
        <v>11.081423117558201</v>
      </c>
      <c r="S102">
        <v>10.6752257920289</v>
      </c>
      <c r="T102">
        <v>10.3928114321726</v>
      </c>
      <c r="U102">
        <v>10.048838784189799</v>
      </c>
      <c r="V102">
        <v>9.6764083143950792</v>
      </c>
      <c r="W102">
        <v>9.64355112874415</v>
      </c>
      <c r="X102">
        <v>9.3085277247438292</v>
      </c>
    </row>
    <row r="103" spans="1:24" x14ac:dyDescent="0.2">
      <c r="A103" t="s">
        <v>346</v>
      </c>
      <c r="B103" t="s">
        <v>347</v>
      </c>
      <c r="C103" t="s">
        <v>959</v>
      </c>
      <c r="D103" t="s">
        <v>960</v>
      </c>
      <c r="E103">
        <v>9.3252755113595001</v>
      </c>
      <c r="F103">
        <v>9.2929398946825099</v>
      </c>
      <c r="G103">
        <v>9.3903500404912794</v>
      </c>
      <c r="H103">
        <v>9.4553619927510404</v>
      </c>
      <c r="I103">
        <v>9.0166495418830195</v>
      </c>
      <c r="J103">
        <v>9.0670543167711308</v>
      </c>
      <c r="K103">
        <v>8.9407472704615891</v>
      </c>
      <c r="L103">
        <v>9.0038206058510699</v>
      </c>
      <c r="M103">
        <v>8.9604064725474508</v>
      </c>
      <c r="N103">
        <v>9.0454296318686396</v>
      </c>
      <c r="O103">
        <v>9.0190514551792198</v>
      </c>
      <c r="P103">
        <v>8.97698678902883</v>
      </c>
      <c r="Q103">
        <v>9.2198845964219096</v>
      </c>
      <c r="R103">
        <v>9.1575651578614501</v>
      </c>
      <c r="S103">
        <v>9.2635495527974303</v>
      </c>
      <c r="T103">
        <v>9.3215550025226701</v>
      </c>
      <c r="U103">
        <v>9.2846276781585608</v>
      </c>
      <c r="V103">
        <v>10.3741664524469</v>
      </c>
      <c r="W103">
        <v>10.8002631789804</v>
      </c>
      <c r="X103">
        <v>10.302821969185899</v>
      </c>
    </row>
    <row r="104" spans="1:24" x14ac:dyDescent="0.2">
      <c r="A104" t="s">
        <v>346</v>
      </c>
      <c r="B104" t="s">
        <v>347</v>
      </c>
      <c r="C104" t="s">
        <v>961</v>
      </c>
      <c r="D104" t="s">
        <v>962</v>
      </c>
      <c r="E104">
        <v>1255696330</v>
      </c>
      <c r="F104">
        <v>1262093741</v>
      </c>
      <c r="G104">
        <v>1268559564</v>
      </c>
      <c r="H104">
        <v>1275200577</v>
      </c>
      <c r="I104">
        <v>1305578110</v>
      </c>
      <c r="J104">
        <v>1314671040</v>
      </c>
      <c r="K104">
        <v>1322754052</v>
      </c>
      <c r="L104">
        <v>1328657754</v>
      </c>
      <c r="M104">
        <v>1334557663</v>
      </c>
      <c r="N104">
        <v>1342428400</v>
      </c>
      <c r="O104">
        <v>1350149879</v>
      </c>
      <c r="P104">
        <v>1357496263</v>
      </c>
      <c r="Q104">
        <v>1366013616</v>
      </c>
      <c r="R104">
        <v>1374284415</v>
      </c>
      <c r="S104">
        <v>1380319892</v>
      </c>
      <c r="T104">
        <v>1385103279</v>
      </c>
      <c r="U104">
        <v>1389779202</v>
      </c>
      <c r="V104">
        <v>1393490142</v>
      </c>
      <c r="W104">
        <v>1391839631</v>
      </c>
      <c r="X104">
        <v>1398530204</v>
      </c>
    </row>
    <row r="105" spans="1:24" x14ac:dyDescent="0.2">
      <c r="A105" t="s">
        <v>346</v>
      </c>
      <c r="B105" t="s">
        <v>347</v>
      </c>
      <c r="C105" t="s">
        <v>963</v>
      </c>
      <c r="D105" t="s">
        <v>964</v>
      </c>
      <c r="E105">
        <v>49.091350289866398</v>
      </c>
      <c r="F105">
        <v>49.110253046340603</v>
      </c>
      <c r="G105">
        <v>49.128856611608398</v>
      </c>
      <c r="H105">
        <v>49.147137948810702</v>
      </c>
      <c r="I105">
        <v>49.252895353667597</v>
      </c>
      <c r="J105">
        <v>49.288420544456201</v>
      </c>
      <c r="K105">
        <v>49.306871677037797</v>
      </c>
      <c r="L105">
        <v>49.310324214114303</v>
      </c>
      <c r="M105">
        <v>49.348720817834703</v>
      </c>
      <c r="N105">
        <v>49.3992700355439</v>
      </c>
      <c r="O105">
        <v>49.449440760006098</v>
      </c>
      <c r="P105">
        <v>49.4878784969398</v>
      </c>
      <c r="Q105">
        <v>49.543303059850601</v>
      </c>
      <c r="R105">
        <v>49.593549221899998</v>
      </c>
      <c r="S105">
        <v>49.6111624171267</v>
      </c>
      <c r="T105">
        <v>49.608046729418</v>
      </c>
      <c r="U105">
        <v>49.609177560487701</v>
      </c>
      <c r="V105">
        <v>49.611347244860902</v>
      </c>
      <c r="W105">
        <v>49.591873637452998</v>
      </c>
      <c r="X105">
        <v>49.6145557345857</v>
      </c>
    </row>
    <row r="106" spans="1:24" x14ac:dyDescent="0.2">
      <c r="A106" t="s">
        <v>346</v>
      </c>
      <c r="B106" t="s">
        <v>347</v>
      </c>
      <c r="C106" t="s">
        <v>965</v>
      </c>
      <c r="D106" t="s">
        <v>966</v>
      </c>
      <c r="E106">
        <v>50.908649710133602</v>
      </c>
      <c r="F106">
        <v>50.889746953659397</v>
      </c>
      <c r="G106">
        <v>50.871143388391602</v>
      </c>
      <c r="H106">
        <v>50.852862051189298</v>
      </c>
      <c r="I106">
        <v>50.747104646332403</v>
      </c>
      <c r="J106">
        <v>50.711579455543799</v>
      </c>
      <c r="K106">
        <v>50.693128322962203</v>
      </c>
      <c r="L106">
        <v>50.689675785885697</v>
      </c>
      <c r="M106">
        <v>50.651279182165297</v>
      </c>
      <c r="N106">
        <v>50.6007299644561</v>
      </c>
      <c r="O106">
        <v>50.550559239993802</v>
      </c>
      <c r="P106">
        <v>50.5121215030602</v>
      </c>
      <c r="Q106">
        <v>50.456696940149399</v>
      </c>
      <c r="R106">
        <v>50.406450778100002</v>
      </c>
      <c r="S106">
        <v>50.3888375828733</v>
      </c>
      <c r="T106">
        <v>50.3919532705821</v>
      </c>
      <c r="U106">
        <v>50.390822439512299</v>
      </c>
      <c r="V106">
        <v>50.388652755139098</v>
      </c>
      <c r="W106">
        <v>50.408126362547002</v>
      </c>
      <c r="X106">
        <v>50.3854442654143</v>
      </c>
    </row>
    <row r="107" spans="1:24" x14ac:dyDescent="0.2">
      <c r="A107" t="s">
        <v>346</v>
      </c>
      <c r="B107" t="s">
        <v>347</v>
      </c>
      <c r="C107" t="s">
        <v>967</v>
      </c>
      <c r="D107" t="s">
        <v>968</v>
      </c>
      <c r="E107">
        <v>639258050</v>
      </c>
      <c r="F107">
        <v>642276309</v>
      </c>
      <c r="G107">
        <v>645330758</v>
      </c>
      <c r="H107">
        <v>648475995</v>
      </c>
      <c r="I107">
        <v>662543093</v>
      </c>
      <c r="J107">
        <v>666690452</v>
      </c>
      <c r="K107">
        <v>670545412</v>
      </c>
      <c r="L107">
        <v>673492308</v>
      </c>
      <c r="M107">
        <v>675970523</v>
      </c>
      <c r="N107">
        <v>679278568</v>
      </c>
      <c r="O107">
        <v>682508314</v>
      </c>
      <c r="P107">
        <v>685700163</v>
      </c>
      <c r="Q107">
        <v>689245346</v>
      </c>
      <c r="R107">
        <v>692727999</v>
      </c>
      <c r="S107">
        <v>695527145</v>
      </c>
      <c r="T107">
        <v>697980596</v>
      </c>
      <c r="U107">
        <v>700321170</v>
      </c>
      <c r="V107">
        <v>702160908</v>
      </c>
      <c r="W107">
        <v>701600276</v>
      </c>
      <c r="X107">
        <v>704655653</v>
      </c>
    </row>
    <row r="108" spans="1:24" x14ac:dyDescent="0.2">
      <c r="A108" t="s">
        <v>346</v>
      </c>
      <c r="B108" t="s">
        <v>347</v>
      </c>
      <c r="C108" t="s">
        <v>969</v>
      </c>
      <c r="D108" t="s">
        <v>970</v>
      </c>
      <c r="E108">
        <v>616438280</v>
      </c>
      <c r="F108">
        <v>619817432</v>
      </c>
      <c r="G108">
        <v>623228806</v>
      </c>
      <c r="H108">
        <v>626724582</v>
      </c>
      <c r="I108">
        <v>643035017</v>
      </c>
      <c r="J108">
        <v>647980588</v>
      </c>
      <c r="K108">
        <v>652208640</v>
      </c>
      <c r="L108">
        <v>655165446</v>
      </c>
      <c r="M108">
        <v>658587140</v>
      </c>
      <c r="N108">
        <v>663149832</v>
      </c>
      <c r="O108">
        <v>667641565</v>
      </c>
      <c r="P108">
        <v>671796100</v>
      </c>
      <c r="Q108">
        <v>676768270</v>
      </c>
      <c r="R108">
        <v>681556416</v>
      </c>
      <c r="S108">
        <v>684792747</v>
      </c>
      <c r="T108">
        <v>687122683</v>
      </c>
      <c r="U108">
        <v>689458032</v>
      </c>
      <c r="V108">
        <v>691329234</v>
      </c>
      <c r="W108">
        <v>690239355</v>
      </c>
      <c r="X108">
        <v>693874551</v>
      </c>
    </row>
    <row r="109" spans="1:24" x14ac:dyDescent="0.2">
      <c r="A109" t="s">
        <v>346</v>
      </c>
      <c r="B109" t="s">
        <v>347</v>
      </c>
      <c r="C109" t="s">
        <v>971</v>
      </c>
      <c r="D109" t="s">
        <v>972</v>
      </c>
      <c r="E109" t="s">
        <v>973</v>
      </c>
      <c r="F109" t="s">
        <v>973</v>
      </c>
      <c r="G109" t="s">
        <v>973</v>
      </c>
      <c r="H109" t="s">
        <v>973</v>
      </c>
      <c r="I109" t="s">
        <v>973</v>
      </c>
      <c r="J109" t="s">
        <v>973</v>
      </c>
      <c r="K109" t="s">
        <v>973</v>
      </c>
      <c r="L109" t="s">
        <v>973</v>
      </c>
      <c r="M109" t="s">
        <v>973</v>
      </c>
      <c r="N109" t="s">
        <v>973</v>
      </c>
      <c r="O109" t="s">
        <v>973</v>
      </c>
      <c r="P109" t="s">
        <v>973</v>
      </c>
      <c r="Q109" t="s">
        <v>973</v>
      </c>
      <c r="R109" t="s">
        <v>973</v>
      </c>
      <c r="S109" t="s">
        <v>973</v>
      </c>
      <c r="T109" t="s">
        <v>973</v>
      </c>
      <c r="U109" t="s">
        <v>973</v>
      </c>
      <c r="V109" t="s">
        <v>973</v>
      </c>
      <c r="W109" t="s">
        <v>973</v>
      </c>
      <c r="X109" t="s">
        <v>973</v>
      </c>
    </row>
    <row r="110" spans="1:24" x14ac:dyDescent="0.2">
      <c r="A110" t="s">
        <v>346</v>
      </c>
      <c r="B110" t="s">
        <v>347</v>
      </c>
      <c r="C110" t="s">
        <v>974</v>
      </c>
      <c r="D110" t="s">
        <v>975</v>
      </c>
      <c r="E110">
        <v>9.3648113358681808</v>
      </c>
      <c r="F110">
        <v>9.8366641563002108</v>
      </c>
      <c r="G110">
        <v>10.265058284450999</v>
      </c>
      <c r="H110">
        <v>10.429097064049399</v>
      </c>
      <c r="I110">
        <v>10.342223708174201</v>
      </c>
      <c r="J110">
        <v>10.4632550166502</v>
      </c>
      <c r="K110">
        <v>11.4552035709567</v>
      </c>
      <c r="L110">
        <v>11.3090316512824</v>
      </c>
      <c r="M110">
        <v>11.2596458233254</v>
      </c>
      <c r="N110">
        <v>11.3658962812304</v>
      </c>
      <c r="O110">
        <v>11.384732329129999</v>
      </c>
      <c r="P110">
        <v>11.588499269257399</v>
      </c>
      <c r="Q110">
        <v>12.0483984683967</v>
      </c>
      <c r="R110">
        <v>12.222105145927801</v>
      </c>
      <c r="S110">
        <v>12.1347213366664</v>
      </c>
      <c r="T110">
        <v>12.048115793059701</v>
      </c>
      <c r="U110">
        <v>12.2558567639943</v>
      </c>
      <c r="V110">
        <v>13.7647316332356</v>
      </c>
      <c r="W110">
        <v>13.125594202890699</v>
      </c>
      <c r="X110">
        <v>12.5210802528727</v>
      </c>
    </row>
    <row r="111" spans="1:24" x14ac:dyDescent="0.2">
      <c r="A111" t="s">
        <v>346</v>
      </c>
      <c r="B111" t="s">
        <v>347</v>
      </c>
      <c r="C111" t="s">
        <v>976</v>
      </c>
      <c r="D111" t="s">
        <v>977</v>
      </c>
      <c r="E111">
        <v>2108.8432103543601</v>
      </c>
      <c r="F111">
        <v>2189.8947966830101</v>
      </c>
      <c r="G111">
        <v>2375.1431777108401</v>
      </c>
      <c r="H111">
        <v>2700.5823645703099</v>
      </c>
      <c r="I111">
        <v>3624.5566396438098</v>
      </c>
      <c r="J111">
        <v>3896.5711807467001</v>
      </c>
      <c r="K111">
        <v>3941.2211739302402</v>
      </c>
      <c r="L111">
        <v>4077.9095647373501</v>
      </c>
      <c r="M111">
        <v>4390.8715059959804</v>
      </c>
      <c r="N111">
        <v>4408.9800219427098</v>
      </c>
      <c r="O111">
        <v>4437.3910418362402</v>
      </c>
      <c r="P111">
        <v>4558.0095572926602</v>
      </c>
      <c r="Q111">
        <v>4374.8701227828797</v>
      </c>
      <c r="R111">
        <v>4505.4377220005899</v>
      </c>
      <c r="S111">
        <v>4669.8892232251501</v>
      </c>
      <c r="T111">
        <v>4904.2953646209899</v>
      </c>
      <c r="U111">
        <v>5006.7296929771801</v>
      </c>
      <c r="V111">
        <v>5450.7998624539996</v>
      </c>
      <c r="W111">
        <v>5835.8202471422901</v>
      </c>
      <c r="X111">
        <v>5753.7741338438</v>
      </c>
    </row>
    <row r="112" spans="1:24" x14ac:dyDescent="0.2">
      <c r="A112" t="s">
        <v>346</v>
      </c>
      <c r="B112" t="s">
        <v>347</v>
      </c>
      <c r="C112" t="s">
        <v>978</v>
      </c>
      <c r="D112" t="s">
        <v>979</v>
      </c>
      <c r="E112">
        <v>5.5659208847659203</v>
      </c>
      <c r="F112">
        <v>5.8342306011258396</v>
      </c>
      <c r="G112">
        <v>6.0667079606435399</v>
      </c>
      <c r="H112">
        <v>6.2163139235688298</v>
      </c>
      <c r="I112">
        <v>6.2807365026087201</v>
      </c>
      <c r="J112">
        <v>6.47226445630504</v>
      </c>
      <c r="K112">
        <v>7.1454717920866502</v>
      </c>
      <c r="L112">
        <v>7.0674677149729099</v>
      </c>
      <c r="M112">
        <v>7.1251333300187802</v>
      </c>
      <c r="N112">
        <v>7.1320153856538298</v>
      </c>
      <c r="O112">
        <v>7.1216853275745597</v>
      </c>
      <c r="P112">
        <v>7.2916686525046597</v>
      </c>
      <c r="Q112">
        <v>7.4989110678460698</v>
      </c>
      <c r="R112">
        <v>7.6053200871862696</v>
      </c>
      <c r="S112">
        <v>7.5366386833972099</v>
      </c>
      <c r="T112">
        <v>7.5130073495966103</v>
      </c>
      <c r="U112">
        <v>7.6504973614295801</v>
      </c>
      <c r="V112">
        <v>9.0966912706460601</v>
      </c>
      <c r="W112">
        <v>8.5883119886967201</v>
      </c>
      <c r="X112">
        <v>8.0951732165090693</v>
      </c>
    </row>
    <row r="113" spans="1:24" x14ac:dyDescent="0.2">
      <c r="A113" t="s">
        <v>346</v>
      </c>
      <c r="B113" t="s">
        <v>347</v>
      </c>
      <c r="C113" t="s">
        <v>980</v>
      </c>
      <c r="D113" t="s">
        <v>981</v>
      </c>
      <c r="E113">
        <v>1252.56886688431</v>
      </c>
      <c r="F113">
        <v>1298.20210761668</v>
      </c>
      <c r="G113">
        <v>1403.36144510042</v>
      </c>
      <c r="H113">
        <v>1609.8117399744499</v>
      </c>
      <c r="I113">
        <v>2202.3903272256098</v>
      </c>
      <c r="J113">
        <v>2410.6131865472698</v>
      </c>
      <c r="K113">
        <v>2459.3524005716299</v>
      </c>
      <c r="L113">
        <v>2550.1194725047699</v>
      </c>
      <c r="M113">
        <v>2780.5342716257001</v>
      </c>
      <c r="N113">
        <v>2768.3440018042302</v>
      </c>
      <c r="O113">
        <v>2778.0168116660702</v>
      </c>
      <c r="P113">
        <v>2870.5375870911698</v>
      </c>
      <c r="Q113">
        <v>2725.5967772219601</v>
      </c>
      <c r="R113">
        <v>2808.3706903267698</v>
      </c>
      <c r="S113">
        <v>2906.0602521700198</v>
      </c>
      <c r="T113">
        <v>3064.1584047664201</v>
      </c>
      <c r="U113">
        <v>3132.20091423752</v>
      </c>
      <c r="V113">
        <v>3611.4331675046701</v>
      </c>
      <c r="W113">
        <v>3829.4915329826799</v>
      </c>
      <c r="X113">
        <v>3727.5832669360202</v>
      </c>
    </row>
    <row r="114" spans="1:24" x14ac:dyDescent="0.2">
      <c r="A114" t="s">
        <v>346</v>
      </c>
      <c r="B114" t="s">
        <v>347</v>
      </c>
      <c r="C114" t="s">
        <v>982</v>
      </c>
      <c r="D114" t="s">
        <v>983</v>
      </c>
      <c r="E114">
        <v>59.414618696590502</v>
      </c>
      <c r="F114">
        <v>59.296135030879903</v>
      </c>
      <c r="G114">
        <v>59.092310094280201</v>
      </c>
      <c r="H114">
        <v>59.605819355308398</v>
      </c>
      <c r="I114">
        <v>60.7372607748459</v>
      </c>
      <c r="J114">
        <v>61.838541186731902</v>
      </c>
      <c r="K114">
        <v>62.369384888754702</v>
      </c>
      <c r="L114">
        <v>62.4942899157463</v>
      </c>
      <c r="M114">
        <v>63.280130225270597</v>
      </c>
      <c r="N114">
        <v>62.734272272714101</v>
      </c>
      <c r="O114">
        <v>62.540425992243797</v>
      </c>
      <c r="P114">
        <v>62.914396455874702</v>
      </c>
      <c r="Q114">
        <v>62.2275110171378</v>
      </c>
      <c r="R114">
        <v>62.250792787543901</v>
      </c>
      <c r="S114">
        <v>62.137040217529098</v>
      </c>
      <c r="T114">
        <v>62.3735058884238</v>
      </c>
      <c r="U114">
        <v>62.437032037636399</v>
      </c>
      <c r="V114">
        <v>66.1443111571202</v>
      </c>
      <c r="W114">
        <v>65.500657388182603</v>
      </c>
      <c r="X114">
        <v>64.658688481845402</v>
      </c>
    </row>
    <row r="115" spans="1:24" x14ac:dyDescent="0.2">
      <c r="A115" t="s">
        <v>346</v>
      </c>
      <c r="B115" t="s">
        <v>347</v>
      </c>
      <c r="C115" t="s">
        <v>984</v>
      </c>
      <c r="D115" t="s">
        <v>985</v>
      </c>
      <c r="E115">
        <v>856.00788768379505</v>
      </c>
      <c r="F115">
        <v>891.43407083419095</v>
      </c>
      <c r="G115">
        <v>971.50885206023804</v>
      </c>
      <c r="H115">
        <v>1090.4941778822799</v>
      </c>
      <c r="I115">
        <v>1421.90713366355</v>
      </c>
      <c r="J115">
        <v>1485.6390607226799</v>
      </c>
      <c r="K115">
        <v>1481.59157594967</v>
      </c>
      <c r="L115">
        <v>1527.46808806117</v>
      </c>
      <c r="M115">
        <v>1609.9780579001699</v>
      </c>
      <c r="N115">
        <v>1640.27775500743</v>
      </c>
      <c r="O115">
        <v>1658.8271449318199</v>
      </c>
      <c r="P115">
        <v>1686.89796302848</v>
      </c>
      <c r="Q115">
        <v>1648.7087891158301</v>
      </c>
      <c r="R115">
        <v>1696.6730650903201</v>
      </c>
      <c r="S115">
        <v>1763.4029066232699</v>
      </c>
      <c r="T115">
        <v>1839.6785182245501</v>
      </c>
      <c r="U115">
        <v>1874.0395769572799</v>
      </c>
      <c r="V115">
        <v>1838.9061360092801</v>
      </c>
      <c r="W115">
        <v>2005.5399711244099</v>
      </c>
      <c r="X115">
        <v>2025.6750577089399</v>
      </c>
    </row>
    <row r="116" spans="1:24" x14ac:dyDescent="0.2">
      <c r="A116" t="s">
        <v>346</v>
      </c>
      <c r="B116" t="s">
        <v>347</v>
      </c>
      <c r="C116" t="s">
        <v>986</v>
      </c>
      <c r="D116" t="s">
        <v>987</v>
      </c>
      <c r="E116">
        <v>40.573044482984997</v>
      </c>
      <c r="F116">
        <v>40.692303157751297</v>
      </c>
      <c r="G116">
        <v>40.896424503087999</v>
      </c>
      <c r="H116">
        <v>40.384171584303701</v>
      </c>
      <c r="I116">
        <v>39.255752080562402</v>
      </c>
      <c r="J116">
        <v>38.153438947499602</v>
      </c>
      <c r="K116">
        <v>37.6237376374051</v>
      </c>
      <c r="L116">
        <v>37.498096516102301</v>
      </c>
      <c r="M116">
        <v>36.711946033191701</v>
      </c>
      <c r="N116">
        <v>37.257912038134897</v>
      </c>
      <c r="O116">
        <v>37.447595556657497</v>
      </c>
      <c r="P116">
        <v>37.073383851864101</v>
      </c>
      <c r="Q116">
        <v>37.759995340898499</v>
      </c>
      <c r="R116">
        <v>37.740747631804602</v>
      </c>
      <c r="S116">
        <v>37.854214105261804</v>
      </c>
      <c r="T116">
        <v>37.617535875339399</v>
      </c>
      <c r="U116">
        <v>37.553675038358399</v>
      </c>
      <c r="V116">
        <v>33.847416911622098</v>
      </c>
      <c r="W116">
        <v>34.486216595511301</v>
      </c>
      <c r="X116">
        <v>35.3328531213945</v>
      </c>
    </row>
    <row r="117" spans="1:24" x14ac:dyDescent="0.2">
      <c r="A117" t="s">
        <v>346</v>
      </c>
      <c r="B117" t="s">
        <v>347</v>
      </c>
      <c r="C117" t="s">
        <v>988</v>
      </c>
      <c r="D117" t="s">
        <v>989</v>
      </c>
      <c r="E117">
        <v>0.38728926891853799</v>
      </c>
      <c r="F117">
        <v>0.37570630935520999</v>
      </c>
      <c r="G117">
        <v>0.39647369240348401</v>
      </c>
      <c r="H117">
        <v>0.371054561653616</v>
      </c>
      <c r="I117">
        <v>0.364104543781824</v>
      </c>
      <c r="J117">
        <v>0.44658654355789301</v>
      </c>
      <c r="K117" t="s">
        <v>973</v>
      </c>
      <c r="L117" t="s">
        <v>973</v>
      </c>
      <c r="M117" t="s">
        <v>973</v>
      </c>
      <c r="N117" t="s">
        <v>973</v>
      </c>
      <c r="O117" t="s">
        <v>973</v>
      </c>
      <c r="P117" t="s">
        <v>973</v>
      </c>
      <c r="Q117" t="s">
        <v>973</v>
      </c>
      <c r="R117" t="s">
        <v>973</v>
      </c>
      <c r="S117" t="s">
        <v>973</v>
      </c>
      <c r="T117" t="s">
        <v>973</v>
      </c>
      <c r="U117" t="s">
        <v>973</v>
      </c>
      <c r="V117" t="s">
        <v>973</v>
      </c>
      <c r="W117" t="s">
        <v>973</v>
      </c>
      <c r="X117" t="s">
        <v>973</v>
      </c>
    </row>
    <row r="118" spans="1:24" x14ac:dyDescent="0.2">
      <c r="A118" t="s">
        <v>346</v>
      </c>
      <c r="B118" t="s">
        <v>347</v>
      </c>
      <c r="C118" t="s">
        <v>990</v>
      </c>
      <c r="D118" t="s">
        <v>991</v>
      </c>
      <c r="E118">
        <v>1.56723571385971E-2</v>
      </c>
      <c r="F118">
        <v>1.46153962090042E-2</v>
      </c>
      <c r="G118">
        <v>1.4307630723652501E-2</v>
      </c>
      <c r="H118">
        <v>1.2762849417187401E-2</v>
      </c>
      <c r="I118">
        <v>9.0806834241268907E-3</v>
      </c>
      <c r="J118">
        <v>1.05382583526662E-2</v>
      </c>
      <c r="K118" t="s">
        <v>973</v>
      </c>
      <c r="L118" t="s">
        <v>973</v>
      </c>
      <c r="M118" t="s">
        <v>973</v>
      </c>
      <c r="N118" t="s">
        <v>973</v>
      </c>
      <c r="O118" t="s">
        <v>973</v>
      </c>
      <c r="P118" t="s">
        <v>973</v>
      </c>
      <c r="Q118" t="s">
        <v>973</v>
      </c>
      <c r="R118" t="s">
        <v>973</v>
      </c>
      <c r="S118" t="s">
        <v>973</v>
      </c>
      <c r="T118" t="s">
        <v>973</v>
      </c>
      <c r="U118" t="s">
        <v>973</v>
      </c>
      <c r="V118" t="s">
        <v>973</v>
      </c>
      <c r="W118" t="s">
        <v>973</v>
      </c>
      <c r="X118" t="s">
        <v>973</v>
      </c>
    </row>
    <row r="119" spans="1:24" x14ac:dyDescent="0.2">
      <c r="A119" t="s">
        <v>346</v>
      </c>
      <c r="B119" t="s">
        <v>347</v>
      </c>
      <c r="C119" t="s">
        <v>992</v>
      </c>
      <c r="D119" t="s">
        <v>993</v>
      </c>
      <c r="E119">
        <v>6.7067843332832098</v>
      </c>
      <c r="F119">
        <v>6.72229785334964</v>
      </c>
      <c r="G119">
        <v>6.5445239170063196</v>
      </c>
      <c r="H119">
        <v>6.4322103019257302</v>
      </c>
      <c r="I119">
        <v>6.0992907306512301</v>
      </c>
      <c r="J119">
        <v>5.9874051623860103</v>
      </c>
      <c r="K119">
        <v>5.8870092544087704</v>
      </c>
      <c r="L119">
        <v>5.81034918326651</v>
      </c>
      <c r="M119">
        <v>5.7458802000982399</v>
      </c>
      <c r="N119">
        <v>5.7078068032990803</v>
      </c>
      <c r="O119">
        <v>5.6365924451508604</v>
      </c>
      <c r="P119">
        <v>5.58575046015034</v>
      </c>
      <c r="Q119">
        <v>5.5127082492321602</v>
      </c>
      <c r="R119">
        <v>5.4665339552527401</v>
      </c>
      <c r="S119">
        <v>5.4819634108561299</v>
      </c>
      <c r="T119">
        <v>5.4434707351999796</v>
      </c>
      <c r="U119">
        <v>5.3816015759514402</v>
      </c>
      <c r="V119">
        <v>5.37206473022</v>
      </c>
      <c r="W119" t="s">
        <v>973</v>
      </c>
      <c r="X119" t="s">
        <v>973</v>
      </c>
    </row>
    <row r="120" spans="1:24" x14ac:dyDescent="0.2">
      <c r="A120" t="s">
        <v>346</v>
      </c>
      <c r="B120" t="s">
        <v>347</v>
      </c>
      <c r="C120" t="s">
        <v>994</v>
      </c>
      <c r="D120" t="s">
        <v>995</v>
      </c>
      <c r="E120" t="s">
        <v>973</v>
      </c>
      <c r="F120" t="s">
        <v>973</v>
      </c>
      <c r="G120" t="s">
        <v>973</v>
      </c>
      <c r="H120" t="s">
        <v>973</v>
      </c>
      <c r="I120" t="s">
        <v>973</v>
      </c>
      <c r="J120" t="s">
        <v>973</v>
      </c>
      <c r="K120" t="s">
        <v>973</v>
      </c>
      <c r="L120" t="s">
        <v>973</v>
      </c>
      <c r="M120" t="s">
        <v>973</v>
      </c>
      <c r="N120" t="s">
        <v>973</v>
      </c>
      <c r="O120" t="s">
        <v>973</v>
      </c>
      <c r="P120" t="s">
        <v>973</v>
      </c>
      <c r="Q120" t="s">
        <v>973</v>
      </c>
      <c r="R120" t="s">
        <v>973</v>
      </c>
      <c r="S120" t="s">
        <v>973</v>
      </c>
      <c r="T120" t="s">
        <v>973</v>
      </c>
      <c r="U120" t="s">
        <v>973</v>
      </c>
      <c r="V120" t="s">
        <v>973</v>
      </c>
      <c r="W120" t="s">
        <v>973</v>
      </c>
      <c r="X120" t="s">
        <v>973</v>
      </c>
    </row>
    <row r="121" spans="1:24" x14ac:dyDescent="0.2">
      <c r="A121" t="s">
        <v>346</v>
      </c>
      <c r="B121" t="s">
        <v>347</v>
      </c>
      <c r="C121" t="s">
        <v>996</v>
      </c>
      <c r="D121" t="s">
        <v>997</v>
      </c>
      <c r="E121">
        <v>7.8567630295131101</v>
      </c>
      <c r="F121" t="s">
        <v>973</v>
      </c>
      <c r="G121" t="s">
        <v>973</v>
      </c>
      <c r="H121" t="s">
        <v>973</v>
      </c>
      <c r="I121" t="s">
        <v>973</v>
      </c>
      <c r="J121" t="s">
        <v>973</v>
      </c>
      <c r="K121" t="s">
        <v>973</v>
      </c>
      <c r="L121">
        <v>8.6015391214899601</v>
      </c>
      <c r="M121" t="s">
        <v>973</v>
      </c>
      <c r="N121" t="s">
        <v>973</v>
      </c>
      <c r="O121" t="s">
        <v>973</v>
      </c>
      <c r="P121" t="s">
        <v>973</v>
      </c>
      <c r="Q121" t="s">
        <v>973</v>
      </c>
      <c r="R121" t="s">
        <v>973</v>
      </c>
      <c r="S121" t="s">
        <v>973</v>
      </c>
      <c r="T121" t="s">
        <v>973</v>
      </c>
      <c r="U121" t="s">
        <v>973</v>
      </c>
      <c r="V121" t="s">
        <v>973</v>
      </c>
      <c r="W121">
        <v>9.8086477774077405</v>
      </c>
      <c r="X121" t="s">
        <v>973</v>
      </c>
    </row>
    <row r="122" spans="1:24" x14ac:dyDescent="0.2">
      <c r="A122" t="s">
        <v>346</v>
      </c>
      <c r="B122" t="s">
        <v>347</v>
      </c>
      <c r="C122" t="s">
        <v>998</v>
      </c>
      <c r="D122" t="s">
        <v>999</v>
      </c>
      <c r="E122">
        <v>344.12702400506902</v>
      </c>
      <c r="F122">
        <v>346.861076853405</v>
      </c>
      <c r="G122">
        <v>373.89896918572401</v>
      </c>
      <c r="H122">
        <v>426.23051513029299</v>
      </c>
      <c r="I122">
        <v>565.89344189083499</v>
      </c>
      <c r="J122">
        <v>605.38631785978498</v>
      </c>
      <c r="K122">
        <v>587.58294428873705</v>
      </c>
      <c r="L122">
        <v>606.71134339578202</v>
      </c>
      <c r="M122">
        <v>650.44572716057905</v>
      </c>
      <c r="N122">
        <v>654.300448873763</v>
      </c>
      <c r="O122">
        <v>661.64110117861298</v>
      </c>
      <c r="P122">
        <v>668.62025585493996</v>
      </c>
      <c r="Q122">
        <v>627.79172548303495</v>
      </c>
      <c r="R122">
        <v>638.69909679009902</v>
      </c>
      <c r="S122">
        <v>658.74330382697701</v>
      </c>
      <c r="T122">
        <v>692.57112576132602</v>
      </c>
      <c r="U122">
        <v>699.09923789825996</v>
      </c>
      <c r="V122">
        <v>675.01025439231603</v>
      </c>
      <c r="W122">
        <v>760.66342430876102</v>
      </c>
      <c r="X122">
        <v>757.60025623854699</v>
      </c>
    </row>
    <row r="123" spans="1:24" x14ac:dyDescent="0.2">
      <c r="A123" t="s">
        <v>346</v>
      </c>
      <c r="B123" t="s">
        <v>347</v>
      </c>
      <c r="C123" t="s">
        <v>1000</v>
      </c>
      <c r="D123" t="s">
        <v>1001</v>
      </c>
      <c r="E123">
        <v>16.3167005598538</v>
      </c>
      <c r="F123">
        <v>15.8368161027801</v>
      </c>
      <c r="G123">
        <v>15.7387907659663</v>
      </c>
      <c r="H123">
        <v>15.7783597507694</v>
      </c>
      <c r="I123">
        <v>15.603651311597501</v>
      </c>
      <c r="J123">
        <v>15.5244779389048</v>
      </c>
      <c r="K123">
        <v>14.896267750038501</v>
      </c>
      <c r="L123">
        <v>14.865486941777201</v>
      </c>
      <c r="M123">
        <v>14.798097359672999</v>
      </c>
      <c r="N123">
        <v>14.823638778772599</v>
      </c>
      <c r="O123">
        <v>14.893304545776401</v>
      </c>
      <c r="P123">
        <v>14.653052258436899</v>
      </c>
      <c r="Q123">
        <v>14.3331595290799</v>
      </c>
      <c r="R123">
        <v>14.157748164702699</v>
      </c>
      <c r="S123">
        <v>14.0843731169468</v>
      </c>
      <c r="T123">
        <v>14.094235406720699</v>
      </c>
      <c r="U123">
        <v>13.931759165850499</v>
      </c>
      <c r="V123">
        <v>12.357276060377799</v>
      </c>
      <c r="W123">
        <v>13.0109211412022</v>
      </c>
      <c r="X123">
        <v>13.146054206288101</v>
      </c>
    </row>
    <row r="124" spans="1:24" x14ac:dyDescent="0.2">
      <c r="A124" t="s">
        <v>346</v>
      </c>
      <c r="B124" t="s">
        <v>347</v>
      </c>
      <c r="C124" t="s">
        <v>1002</v>
      </c>
      <c r="D124" t="s">
        <v>1003</v>
      </c>
      <c r="E124">
        <v>2.78959817184812</v>
      </c>
      <c r="F124" t="s">
        <v>973</v>
      </c>
      <c r="G124" t="s">
        <v>973</v>
      </c>
      <c r="H124" t="s">
        <v>973</v>
      </c>
      <c r="I124" t="s">
        <v>973</v>
      </c>
      <c r="J124" t="s">
        <v>973</v>
      </c>
      <c r="K124" t="s">
        <v>973</v>
      </c>
      <c r="L124">
        <v>3.2332061459361099</v>
      </c>
      <c r="M124" t="s">
        <v>973</v>
      </c>
      <c r="N124" t="s">
        <v>973</v>
      </c>
      <c r="O124" t="s">
        <v>973</v>
      </c>
      <c r="P124" t="s">
        <v>973</v>
      </c>
      <c r="Q124" t="s">
        <v>973</v>
      </c>
      <c r="R124" t="s">
        <v>973</v>
      </c>
      <c r="S124" t="s">
        <v>973</v>
      </c>
      <c r="T124" t="s">
        <v>973</v>
      </c>
      <c r="U124" t="s">
        <v>973</v>
      </c>
      <c r="V124">
        <v>3.5816587268490001</v>
      </c>
      <c r="W124" t="s">
        <v>973</v>
      </c>
      <c r="X124" t="s">
        <v>973</v>
      </c>
    </row>
    <row r="125" spans="1:24" x14ac:dyDescent="0.2">
      <c r="A125" t="s">
        <v>346</v>
      </c>
      <c r="B125" t="s">
        <v>347</v>
      </c>
      <c r="C125" t="s">
        <v>1004</v>
      </c>
      <c r="D125" t="s">
        <v>1005</v>
      </c>
      <c r="E125">
        <v>75</v>
      </c>
      <c r="F125" t="s">
        <v>973</v>
      </c>
      <c r="G125" t="s">
        <v>973</v>
      </c>
      <c r="H125" t="s">
        <v>973</v>
      </c>
      <c r="I125" t="s">
        <v>973</v>
      </c>
      <c r="J125" t="s">
        <v>973</v>
      </c>
      <c r="K125" t="s">
        <v>973</v>
      </c>
      <c r="L125">
        <v>81</v>
      </c>
      <c r="M125" t="s">
        <v>973</v>
      </c>
      <c r="N125" t="s">
        <v>973</v>
      </c>
      <c r="O125" t="s">
        <v>973</v>
      </c>
      <c r="P125" t="s">
        <v>973</v>
      </c>
      <c r="Q125">
        <v>84</v>
      </c>
      <c r="R125" t="s">
        <v>973</v>
      </c>
      <c r="S125">
        <v>84</v>
      </c>
      <c r="T125" t="s">
        <v>973</v>
      </c>
      <c r="U125">
        <v>85</v>
      </c>
      <c r="V125" t="s">
        <v>973</v>
      </c>
      <c r="W125">
        <v>85</v>
      </c>
      <c r="X125" t="s">
        <v>973</v>
      </c>
    </row>
    <row r="126" spans="1:24" x14ac:dyDescent="0.2">
      <c r="A126" t="s">
        <v>346</v>
      </c>
      <c r="B126" t="s">
        <v>347</v>
      </c>
      <c r="C126" t="s">
        <v>1006</v>
      </c>
      <c r="D126" t="s">
        <v>1007</v>
      </c>
      <c r="E126" t="s">
        <v>973</v>
      </c>
      <c r="F126" t="s">
        <v>973</v>
      </c>
      <c r="G126" t="s">
        <v>973</v>
      </c>
      <c r="H126" t="s">
        <v>973</v>
      </c>
      <c r="I126" t="s">
        <v>973</v>
      </c>
      <c r="J126" t="s">
        <v>973</v>
      </c>
      <c r="K126" t="s">
        <v>973</v>
      </c>
      <c r="L126" t="s">
        <v>973</v>
      </c>
      <c r="M126" t="s">
        <v>973</v>
      </c>
      <c r="N126" t="s">
        <v>973</v>
      </c>
      <c r="O126" t="s">
        <v>973</v>
      </c>
      <c r="P126" t="s">
        <v>973</v>
      </c>
      <c r="Q126">
        <v>69.963972988577098</v>
      </c>
      <c r="R126" t="s">
        <v>973</v>
      </c>
      <c r="S126" t="s">
        <v>973</v>
      </c>
      <c r="T126" t="s">
        <v>973</v>
      </c>
      <c r="U126" t="s">
        <v>973</v>
      </c>
      <c r="V126" t="s">
        <v>973</v>
      </c>
      <c r="W126" t="s">
        <v>973</v>
      </c>
      <c r="X126" t="s">
        <v>973</v>
      </c>
    </row>
    <row r="127" spans="1:24" x14ac:dyDescent="0.2">
      <c r="A127" t="s">
        <v>424</v>
      </c>
      <c r="B127" t="s">
        <v>425</v>
      </c>
      <c r="C127" t="s">
        <v>957</v>
      </c>
      <c r="D127" t="s">
        <v>958</v>
      </c>
      <c r="E127">
        <v>22.266395064430501</v>
      </c>
      <c r="F127">
        <v>21.708030102714801</v>
      </c>
      <c r="G127">
        <v>21.179209524198399</v>
      </c>
      <c r="H127">
        <v>20.647547193733299</v>
      </c>
      <c r="I127">
        <v>19.1318597756527</v>
      </c>
      <c r="J127">
        <v>18.873533379039799</v>
      </c>
      <c r="K127">
        <v>18.622665350017801</v>
      </c>
      <c r="L127">
        <v>18.342980992261399</v>
      </c>
      <c r="M127">
        <v>18.131926308601901</v>
      </c>
      <c r="N127">
        <v>17.825358150569301</v>
      </c>
      <c r="O127">
        <v>17.571600368168699</v>
      </c>
      <c r="P127">
        <v>17.346813003039902</v>
      </c>
      <c r="Q127">
        <v>17.0063233322496</v>
      </c>
      <c r="R127">
        <v>16.495345881684798</v>
      </c>
      <c r="S127">
        <v>16.211639529833398</v>
      </c>
      <c r="T127">
        <v>15.973767005265801</v>
      </c>
      <c r="U127">
        <v>15.5087015507488</v>
      </c>
      <c r="V127">
        <v>14.939124306588701</v>
      </c>
      <c r="W127">
        <v>14.669043574026499</v>
      </c>
      <c r="X127">
        <v>14.423427051715301</v>
      </c>
    </row>
    <row r="128" spans="1:24" x14ac:dyDescent="0.2">
      <c r="A128" t="s">
        <v>424</v>
      </c>
      <c r="B128" t="s">
        <v>425</v>
      </c>
      <c r="C128" t="s">
        <v>959</v>
      </c>
      <c r="D128" t="s">
        <v>960</v>
      </c>
      <c r="E128">
        <v>6.1216437313309902</v>
      </c>
      <c r="F128">
        <v>6.0893401170735197</v>
      </c>
      <c r="G128">
        <v>6.0214240647596098</v>
      </c>
      <c r="H128">
        <v>5.9985104598447396</v>
      </c>
      <c r="I128">
        <v>5.9597063923267299</v>
      </c>
      <c r="J128">
        <v>5.9673999488036999</v>
      </c>
      <c r="K128">
        <v>5.9878878664514303</v>
      </c>
      <c r="L128">
        <v>6.1504988122866404</v>
      </c>
      <c r="M128">
        <v>5.9907630439792197</v>
      </c>
      <c r="N128">
        <v>6.0051982365366898</v>
      </c>
      <c r="O128">
        <v>6.02479758381254</v>
      </c>
      <c r="P128">
        <v>6.05587575807062</v>
      </c>
      <c r="Q128">
        <v>6.0897052076584899</v>
      </c>
      <c r="R128">
        <v>6.2448670968318796</v>
      </c>
      <c r="S128">
        <v>6.2863430686671498</v>
      </c>
      <c r="T128">
        <v>6.3103317324712904</v>
      </c>
      <c r="U128">
        <v>6.38409505313831</v>
      </c>
      <c r="V128">
        <v>7.6743303672084204</v>
      </c>
      <c r="W128">
        <v>8.6075167858864798</v>
      </c>
      <c r="X128">
        <v>7.0587035669199203</v>
      </c>
    </row>
    <row r="129" spans="1:24" x14ac:dyDescent="0.2">
      <c r="A129" t="s">
        <v>424</v>
      </c>
      <c r="B129" t="s">
        <v>425</v>
      </c>
      <c r="C129" t="s">
        <v>961</v>
      </c>
      <c r="D129" t="s">
        <v>962</v>
      </c>
      <c r="E129">
        <v>520272118</v>
      </c>
      <c r="F129">
        <v>527572583</v>
      </c>
      <c r="G129">
        <v>534691591</v>
      </c>
      <c r="H129">
        <v>541643365</v>
      </c>
      <c r="I129">
        <v>568345245</v>
      </c>
      <c r="J129">
        <v>574908733</v>
      </c>
      <c r="K129">
        <v>581388129</v>
      </c>
      <c r="L129">
        <v>587752505</v>
      </c>
      <c r="M129">
        <v>594086829</v>
      </c>
      <c r="N129">
        <v>600420316</v>
      </c>
      <c r="O129">
        <v>606683307</v>
      </c>
      <c r="P129">
        <v>612849401</v>
      </c>
      <c r="Q129">
        <v>618868462</v>
      </c>
      <c r="R129">
        <v>624737786</v>
      </c>
      <c r="S129">
        <v>630414986</v>
      </c>
      <c r="T129">
        <v>635778081</v>
      </c>
      <c r="U129">
        <v>640962372</v>
      </c>
      <c r="V129">
        <v>645497651</v>
      </c>
      <c r="W129">
        <v>649234493</v>
      </c>
      <c r="X129">
        <v>653104795</v>
      </c>
    </row>
    <row r="130" spans="1:24" x14ac:dyDescent="0.2">
      <c r="A130" t="s">
        <v>424</v>
      </c>
      <c r="B130" t="s">
        <v>425</v>
      </c>
      <c r="C130" t="s">
        <v>963</v>
      </c>
      <c r="D130" t="s">
        <v>964</v>
      </c>
      <c r="E130">
        <v>49.548738977885201</v>
      </c>
      <c r="F130">
        <v>49.536258779882701</v>
      </c>
      <c r="G130">
        <v>49.5257349580232</v>
      </c>
      <c r="H130">
        <v>49.514941345533103</v>
      </c>
      <c r="I130">
        <v>49.4767208747447</v>
      </c>
      <c r="J130">
        <v>49.4674200946273</v>
      </c>
      <c r="K130">
        <v>49.4565998727997</v>
      </c>
      <c r="L130">
        <v>49.446008913488001</v>
      </c>
      <c r="M130">
        <v>49.434860121991299</v>
      </c>
      <c r="N130">
        <v>49.422733159210701</v>
      </c>
      <c r="O130">
        <v>49.410795611962598</v>
      </c>
      <c r="P130">
        <v>49.3978545295343</v>
      </c>
      <c r="Q130">
        <v>49.382570901099598</v>
      </c>
      <c r="R130">
        <v>49.365699083622196</v>
      </c>
      <c r="S130">
        <v>49.349008241559503</v>
      </c>
      <c r="T130">
        <v>49.334930894401502</v>
      </c>
      <c r="U130">
        <v>49.3203604631126</v>
      </c>
      <c r="V130">
        <v>49.298133313893501</v>
      </c>
      <c r="W130">
        <v>49.267020872582997</v>
      </c>
      <c r="X130">
        <v>49.242740580010498</v>
      </c>
    </row>
    <row r="131" spans="1:24" x14ac:dyDescent="0.2">
      <c r="A131" t="s">
        <v>424</v>
      </c>
      <c r="B131" t="s">
        <v>425</v>
      </c>
      <c r="C131" t="s">
        <v>965</v>
      </c>
      <c r="D131" t="s">
        <v>966</v>
      </c>
      <c r="E131">
        <v>50.451261022114799</v>
      </c>
      <c r="F131">
        <v>50.463741220117299</v>
      </c>
      <c r="G131">
        <v>50.4742650419768</v>
      </c>
      <c r="H131">
        <v>50.485058654466897</v>
      </c>
      <c r="I131">
        <v>50.5232791252553</v>
      </c>
      <c r="J131">
        <v>50.5325799053727</v>
      </c>
      <c r="K131">
        <v>50.5434001272003</v>
      </c>
      <c r="L131">
        <v>50.553991086511999</v>
      </c>
      <c r="M131">
        <v>50.565139878008701</v>
      </c>
      <c r="N131">
        <v>50.577266840789299</v>
      </c>
      <c r="O131">
        <v>50.589204388037402</v>
      </c>
      <c r="P131">
        <v>50.602145470465601</v>
      </c>
      <c r="Q131">
        <v>50.617429098900402</v>
      </c>
      <c r="R131">
        <v>50.634300916377804</v>
      </c>
      <c r="S131">
        <v>50.650991758440497</v>
      </c>
      <c r="T131">
        <v>50.665069105598597</v>
      </c>
      <c r="U131">
        <v>50.6796395368874</v>
      </c>
      <c r="V131">
        <v>50.701866686106499</v>
      </c>
      <c r="W131">
        <v>50.732979127417003</v>
      </c>
      <c r="X131">
        <v>50.757259419989502</v>
      </c>
    </row>
    <row r="132" spans="1:24" x14ac:dyDescent="0.2">
      <c r="A132" t="s">
        <v>424</v>
      </c>
      <c r="B132" t="s">
        <v>425</v>
      </c>
      <c r="C132" t="s">
        <v>967</v>
      </c>
      <c r="D132" t="s">
        <v>968</v>
      </c>
      <c r="E132">
        <v>262483845</v>
      </c>
      <c r="F132">
        <v>266232862</v>
      </c>
      <c r="G132">
        <v>269881653</v>
      </c>
      <c r="H132">
        <v>273448972</v>
      </c>
      <c r="I132">
        <v>287146652</v>
      </c>
      <c r="J132">
        <v>290516217</v>
      </c>
      <c r="K132">
        <v>293853331</v>
      </c>
      <c r="L132">
        <v>297132347</v>
      </c>
      <c r="M132">
        <v>300400834</v>
      </c>
      <c r="N132">
        <v>303676186</v>
      </c>
      <c r="O132">
        <v>306916255</v>
      </c>
      <c r="P132">
        <v>310114944</v>
      </c>
      <c r="Q132">
        <v>313255302</v>
      </c>
      <c r="R132">
        <v>316331611</v>
      </c>
      <c r="S132">
        <v>319311443</v>
      </c>
      <c r="T132">
        <v>322117405</v>
      </c>
      <c r="U132">
        <v>324837421</v>
      </c>
      <c r="V132">
        <v>327279356</v>
      </c>
      <c r="W132">
        <v>329376001</v>
      </c>
      <c r="X132">
        <v>331498095</v>
      </c>
    </row>
    <row r="133" spans="1:24" x14ac:dyDescent="0.2">
      <c r="A133" t="s">
        <v>424</v>
      </c>
      <c r="B133" t="s">
        <v>425</v>
      </c>
      <c r="C133" t="s">
        <v>969</v>
      </c>
      <c r="D133" t="s">
        <v>970</v>
      </c>
      <c r="E133">
        <v>257788273</v>
      </c>
      <c r="F133">
        <v>261339721</v>
      </c>
      <c r="G133">
        <v>264809938</v>
      </c>
      <c r="H133">
        <v>268194393</v>
      </c>
      <c r="I133">
        <v>281198593</v>
      </c>
      <c r="J133">
        <v>284392516</v>
      </c>
      <c r="K133">
        <v>287534798</v>
      </c>
      <c r="L133">
        <v>290620158</v>
      </c>
      <c r="M133">
        <v>293685995</v>
      </c>
      <c r="N133">
        <v>296744130</v>
      </c>
      <c r="O133">
        <v>299767052</v>
      </c>
      <c r="P133">
        <v>302734457</v>
      </c>
      <c r="Q133">
        <v>305613160</v>
      </c>
      <c r="R133">
        <v>308406175</v>
      </c>
      <c r="S133">
        <v>311103543</v>
      </c>
      <c r="T133">
        <v>313660676</v>
      </c>
      <c r="U133">
        <v>316124951</v>
      </c>
      <c r="V133">
        <v>318218295</v>
      </c>
      <c r="W133">
        <v>319858492</v>
      </c>
      <c r="X133">
        <v>321606700</v>
      </c>
    </row>
    <row r="134" spans="1:24" x14ac:dyDescent="0.2">
      <c r="A134" t="s">
        <v>424</v>
      </c>
      <c r="B134" t="s">
        <v>425</v>
      </c>
      <c r="C134" t="s">
        <v>971</v>
      </c>
      <c r="D134" t="s">
        <v>972</v>
      </c>
      <c r="E134" t="s">
        <v>973</v>
      </c>
      <c r="F134" t="s">
        <v>973</v>
      </c>
      <c r="G134" t="s">
        <v>973</v>
      </c>
      <c r="H134" t="s">
        <v>973</v>
      </c>
      <c r="I134" t="s">
        <v>973</v>
      </c>
      <c r="J134" t="s">
        <v>973</v>
      </c>
      <c r="K134" t="s">
        <v>973</v>
      </c>
      <c r="L134" t="s">
        <v>973</v>
      </c>
      <c r="M134" t="s">
        <v>973</v>
      </c>
      <c r="N134" t="s">
        <v>973</v>
      </c>
      <c r="O134" t="s">
        <v>973</v>
      </c>
      <c r="P134" t="s">
        <v>973</v>
      </c>
      <c r="Q134" t="s">
        <v>973</v>
      </c>
      <c r="R134" t="s">
        <v>973</v>
      </c>
      <c r="S134" t="s">
        <v>973</v>
      </c>
      <c r="T134" t="s">
        <v>973</v>
      </c>
      <c r="U134" t="s">
        <v>973</v>
      </c>
      <c r="V134" t="s">
        <v>973</v>
      </c>
      <c r="W134" t="s">
        <v>973</v>
      </c>
      <c r="X134" t="s">
        <v>973</v>
      </c>
    </row>
    <row r="135" spans="1:24" x14ac:dyDescent="0.2">
      <c r="A135" t="s">
        <v>424</v>
      </c>
      <c r="B135" t="s">
        <v>425</v>
      </c>
      <c r="C135" t="s">
        <v>974</v>
      </c>
      <c r="D135" t="s">
        <v>975</v>
      </c>
      <c r="E135">
        <v>6.3706079140406802</v>
      </c>
      <c r="F135">
        <v>6.4500363209546503</v>
      </c>
      <c r="G135">
        <v>6.2956793907828104</v>
      </c>
      <c r="H135">
        <v>6.5125262538364801</v>
      </c>
      <c r="I135">
        <v>6.8836721646902497</v>
      </c>
      <c r="J135">
        <v>6.9420220200826401</v>
      </c>
      <c r="K135">
        <v>7.4994522512493296</v>
      </c>
      <c r="L135">
        <v>7.2153340716157999</v>
      </c>
      <c r="M135">
        <v>7.1296384218083899</v>
      </c>
      <c r="N135">
        <v>7.1318734870418297</v>
      </c>
      <c r="O135">
        <v>7.2858168331125199</v>
      </c>
      <c r="P135">
        <v>7.4359503597262098</v>
      </c>
      <c r="Q135">
        <v>7.7962799302764898</v>
      </c>
      <c r="R135">
        <v>7.85001136183537</v>
      </c>
      <c r="S135">
        <v>8.0527077079096507</v>
      </c>
      <c r="T135">
        <v>7.9229298572727398</v>
      </c>
      <c r="U135">
        <v>7.9406206930651102</v>
      </c>
      <c r="V135">
        <v>8.3837481642548308</v>
      </c>
      <c r="W135">
        <v>8.2337179918017096</v>
      </c>
      <c r="X135">
        <v>7.9013698417441098</v>
      </c>
    </row>
    <row r="136" spans="1:24" x14ac:dyDescent="0.2">
      <c r="A136" t="s">
        <v>424</v>
      </c>
      <c r="B136" t="s">
        <v>425</v>
      </c>
      <c r="C136" t="s">
        <v>976</v>
      </c>
      <c r="D136" t="s">
        <v>977</v>
      </c>
      <c r="E136">
        <v>282.099963615626</v>
      </c>
      <c r="F136">
        <v>274.33012904991699</v>
      </c>
      <c r="G136">
        <v>236.34881961684201</v>
      </c>
      <c r="H136">
        <v>247.27042750579599</v>
      </c>
      <c r="I136">
        <v>471.509697724717</v>
      </c>
      <c r="J136">
        <v>541.53464780818399</v>
      </c>
      <c r="K136">
        <v>536.994567671906</v>
      </c>
      <c r="L136">
        <v>637.68918564377896</v>
      </c>
      <c r="M136">
        <v>725.62027872793703</v>
      </c>
      <c r="N136">
        <v>725.00050611760798</v>
      </c>
      <c r="O136">
        <v>757.94744920077505</v>
      </c>
      <c r="P136">
        <v>763.09537379101005</v>
      </c>
      <c r="Q136">
        <v>681.59712095292696</v>
      </c>
      <c r="R136">
        <v>653.62563250231403</v>
      </c>
      <c r="S136">
        <v>739.08025539089999</v>
      </c>
      <c r="T136">
        <v>678.43055042051299</v>
      </c>
      <c r="U136">
        <v>661.49337918966296</v>
      </c>
      <c r="V136">
        <v>589.40256200627095</v>
      </c>
      <c r="W136">
        <v>664.39784630448401</v>
      </c>
      <c r="X136">
        <v>721.89089276576794</v>
      </c>
    </row>
    <row r="137" spans="1:24" x14ac:dyDescent="0.2">
      <c r="A137" t="s">
        <v>424</v>
      </c>
      <c r="B137" t="s">
        <v>425</v>
      </c>
      <c r="C137" t="s">
        <v>978</v>
      </c>
      <c r="D137" t="s">
        <v>979</v>
      </c>
      <c r="E137">
        <v>2.9905384212457098</v>
      </c>
      <c r="F137">
        <v>3.0056092894573299</v>
      </c>
      <c r="G137">
        <v>2.8854765281820498</v>
      </c>
      <c r="H137">
        <v>2.9677121326374301</v>
      </c>
      <c r="I137">
        <v>3.2278414995250899</v>
      </c>
      <c r="J137">
        <v>3.3500360756290699</v>
      </c>
      <c r="K137">
        <v>3.73933437320107</v>
      </c>
      <c r="L137">
        <v>3.6525522318632699</v>
      </c>
      <c r="M137">
        <v>3.6408194770445199</v>
      </c>
      <c r="N137">
        <v>3.6421157221492302</v>
      </c>
      <c r="O137">
        <v>3.8100450491945401</v>
      </c>
      <c r="P137">
        <v>3.8814398659002398</v>
      </c>
      <c r="Q137">
        <v>4.1574505418423797</v>
      </c>
      <c r="R137">
        <v>4.1457721736684103</v>
      </c>
      <c r="S137">
        <v>4.1766567116638402</v>
      </c>
      <c r="T137">
        <v>4.02889195412964</v>
      </c>
      <c r="U137">
        <v>4.0218645094852201</v>
      </c>
      <c r="V137">
        <v>4.5739617999768996</v>
      </c>
      <c r="W137">
        <v>4.3524840324924501</v>
      </c>
      <c r="X137">
        <v>4.1136450611830702</v>
      </c>
    </row>
    <row r="138" spans="1:24" x14ac:dyDescent="0.2">
      <c r="A138" t="s">
        <v>424</v>
      </c>
      <c r="B138" t="s">
        <v>425</v>
      </c>
      <c r="C138" t="s">
        <v>980</v>
      </c>
      <c r="D138" t="s">
        <v>981</v>
      </c>
      <c r="E138">
        <v>132.687856618361</v>
      </c>
      <c r="F138">
        <v>128.07614916333301</v>
      </c>
      <c r="G138">
        <v>108.375491379528</v>
      </c>
      <c r="H138">
        <v>112.815377195259</v>
      </c>
      <c r="I138">
        <v>221.48805434474099</v>
      </c>
      <c r="J138">
        <v>261.78423745112099</v>
      </c>
      <c r="K138">
        <v>268.268840578295</v>
      </c>
      <c r="L138">
        <v>323.23504745985599</v>
      </c>
      <c r="M138">
        <v>370.61172024464298</v>
      </c>
      <c r="N138">
        <v>370.97108205926901</v>
      </c>
      <c r="O138">
        <v>397.58273504566102</v>
      </c>
      <c r="P138">
        <v>399.271752209434</v>
      </c>
      <c r="Q138">
        <v>364.70867990621298</v>
      </c>
      <c r="R138">
        <v>345.26010248642302</v>
      </c>
      <c r="S138">
        <v>383.381710808327</v>
      </c>
      <c r="T138">
        <v>345.10432513249299</v>
      </c>
      <c r="U138">
        <v>334.42672514915</v>
      </c>
      <c r="V138">
        <v>320.45438862609598</v>
      </c>
      <c r="W138">
        <v>349.88461025610798</v>
      </c>
      <c r="X138">
        <v>375.22378688595398</v>
      </c>
    </row>
    <row r="139" spans="1:24" x14ac:dyDescent="0.2">
      <c r="A139" t="s">
        <v>424</v>
      </c>
      <c r="B139" t="s">
        <v>425</v>
      </c>
      <c r="C139" t="s">
        <v>982</v>
      </c>
      <c r="D139" t="s">
        <v>983</v>
      </c>
      <c r="E139">
        <v>47.035759043106196</v>
      </c>
      <c r="F139">
        <v>46.686869522542601</v>
      </c>
      <c r="G139">
        <v>45.854044403398397</v>
      </c>
      <c r="H139">
        <v>45.624290549786501</v>
      </c>
      <c r="I139">
        <v>46.974100858523002</v>
      </c>
      <c r="J139">
        <v>48.3410902885376</v>
      </c>
      <c r="K139">
        <v>49.957029605633402</v>
      </c>
      <c r="L139">
        <v>50.688088131518001</v>
      </c>
      <c r="M139">
        <v>51.0749868251877</v>
      </c>
      <c r="N139">
        <v>51.168036501019003</v>
      </c>
      <c r="O139">
        <v>52.455033675299198</v>
      </c>
      <c r="P139">
        <v>52.322297972201</v>
      </c>
      <c r="Q139">
        <v>53.507523948335198</v>
      </c>
      <c r="R139">
        <v>52.821679998309101</v>
      </c>
      <c r="S139">
        <v>51.872903396959103</v>
      </c>
      <c r="T139">
        <v>50.867359664543898</v>
      </c>
      <c r="U139">
        <v>50.554880858964601</v>
      </c>
      <c r="V139">
        <v>54.366834370108201</v>
      </c>
      <c r="W139">
        <v>52.659872897503</v>
      </c>
      <c r="X139">
        <v>51.9752027004794</v>
      </c>
    </row>
    <row r="140" spans="1:24" x14ac:dyDescent="0.2">
      <c r="A140" t="s">
        <v>424</v>
      </c>
      <c r="B140" t="s">
        <v>425</v>
      </c>
      <c r="C140" t="s">
        <v>984</v>
      </c>
      <c r="D140" t="s">
        <v>985</v>
      </c>
      <c r="E140">
        <v>148.52311361858699</v>
      </c>
      <c r="F140">
        <v>145.300290962742</v>
      </c>
      <c r="G140">
        <v>126.656436921501</v>
      </c>
      <c r="H140">
        <v>133.28214000927099</v>
      </c>
      <c r="I140">
        <v>248.63120809754099</v>
      </c>
      <c r="J140">
        <v>277.90810298415101</v>
      </c>
      <c r="K140">
        <v>266.70307366571501</v>
      </c>
      <c r="L140">
        <v>311.84792562765699</v>
      </c>
      <c r="M140">
        <v>351.30798494964699</v>
      </c>
      <c r="N140">
        <v>350.97633299290698</v>
      </c>
      <c r="O140">
        <v>358.26287849835501</v>
      </c>
      <c r="P140">
        <v>360.88102219797298</v>
      </c>
      <c r="Q140">
        <v>314.53091142773798</v>
      </c>
      <c r="R140">
        <v>306.59981772997497</v>
      </c>
      <c r="S140">
        <v>354.05134989121501</v>
      </c>
      <c r="T140">
        <v>331.84057110285102</v>
      </c>
      <c r="U140">
        <v>325.66743200280598</v>
      </c>
      <c r="V140">
        <v>267.45585589281899</v>
      </c>
      <c r="W140">
        <v>311.62713256042701</v>
      </c>
      <c r="X140">
        <v>343.360097889347</v>
      </c>
    </row>
    <row r="141" spans="1:24" x14ac:dyDescent="0.2">
      <c r="A141" t="s">
        <v>424</v>
      </c>
      <c r="B141" t="s">
        <v>425</v>
      </c>
      <c r="C141" t="s">
        <v>986</v>
      </c>
      <c r="D141" t="s">
        <v>987</v>
      </c>
      <c r="E141">
        <v>52.649107824103098</v>
      </c>
      <c r="F141">
        <v>52.965487328384803</v>
      </c>
      <c r="G141">
        <v>53.5887758639129</v>
      </c>
      <c r="H141">
        <v>53.901366207600603</v>
      </c>
      <c r="I141">
        <v>52.731025374899502</v>
      </c>
      <c r="J141">
        <v>51.318706815473099</v>
      </c>
      <c r="K141">
        <v>49.6663314698012</v>
      </c>
      <c r="L141">
        <v>48.903248516838602</v>
      </c>
      <c r="M141">
        <v>48.415066355066898</v>
      </c>
      <c r="N141">
        <v>48.410892010336099</v>
      </c>
      <c r="O141">
        <v>47.267694722005501</v>
      </c>
      <c r="P141">
        <v>47.292142718599798</v>
      </c>
      <c r="Q141">
        <v>46.146643127692201</v>
      </c>
      <c r="R141">
        <v>46.908223018389201</v>
      </c>
      <c r="S141">
        <v>47.904273162838997</v>
      </c>
      <c r="T141">
        <v>48.913717652563399</v>
      </c>
      <c r="U141">
        <v>49.233639032546897</v>
      </c>
      <c r="V141">
        <v>45.380042816441403</v>
      </c>
      <c r="W141">
        <v>46.905865296612802</v>
      </c>
      <c r="X141">
        <v>47.566845620817404</v>
      </c>
    </row>
    <row r="142" spans="1:24" x14ac:dyDescent="0.2">
      <c r="A142" t="s">
        <v>424</v>
      </c>
      <c r="B142" t="s">
        <v>425</v>
      </c>
      <c r="C142" t="s">
        <v>988</v>
      </c>
      <c r="D142" t="s">
        <v>989</v>
      </c>
      <c r="E142">
        <v>1.1121876562763999</v>
      </c>
      <c r="F142">
        <v>1.19342748834255</v>
      </c>
      <c r="G142">
        <v>1.64839071551712</v>
      </c>
      <c r="H142">
        <v>1.4686060935990299</v>
      </c>
      <c r="I142">
        <v>1.7576705216149799</v>
      </c>
      <c r="J142">
        <v>2.3127901945224498</v>
      </c>
      <c r="K142">
        <v>2.5414245078290101</v>
      </c>
      <c r="L142">
        <v>3.2776188508550002</v>
      </c>
      <c r="M142">
        <v>4.6580373796650401</v>
      </c>
      <c r="N142">
        <v>3.8459637871427002</v>
      </c>
      <c r="O142">
        <v>2.94904343615964</v>
      </c>
      <c r="P142">
        <v>4.1304514054637904</v>
      </c>
      <c r="Q142">
        <v>3.3095598896349001</v>
      </c>
      <c r="R142">
        <v>2.4787098307102999</v>
      </c>
      <c r="S142">
        <v>2.3130709434869701</v>
      </c>
      <c r="T142">
        <v>2.0484117547056799</v>
      </c>
      <c r="U142">
        <v>1.9319775718835701</v>
      </c>
      <c r="V142">
        <v>1.6201640500066099</v>
      </c>
      <c r="W142">
        <v>3.1394568773492399</v>
      </c>
      <c r="X142">
        <v>3.5987313742296401</v>
      </c>
    </row>
    <row r="143" spans="1:24" x14ac:dyDescent="0.2">
      <c r="A143" t="s">
        <v>424</v>
      </c>
      <c r="B143" t="s">
        <v>425</v>
      </c>
      <c r="C143" t="s">
        <v>990</v>
      </c>
      <c r="D143" t="s">
        <v>991</v>
      </c>
      <c r="E143">
        <v>0.40777014255212202</v>
      </c>
      <c r="F143">
        <v>0.474166691814564</v>
      </c>
      <c r="G143">
        <v>0.829276920001494</v>
      </c>
      <c r="H143">
        <v>0.71366997884183503</v>
      </c>
      <c r="I143">
        <v>0.39186343809726099</v>
      </c>
      <c r="J143">
        <v>0.43352098225333302</v>
      </c>
      <c r="K143">
        <v>0.463391264734277</v>
      </c>
      <c r="L143">
        <v>0.49328123856790401</v>
      </c>
      <c r="M143">
        <v>0.60716316069397402</v>
      </c>
      <c r="N143">
        <v>0.504642813341319</v>
      </c>
      <c r="O143">
        <v>0.36119140607106498</v>
      </c>
      <c r="P143">
        <v>0.49911310348318999</v>
      </c>
      <c r="Q143">
        <v>0.44556843262067403</v>
      </c>
      <c r="R143">
        <v>0.34211089730414401</v>
      </c>
      <c r="S143">
        <v>0.27781824183429099</v>
      </c>
      <c r="T143">
        <v>0.27814050558942099</v>
      </c>
      <c r="U143">
        <v>0.27239164104089902</v>
      </c>
      <c r="V143">
        <v>0.269920174012521</v>
      </c>
      <c r="W143">
        <v>0.46601647788549</v>
      </c>
      <c r="X143">
        <v>0.48550173438174599</v>
      </c>
    </row>
    <row r="144" spans="1:24" x14ac:dyDescent="0.2">
      <c r="A144" t="s">
        <v>424</v>
      </c>
      <c r="B144" t="s">
        <v>425</v>
      </c>
      <c r="C144" t="s">
        <v>992</v>
      </c>
      <c r="D144" t="s">
        <v>993</v>
      </c>
      <c r="E144">
        <v>2.3694889969818398</v>
      </c>
      <c r="F144">
        <v>2.09873435218941</v>
      </c>
      <c r="G144" t="s">
        <v>973</v>
      </c>
      <c r="H144">
        <v>1.7820399543398</v>
      </c>
      <c r="I144">
        <v>1.71827722200412</v>
      </c>
      <c r="J144">
        <v>1.88566522325582</v>
      </c>
      <c r="K144">
        <v>1.8299160984557801</v>
      </c>
      <c r="L144">
        <v>2.0236056932842201</v>
      </c>
      <c r="M144">
        <v>1.9595498677291301</v>
      </c>
      <c r="N144">
        <v>2.0138180616537502</v>
      </c>
      <c r="O144">
        <v>2.0405396387528199</v>
      </c>
      <c r="P144">
        <v>1.9654858363490799</v>
      </c>
      <c r="Q144">
        <v>1.9331759662857599</v>
      </c>
      <c r="R144">
        <v>1.9679568373929901</v>
      </c>
      <c r="S144">
        <v>1.92734567592227</v>
      </c>
      <c r="T144">
        <v>1.8776016882728099</v>
      </c>
      <c r="U144">
        <v>1.8553963434949501</v>
      </c>
      <c r="V144">
        <v>1.89586331448851</v>
      </c>
      <c r="W144">
        <v>1.99559317261893</v>
      </c>
      <c r="X144" t="s">
        <v>973</v>
      </c>
    </row>
    <row r="145" spans="1:24" x14ac:dyDescent="0.2">
      <c r="A145" t="s">
        <v>424</v>
      </c>
      <c r="B145" t="s">
        <v>425</v>
      </c>
      <c r="C145" t="s">
        <v>994</v>
      </c>
      <c r="D145" t="s">
        <v>995</v>
      </c>
      <c r="E145" t="s">
        <v>973</v>
      </c>
      <c r="F145" t="s">
        <v>973</v>
      </c>
      <c r="G145" t="s">
        <v>973</v>
      </c>
      <c r="H145" t="s">
        <v>973</v>
      </c>
      <c r="I145" t="s">
        <v>973</v>
      </c>
      <c r="J145" t="s">
        <v>973</v>
      </c>
      <c r="K145" t="s">
        <v>973</v>
      </c>
      <c r="L145" t="s">
        <v>973</v>
      </c>
      <c r="M145" t="s">
        <v>973</v>
      </c>
      <c r="N145" t="s">
        <v>973</v>
      </c>
      <c r="O145" t="s">
        <v>973</v>
      </c>
      <c r="P145" t="s">
        <v>973</v>
      </c>
      <c r="Q145" t="s">
        <v>973</v>
      </c>
      <c r="R145">
        <v>9440.1786260648096</v>
      </c>
      <c r="S145" t="s">
        <v>973</v>
      </c>
      <c r="T145" t="s">
        <v>973</v>
      </c>
      <c r="U145" t="s">
        <v>973</v>
      </c>
      <c r="V145" t="s">
        <v>973</v>
      </c>
      <c r="W145" t="s">
        <v>973</v>
      </c>
      <c r="X145" t="s">
        <v>973</v>
      </c>
    </row>
    <row r="146" spans="1:24" x14ac:dyDescent="0.2">
      <c r="A146" t="s">
        <v>424</v>
      </c>
      <c r="B146" t="s">
        <v>425</v>
      </c>
      <c r="C146" t="s">
        <v>996</v>
      </c>
      <c r="D146" t="s">
        <v>997</v>
      </c>
      <c r="E146">
        <v>2.5558735890011599</v>
      </c>
      <c r="F146" t="s">
        <v>973</v>
      </c>
      <c r="G146" t="s">
        <v>973</v>
      </c>
      <c r="H146" t="s">
        <v>973</v>
      </c>
      <c r="I146" t="s">
        <v>973</v>
      </c>
      <c r="J146" t="s">
        <v>973</v>
      </c>
      <c r="K146" t="s">
        <v>973</v>
      </c>
      <c r="L146" t="s">
        <v>973</v>
      </c>
      <c r="M146" t="s">
        <v>973</v>
      </c>
      <c r="N146" t="s">
        <v>973</v>
      </c>
      <c r="O146" t="s">
        <v>973</v>
      </c>
      <c r="P146" t="s">
        <v>973</v>
      </c>
      <c r="Q146" t="s">
        <v>973</v>
      </c>
      <c r="R146" t="s">
        <v>973</v>
      </c>
      <c r="S146" t="s">
        <v>973</v>
      </c>
      <c r="T146" t="s">
        <v>973</v>
      </c>
      <c r="U146" t="s">
        <v>973</v>
      </c>
      <c r="V146" t="s">
        <v>973</v>
      </c>
      <c r="W146">
        <v>3.7195730792994799</v>
      </c>
      <c r="X146" t="s">
        <v>973</v>
      </c>
    </row>
    <row r="147" spans="1:24" x14ac:dyDescent="0.2">
      <c r="A147" t="s">
        <v>424</v>
      </c>
      <c r="B147" t="s">
        <v>425</v>
      </c>
      <c r="C147" t="s">
        <v>998</v>
      </c>
      <c r="D147" t="s">
        <v>999</v>
      </c>
      <c r="E147">
        <v>107.79296192324701</v>
      </c>
      <c r="F147">
        <v>109.09312730661701</v>
      </c>
      <c r="G147">
        <v>97.960757901588494</v>
      </c>
      <c r="H147">
        <v>102.622418872561</v>
      </c>
      <c r="I147">
        <v>176.49837743149601</v>
      </c>
      <c r="J147">
        <v>188.921372729849</v>
      </c>
      <c r="K147">
        <v>178.82153660729099</v>
      </c>
      <c r="L147">
        <v>200.81426664758899</v>
      </c>
      <c r="M147">
        <v>223.199194974997</v>
      </c>
      <c r="N147">
        <v>224.468000460132</v>
      </c>
      <c r="O147">
        <v>227.21631581190499</v>
      </c>
      <c r="P147">
        <v>227.588720843999</v>
      </c>
      <c r="Q147">
        <v>192.764971600574</v>
      </c>
      <c r="R147">
        <v>184.13202592408601</v>
      </c>
      <c r="S147">
        <v>199.95563315196199</v>
      </c>
      <c r="T147">
        <v>191.763150273717</v>
      </c>
      <c r="U147">
        <v>186.635522171025</v>
      </c>
      <c r="V147">
        <v>161.99932191534199</v>
      </c>
      <c r="W147">
        <v>192.28542239359001</v>
      </c>
      <c r="X147">
        <v>216.041370667211</v>
      </c>
    </row>
    <row r="148" spans="1:24" x14ac:dyDescent="0.2">
      <c r="A148" t="s">
        <v>424</v>
      </c>
      <c r="B148" t="s">
        <v>425</v>
      </c>
      <c r="C148" t="s">
        <v>1000</v>
      </c>
      <c r="D148" t="s">
        <v>1001</v>
      </c>
      <c r="E148">
        <v>38.210909859411402</v>
      </c>
      <c r="F148">
        <v>39.767096063122302</v>
      </c>
      <c r="G148">
        <v>41.447534776408702</v>
      </c>
      <c r="H148">
        <v>41.5020999530906</v>
      </c>
      <c r="I148">
        <v>37.434552642639602</v>
      </c>
      <c r="J148">
        <v>34.888216808000202</v>
      </c>
      <c r="K148">
        <v>33.303017956517401</v>
      </c>
      <c r="L148">
        <v>31.4933568318251</v>
      </c>
      <c r="M148">
        <v>30.761797811559401</v>
      </c>
      <c r="N148">
        <v>30.9631327478651</v>
      </c>
      <c r="O148">
        <v>29.979974462877401</v>
      </c>
      <c r="P148">
        <v>29.826670635274098</v>
      </c>
      <c r="Q148">
        <v>28.2841260500111</v>
      </c>
      <c r="R148">
        <v>28.174298618847399</v>
      </c>
      <c r="S148">
        <v>27.0576545657763</v>
      </c>
      <c r="T148">
        <v>28.2703647542974</v>
      </c>
      <c r="U148">
        <v>28.220153022051999</v>
      </c>
      <c r="V148">
        <v>27.4912507814681</v>
      </c>
      <c r="W148">
        <v>28.947300637211001</v>
      </c>
      <c r="X148">
        <v>29.934191509529601</v>
      </c>
    </row>
    <row r="149" spans="1:24" x14ac:dyDescent="0.2">
      <c r="A149" t="s">
        <v>424</v>
      </c>
      <c r="B149" t="s">
        <v>425</v>
      </c>
      <c r="C149" t="s">
        <v>1002</v>
      </c>
      <c r="D149" t="s">
        <v>1003</v>
      </c>
      <c r="E149">
        <v>1.60653891001027</v>
      </c>
      <c r="F149" t="s">
        <v>973</v>
      </c>
      <c r="G149" t="s">
        <v>973</v>
      </c>
      <c r="H149" t="s">
        <v>973</v>
      </c>
      <c r="I149" t="s">
        <v>973</v>
      </c>
      <c r="J149" t="s">
        <v>973</v>
      </c>
      <c r="K149" t="s">
        <v>973</v>
      </c>
      <c r="L149">
        <v>1.76234288765081</v>
      </c>
      <c r="M149" t="s">
        <v>973</v>
      </c>
      <c r="N149" t="s">
        <v>973</v>
      </c>
      <c r="O149" t="s">
        <v>973</v>
      </c>
      <c r="P149" t="s">
        <v>973</v>
      </c>
      <c r="Q149" t="s">
        <v>973</v>
      </c>
      <c r="R149" t="s">
        <v>973</v>
      </c>
      <c r="S149" t="s">
        <v>973</v>
      </c>
      <c r="T149" t="s">
        <v>973</v>
      </c>
      <c r="U149" t="s">
        <v>973</v>
      </c>
      <c r="V149">
        <v>2.4074101184142598</v>
      </c>
      <c r="W149" t="s">
        <v>973</v>
      </c>
      <c r="X149" t="s">
        <v>973</v>
      </c>
    </row>
    <row r="150" spans="1:24" x14ac:dyDescent="0.2">
      <c r="A150" t="s">
        <v>424</v>
      </c>
      <c r="B150" t="s">
        <v>425</v>
      </c>
      <c r="C150" t="s">
        <v>1004</v>
      </c>
      <c r="D150" t="s">
        <v>1005</v>
      </c>
      <c r="E150">
        <v>58</v>
      </c>
      <c r="F150" t="s">
        <v>973</v>
      </c>
      <c r="G150" t="s">
        <v>973</v>
      </c>
      <c r="H150" t="s">
        <v>973</v>
      </c>
      <c r="I150" t="s">
        <v>973</v>
      </c>
      <c r="J150" t="s">
        <v>973</v>
      </c>
      <c r="K150" t="s">
        <v>973</v>
      </c>
      <c r="L150">
        <v>70</v>
      </c>
      <c r="M150" t="s">
        <v>973</v>
      </c>
      <c r="N150" t="s">
        <v>973</v>
      </c>
      <c r="O150" t="s">
        <v>973</v>
      </c>
      <c r="P150" t="s">
        <v>973</v>
      </c>
      <c r="Q150">
        <v>77</v>
      </c>
      <c r="R150" t="s">
        <v>973</v>
      </c>
      <c r="S150">
        <v>77</v>
      </c>
      <c r="T150" t="s">
        <v>973</v>
      </c>
      <c r="U150">
        <v>77</v>
      </c>
      <c r="V150" t="s">
        <v>973</v>
      </c>
      <c r="W150">
        <v>76</v>
      </c>
      <c r="X150" t="s">
        <v>973</v>
      </c>
    </row>
    <row r="151" spans="1:24" x14ac:dyDescent="0.2">
      <c r="A151" t="s">
        <v>424</v>
      </c>
      <c r="B151" t="s">
        <v>425</v>
      </c>
      <c r="C151" t="s">
        <v>1006</v>
      </c>
      <c r="D151" t="s">
        <v>1007</v>
      </c>
      <c r="E151" t="s">
        <v>973</v>
      </c>
      <c r="F151" t="s">
        <v>973</v>
      </c>
      <c r="G151" t="s">
        <v>973</v>
      </c>
      <c r="H151" t="s">
        <v>973</v>
      </c>
      <c r="I151" t="s">
        <v>973</v>
      </c>
      <c r="J151" t="s">
        <v>973</v>
      </c>
      <c r="K151" t="s">
        <v>973</v>
      </c>
      <c r="L151" t="s">
        <v>973</v>
      </c>
      <c r="M151" t="s">
        <v>973</v>
      </c>
      <c r="N151" t="s">
        <v>973</v>
      </c>
      <c r="O151" t="s">
        <v>973</v>
      </c>
      <c r="P151" t="s">
        <v>973</v>
      </c>
      <c r="Q151">
        <v>43.343256395722399</v>
      </c>
      <c r="R151" t="s">
        <v>973</v>
      </c>
      <c r="S151" t="s">
        <v>973</v>
      </c>
      <c r="T151" t="s">
        <v>973</v>
      </c>
      <c r="U151" t="s">
        <v>973</v>
      </c>
      <c r="V151" t="s">
        <v>973</v>
      </c>
      <c r="W151" t="s">
        <v>973</v>
      </c>
      <c r="X151" t="s">
        <v>973</v>
      </c>
    </row>
    <row r="152" spans="1:24" x14ac:dyDescent="0.2">
      <c r="A152" t="s">
        <v>428</v>
      </c>
      <c r="B152" t="s">
        <v>429</v>
      </c>
      <c r="C152" t="s">
        <v>957</v>
      </c>
      <c r="D152" t="s">
        <v>958</v>
      </c>
      <c r="E152">
        <v>42.544584984499103</v>
      </c>
      <c r="F152">
        <v>42.098907079195399</v>
      </c>
      <c r="G152">
        <v>41.640962979518598</v>
      </c>
      <c r="H152">
        <v>41.331375779275703</v>
      </c>
      <c r="I152">
        <v>40.327651020200598</v>
      </c>
      <c r="J152">
        <v>40.137748648441999</v>
      </c>
      <c r="K152">
        <v>39.8869298260012</v>
      </c>
      <c r="L152">
        <v>39.567266974487197</v>
      </c>
      <c r="M152">
        <v>39.138334168134698</v>
      </c>
      <c r="N152">
        <v>38.807192382877098</v>
      </c>
      <c r="O152">
        <v>38.413866450186298</v>
      </c>
      <c r="P152">
        <v>37.943271455692503</v>
      </c>
      <c r="Q152">
        <v>37.518700395930402</v>
      </c>
      <c r="R152">
        <v>37.062839031720202</v>
      </c>
      <c r="S152">
        <v>36.770523921455201</v>
      </c>
      <c r="T152">
        <v>36.386893914739296</v>
      </c>
      <c r="U152">
        <v>36.050885304135498</v>
      </c>
      <c r="V152">
        <v>35.713666212253401</v>
      </c>
      <c r="W152">
        <v>35.431687013113603</v>
      </c>
      <c r="X152">
        <v>35.139739169221599</v>
      </c>
    </row>
    <row r="153" spans="1:24" x14ac:dyDescent="0.2">
      <c r="A153" t="s">
        <v>428</v>
      </c>
      <c r="B153" t="s">
        <v>429</v>
      </c>
      <c r="C153" t="s">
        <v>959</v>
      </c>
      <c r="D153" t="s">
        <v>960</v>
      </c>
      <c r="E153">
        <v>13.260641774789899</v>
      </c>
      <c r="F153">
        <v>12.8863613011226</v>
      </c>
      <c r="G153">
        <v>12.5559417921594</v>
      </c>
      <c r="H153">
        <v>11.984914429988301</v>
      </c>
      <c r="I153">
        <v>10.5961409651515</v>
      </c>
      <c r="J153">
        <v>10.2893492141673</v>
      </c>
      <c r="K153">
        <v>10.5949483442597</v>
      </c>
      <c r="L153">
        <v>9.7647896598567296</v>
      </c>
      <c r="M153">
        <v>9.9387804775358308</v>
      </c>
      <c r="N153">
        <v>9.3804084968408503</v>
      </c>
      <c r="O153">
        <v>9.12010542819948</v>
      </c>
      <c r="P153">
        <v>9.1682079939607295</v>
      </c>
      <c r="Q153">
        <v>9.0583572479963799</v>
      </c>
      <c r="R153">
        <v>8.8610956627848498</v>
      </c>
      <c r="S153">
        <v>8.7931260107646292</v>
      </c>
      <c r="T153">
        <v>8.2939461948215794</v>
      </c>
      <c r="U153">
        <v>8.1566217219785102</v>
      </c>
      <c r="V153">
        <v>8.0282035152069007</v>
      </c>
      <c r="W153">
        <v>8.1868248896520903</v>
      </c>
      <c r="X153">
        <v>7.9993331071205702</v>
      </c>
    </row>
    <row r="154" spans="1:24" x14ac:dyDescent="0.2">
      <c r="A154" t="s">
        <v>428</v>
      </c>
      <c r="B154" t="s">
        <v>429</v>
      </c>
      <c r="C154" t="s">
        <v>961</v>
      </c>
      <c r="D154" t="s">
        <v>962</v>
      </c>
      <c r="E154">
        <v>322668237</v>
      </c>
      <c r="F154">
        <v>331269527</v>
      </c>
      <c r="G154">
        <v>341035328</v>
      </c>
      <c r="H154">
        <v>351244442</v>
      </c>
      <c r="I154">
        <v>394448347</v>
      </c>
      <c r="J154">
        <v>405862712</v>
      </c>
      <c r="K154">
        <v>417577386</v>
      </c>
      <c r="L154">
        <v>429515596</v>
      </c>
      <c r="M154">
        <v>441658754</v>
      </c>
      <c r="N154">
        <v>453652889</v>
      </c>
      <c r="O154">
        <v>465087882</v>
      </c>
      <c r="P154">
        <v>476470767</v>
      </c>
      <c r="Q154">
        <v>488308267</v>
      </c>
      <c r="R154">
        <v>501149314</v>
      </c>
      <c r="S154">
        <v>514890519</v>
      </c>
      <c r="T154">
        <v>529522043</v>
      </c>
      <c r="U154">
        <v>544980983</v>
      </c>
      <c r="V154">
        <v>560643073</v>
      </c>
      <c r="W154">
        <v>576076618</v>
      </c>
      <c r="X154">
        <v>591481496</v>
      </c>
    </row>
    <row r="155" spans="1:24" x14ac:dyDescent="0.2">
      <c r="A155" t="s">
        <v>428</v>
      </c>
      <c r="B155" t="s">
        <v>429</v>
      </c>
      <c r="C155" t="s">
        <v>963</v>
      </c>
      <c r="D155" t="s">
        <v>964</v>
      </c>
      <c r="E155">
        <v>49.552173294505998</v>
      </c>
      <c r="F155">
        <v>49.560585152305499</v>
      </c>
      <c r="G155">
        <v>49.570992984269097</v>
      </c>
      <c r="H155">
        <v>49.583519527757701</v>
      </c>
      <c r="I155">
        <v>49.639010667363301</v>
      </c>
      <c r="J155">
        <v>49.6541198652207</v>
      </c>
      <c r="K155">
        <v>49.665569534344201</v>
      </c>
      <c r="L155">
        <v>49.677126973930797</v>
      </c>
      <c r="M155">
        <v>49.694144065664702</v>
      </c>
      <c r="N155">
        <v>49.709419797493297</v>
      </c>
      <c r="O155">
        <v>49.720913284196101</v>
      </c>
      <c r="P155">
        <v>49.730167812211398</v>
      </c>
      <c r="Q155">
        <v>49.737295666143901</v>
      </c>
      <c r="R155">
        <v>49.743690652914701</v>
      </c>
      <c r="S155">
        <v>49.749486071618797</v>
      </c>
      <c r="T155">
        <v>49.754021291614798</v>
      </c>
      <c r="U155">
        <v>49.758042204674602</v>
      </c>
      <c r="V155">
        <v>49.761926338677199</v>
      </c>
      <c r="W155">
        <v>49.766085625860001</v>
      </c>
      <c r="X155">
        <v>49.769383234158902</v>
      </c>
    </row>
    <row r="156" spans="1:24" x14ac:dyDescent="0.2">
      <c r="A156" t="s">
        <v>428</v>
      </c>
      <c r="B156" t="s">
        <v>429</v>
      </c>
      <c r="C156" t="s">
        <v>965</v>
      </c>
      <c r="D156" t="s">
        <v>966</v>
      </c>
      <c r="E156">
        <v>50.447826705494002</v>
      </c>
      <c r="F156">
        <v>50.439414847694501</v>
      </c>
      <c r="G156">
        <v>50.429007015730903</v>
      </c>
      <c r="H156">
        <v>50.416480472242299</v>
      </c>
      <c r="I156">
        <v>50.360989332636699</v>
      </c>
      <c r="J156">
        <v>50.3458801347793</v>
      </c>
      <c r="K156">
        <v>50.334430465655799</v>
      </c>
      <c r="L156">
        <v>50.322873026069203</v>
      </c>
      <c r="M156">
        <v>50.305855934335398</v>
      </c>
      <c r="N156">
        <v>50.290580202506703</v>
      </c>
      <c r="O156">
        <v>50.279086715803899</v>
      </c>
      <c r="P156">
        <v>50.269832187788602</v>
      </c>
      <c r="Q156">
        <v>50.262704333856099</v>
      </c>
      <c r="R156">
        <v>50.256309347085299</v>
      </c>
      <c r="S156">
        <v>50.250513928381203</v>
      </c>
      <c r="T156">
        <v>50.245978708385202</v>
      </c>
      <c r="U156">
        <v>50.241957795325398</v>
      </c>
      <c r="V156">
        <v>50.238073661322801</v>
      </c>
      <c r="W156">
        <v>50.2339143741399</v>
      </c>
      <c r="X156">
        <v>50.230616765841098</v>
      </c>
    </row>
    <row r="157" spans="1:24" x14ac:dyDescent="0.2">
      <c r="A157" t="s">
        <v>428</v>
      </c>
      <c r="B157" t="s">
        <v>429</v>
      </c>
      <c r="C157" t="s">
        <v>967</v>
      </c>
      <c r="D157" t="s">
        <v>968</v>
      </c>
      <c r="E157">
        <v>162779116</v>
      </c>
      <c r="F157">
        <v>167090412</v>
      </c>
      <c r="G157">
        <v>171980729</v>
      </c>
      <c r="H157">
        <v>177085086</v>
      </c>
      <c r="I157">
        <v>198648087</v>
      </c>
      <c r="J157">
        <v>204335155</v>
      </c>
      <c r="K157">
        <v>210185199</v>
      </c>
      <c r="L157">
        <v>216144588</v>
      </c>
      <c r="M157">
        <v>222180216</v>
      </c>
      <c r="N157">
        <v>228144669</v>
      </c>
      <c r="O157">
        <v>233841940</v>
      </c>
      <c r="P157">
        <v>239521055</v>
      </c>
      <c r="Q157">
        <v>245436941</v>
      </c>
      <c r="R157">
        <v>251859152</v>
      </c>
      <c r="S157">
        <v>258735130</v>
      </c>
      <c r="T157">
        <v>266063530</v>
      </c>
      <c r="U157">
        <v>273809114</v>
      </c>
      <c r="V157">
        <v>281656280</v>
      </c>
      <c r="W157">
        <v>289385836</v>
      </c>
      <c r="X157">
        <v>297104803</v>
      </c>
    </row>
    <row r="158" spans="1:24" x14ac:dyDescent="0.2">
      <c r="A158" t="s">
        <v>428</v>
      </c>
      <c r="B158" t="s">
        <v>429</v>
      </c>
      <c r="C158" t="s">
        <v>969</v>
      </c>
      <c r="D158" t="s">
        <v>970</v>
      </c>
      <c r="E158">
        <v>159889121</v>
      </c>
      <c r="F158">
        <v>164179115</v>
      </c>
      <c r="G158">
        <v>169054599</v>
      </c>
      <c r="H158">
        <v>174159356</v>
      </c>
      <c r="I158">
        <v>195800260</v>
      </c>
      <c r="J158">
        <v>201527557</v>
      </c>
      <c r="K158">
        <v>207392187</v>
      </c>
      <c r="L158">
        <v>213371008</v>
      </c>
      <c r="M158">
        <v>219478538</v>
      </c>
      <c r="N158">
        <v>225508220</v>
      </c>
      <c r="O158">
        <v>231245942</v>
      </c>
      <c r="P158">
        <v>236949712</v>
      </c>
      <c r="Q158">
        <v>242871326</v>
      </c>
      <c r="R158">
        <v>249290162</v>
      </c>
      <c r="S158">
        <v>256155389</v>
      </c>
      <c r="T158">
        <v>263458513</v>
      </c>
      <c r="U158">
        <v>271171869</v>
      </c>
      <c r="V158">
        <v>278986793</v>
      </c>
      <c r="W158">
        <v>286690782</v>
      </c>
      <c r="X158">
        <v>294376693</v>
      </c>
    </row>
    <row r="159" spans="1:24" x14ac:dyDescent="0.2">
      <c r="A159" t="s">
        <v>428</v>
      </c>
      <c r="B159" t="s">
        <v>429</v>
      </c>
      <c r="C159" t="s">
        <v>971</v>
      </c>
      <c r="D159" t="s">
        <v>972</v>
      </c>
      <c r="E159" t="s">
        <v>973</v>
      </c>
      <c r="F159" t="s">
        <v>973</v>
      </c>
      <c r="G159" t="s">
        <v>973</v>
      </c>
      <c r="H159" t="s">
        <v>973</v>
      </c>
      <c r="I159" t="s">
        <v>973</v>
      </c>
      <c r="J159" t="s">
        <v>973</v>
      </c>
      <c r="K159" t="s">
        <v>973</v>
      </c>
      <c r="L159" t="s">
        <v>973</v>
      </c>
      <c r="M159" t="s">
        <v>973</v>
      </c>
      <c r="N159" t="s">
        <v>973</v>
      </c>
      <c r="O159" t="s">
        <v>973</v>
      </c>
      <c r="P159" t="s">
        <v>973</v>
      </c>
      <c r="Q159" t="s">
        <v>973</v>
      </c>
      <c r="R159" t="s">
        <v>973</v>
      </c>
      <c r="S159" t="s">
        <v>973</v>
      </c>
      <c r="T159" t="s">
        <v>973</v>
      </c>
      <c r="U159" t="s">
        <v>973</v>
      </c>
      <c r="V159" t="s">
        <v>973</v>
      </c>
      <c r="W159" t="s">
        <v>973</v>
      </c>
      <c r="X159" t="s">
        <v>973</v>
      </c>
    </row>
    <row r="160" spans="1:24" x14ac:dyDescent="0.2">
      <c r="A160" t="s">
        <v>428</v>
      </c>
      <c r="B160" t="s">
        <v>429</v>
      </c>
      <c r="C160" t="s">
        <v>974</v>
      </c>
      <c r="D160" t="s">
        <v>975</v>
      </c>
      <c r="E160">
        <v>3.62786796796961</v>
      </c>
      <c r="F160">
        <v>4.0671644732815997</v>
      </c>
      <c r="G160">
        <v>4.3386857584381797</v>
      </c>
      <c r="H160">
        <v>4.6873686516064401</v>
      </c>
      <c r="I160">
        <v>5.18775880857552</v>
      </c>
      <c r="J160">
        <v>4.99358639210066</v>
      </c>
      <c r="K160">
        <v>5.4312828912612003</v>
      </c>
      <c r="L160">
        <v>5.0052873953308099</v>
      </c>
      <c r="M160">
        <v>4.7997662278489397</v>
      </c>
      <c r="N160">
        <v>4.92661160893973</v>
      </c>
      <c r="O160">
        <v>5.4556784951652002</v>
      </c>
      <c r="P160">
        <v>5.5462671779865902</v>
      </c>
      <c r="Q160">
        <v>5.5351062262180202</v>
      </c>
      <c r="R160">
        <v>5.7548953195056498</v>
      </c>
      <c r="S160">
        <v>5.5883780884433998</v>
      </c>
      <c r="T160">
        <v>5.2605505848389598</v>
      </c>
      <c r="U160">
        <v>5.2482844742970496</v>
      </c>
      <c r="V160">
        <v>5.8201789638889903</v>
      </c>
      <c r="W160">
        <v>5.7869730268399504</v>
      </c>
      <c r="X160">
        <v>5.7098277882644197</v>
      </c>
    </row>
    <row r="161" spans="1:24" x14ac:dyDescent="0.2">
      <c r="A161" t="s">
        <v>428</v>
      </c>
      <c r="B161" t="s">
        <v>429</v>
      </c>
      <c r="C161" t="s">
        <v>976</v>
      </c>
      <c r="D161" t="s">
        <v>977</v>
      </c>
      <c r="E161">
        <v>16.377454742227499</v>
      </c>
      <c r="F161">
        <v>14.617178596074901</v>
      </c>
      <c r="G161">
        <v>15.7252214861468</v>
      </c>
      <c r="H161">
        <v>17.7437440547112</v>
      </c>
      <c r="I161">
        <v>33.698879409561201</v>
      </c>
      <c r="J161">
        <v>38.366870778175503</v>
      </c>
      <c r="K161">
        <v>39.026270214099398</v>
      </c>
      <c r="L161">
        <v>39.416166349301299</v>
      </c>
      <c r="M161">
        <v>40.856880435137001</v>
      </c>
      <c r="N161">
        <v>39.972495803132098</v>
      </c>
      <c r="O161">
        <v>42.357989128183</v>
      </c>
      <c r="P161">
        <v>43.840224201233099</v>
      </c>
      <c r="Q161">
        <v>40.913328431938297</v>
      </c>
      <c r="R161">
        <v>38.656584471544697</v>
      </c>
      <c r="S161">
        <v>37.062497923074702</v>
      </c>
      <c r="T161">
        <v>37.342425132521903</v>
      </c>
      <c r="U161">
        <v>35.047753717486103</v>
      </c>
      <c r="V161">
        <v>35.853756771241599</v>
      </c>
      <c r="W161">
        <v>37.183733597687301</v>
      </c>
      <c r="X161">
        <v>39.016213952300703</v>
      </c>
    </row>
    <row r="162" spans="1:24" x14ac:dyDescent="0.2">
      <c r="A162" t="s">
        <v>428</v>
      </c>
      <c r="B162" t="s">
        <v>429</v>
      </c>
      <c r="C162" t="s">
        <v>978</v>
      </c>
      <c r="D162" t="s">
        <v>979</v>
      </c>
      <c r="E162">
        <v>1.16729515841336</v>
      </c>
      <c r="F162">
        <v>1.3925494671555101</v>
      </c>
      <c r="G162">
        <v>1.3702876844067</v>
      </c>
      <c r="H162">
        <v>1.5188588829368299</v>
      </c>
      <c r="I162">
        <v>1.4248879040272</v>
      </c>
      <c r="J162">
        <v>1.2939963324655901</v>
      </c>
      <c r="K162">
        <v>1.4017382447439399</v>
      </c>
      <c r="L162">
        <v>1.21906953422055</v>
      </c>
      <c r="M162">
        <v>1.05884208282362</v>
      </c>
      <c r="N162">
        <v>1.0768530805683501</v>
      </c>
      <c r="O162">
        <v>1.05845319720552</v>
      </c>
      <c r="P162">
        <v>1.14706662694589</v>
      </c>
      <c r="Q162">
        <v>0.97128596264447598</v>
      </c>
      <c r="R162">
        <v>1.109260460762</v>
      </c>
      <c r="S162">
        <v>1.08925904997762</v>
      </c>
      <c r="T162">
        <v>1.07604482655471</v>
      </c>
      <c r="U162">
        <v>1.1086455926685701</v>
      </c>
      <c r="V162">
        <v>1.3337835145819401</v>
      </c>
      <c r="W162">
        <v>1.26778466927758</v>
      </c>
      <c r="X162">
        <v>1.23770202858167</v>
      </c>
    </row>
    <row r="163" spans="1:24" x14ac:dyDescent="0.2">
      <c r="A163" t="s">
        <v>428</v>
      </c>
      <c r="B163" t="s">
        <v>429</v>
      </c>
      <c r="C163" t="s">
        <v>980</v>
      </c>
      <c r="D163" t="s">
        <v>981</v>
      </c>
      <c r="E163">
        <v>4.5854821952974598</v>
      </c>
      <c r="F163">
        <v>4.9163776010264799</v>
      </c>
      <c r="G163">
        <v>5.0137895508150399</v>
      </c>
      <c r="H163">
        <v>5.7648387118592304</v>
      </c>
      <c r="I163">
        <v>9.1053371589838896</v>
      </c>
      <c r="J163">
        <v>9.7372633127650907</v>
      </c>
      <c r="K163">
        <v>9.9954430303028001</v>
      </c>
      <c r="L163">
        <v>9.6326464658048199</v>
      </c>
      <c r="M163">
        <v>9.0820660495731005</v>
      </c>
      <c r="N163">
        <v>8.8976830114798808</v>
      </c>
      <c r="O163">
        <v>8.3642601942434496</v>
      </c>
      <c r="P163">
        <v>9.3018398243919709</v>
      </c>
      <c r="Q163">
        <v>7.2979788191315302</v>
      </c>
      <c r="R163">
        <v>7.6200122563652801</v>
      </c>
      <c r="S163">
        <v>7.0406786576403304</v>
      </c>
      <c r="T163">
        <v>7.1871841652931199</v>
      </c>
      <c r="U163">
        <v>7.0352403489601398</v>
      </c>
      <c r="V163">
        <v>7.8291677120822598</v>
      </c>
      <c r="W163">
        <v>7.58606063176153</v>
      </c>
      <c r="X163">
        <v>7.7861173949045703</v>
      </c>
    </row>
    <row r="164" spans="1:24" x14ac:dyDescent="0.2">
      <c r="A164" t="s">
        <v>428</v>
      </c>
      <c r="B164" t="s">
        <v>429</v>
      </c>
      <c r="C164" t="s">
        <v>982</v>
      </c>
      <c r="D164" t="s">
        <v>983</v>
      </c>
      <c r="E164">
        <v>28.110341859670701</v>
      </c>
      <c r="F164">
        <v>33.627158292118303</v>
      </c>
      <c r="G164">
        <v>31.936477071435299</v>
      </c>
      <c r="H164">
        <v>32.488618489747402</v>
      </c>
      <c r="I164">
        <v>27.523834086338599</v>
      </c>
      <c r="J164">
        <v>25.708186557970699</v>
      </c>
      <c r="K164">
        <v>26.364568922729902</v>
      </c>
      <c r="L164">
        <v>24.806575012673001</v>
      </c>
      <c r="M164">
        <v>22.258981910143</v>
      </c>
      <c r="N164">
        <v>22.259510323274501</v>
      </c>
      <c r="O164">
        <v>19.746591559908101</v>
      </c>
      <c r="P164">
        <v>21.217586116431399</v>
      </c>
      <c r="Q164">
        <v>17.837664233486699</v>
      </c>
      <c r="R164">
        <v>19.712069484008001</v>
      </c>
      <c r="S164">
        <v>18.996774400219799</v>
      </c>
      <c r="T164">
        <v>19.246702144945399</v>
      </c>
      <c r="U164">
        <v>20.073297559836998</v>
      </c>
      <c r="V164">
        <v>21.8363922927654</v>
      </c>
      <c r="W164">
        <v>20.401557749716599</v>
      </c>
      <c r="X164">
        <v>19.9561042186332</v>
      </c>
    </row>
    <row r="165" spans="1:24" x14ac:dyDescent="0.2">
      <c r="A165" t="s">
        <v>428</v>
      </c>
      <c r="B165" t="s">
        <v>429</v>
      </c>
      <c r="C165" t="s">
        <v>984</v>
      </c>
      <c r="D165" t="s">
        <v>985</v>
      </c>
      <c r="E165">
        <v>9.6273187833254994</v>
      </c>
      <c r="F165">
        <v>8.1139892799129196</v>
      </c>
      <c r="G165">
        <v>8.8401018810880192</v>
      </c>
      <c r="H165">
        <v>9.8976256942037395</v>
      </c>
      <c r="I165">
        <v>19.1050410195068</v>
      </c>
      <c r="J165">
        <v>21.665108269320999</v>
      </c>
      <c r="K165">
        <v>20.6940144891845</v>
      </c>
      <c r="L165">
        <v>21.083084608459501</v>
      </c>
      <c r="M165">
        <v>21.391118401542801</v>
      </c>
      <c r="N165">
        <v>21.391756735025801</v>
      </c>
      <c r="O165">
        <v>23.6466362604613</v>
      </c>
      <c r="P165">
        <v>23.486405651823201</v>
      </c>
      <c r="Q165">
        <v>23.5028336020921</v>
      </c>
      <c r="R165">
        <v>21.4183719084598</v>
      </c>
      <c r="S165">
        <v>20.275235956056999</v>
      </c>
      <c r="T165">
        <v>19.9761068870015</v>
      </c>
      <c r="U165">
        <v>18.4603539422734</v>
      </c>
      <c r="V165">
        <v>17.811229279625401</v>
      </c>
      <c r="W165">
        <v>18.1623620915692</v>
      </c>
      <c r="X165">
        <v>18.936911289213999</v>
      </c>
    </row>
    <row r="166" spans="1:24" x14ac:dyDescent="0.2">
      <c r="A166" t="s">
        <v>428</v>
      </c>
      <c r="B166" t="s">
        <v>429</v>
      </c>
      <c r="C166" t="s">
        <v>986</v>
      </c>
      <c r="D166" t="s">
        <v>987</v>
      </c>
      <c r="E166">
        <v>58.925500281989599</v>
      </c>
      <c r="F166">
        <v>55.772727436200803</v>
      </c>
      <c r="G166">
        <v>56.434195803580899</v>
      </c>
      <c r="H166">
        <v>56.064058854121399</v>
      </c>
      <c r="I166">
        <v>56.937015054043499</v>
      </c>
      <c r="J166">
        <v>56.925585923741203</v>
      </c>
      <c r="K166">
        <v>53.132612640873297</v>
      </c>
      <c r="L166">
        <v>53.9855676773157</v>
      </c>
      <c r="M166">
        <v>53.181068895303</v>
      </c>
      <c r="N166">
        <v>53.516178233594999</v>
      </c>
      <c r="O166">
        <v>55.825699521348</v>
      </c>
      <c r="P166">
        <v>53.572705622649401</v>
      </c>
      <c r="Q166">
        <v>57.445363946493103</v>
      </c>
      <c r="R166">
        <v>55.406798505583602</v>
      </c>
      <c r="S166">
        <v>54.705504140341802</v>
      </c>
      <c r="T166">
        <v>53.494413360076997</v>
      </c>
      <c r="U166">
        <v>52.671997449745298</v>
      </c>
      <c r="V166">
        <v>49.677441098006099</v>
      </c>
      <c r="W166">
        <v>48.8449127621519</v>
      </c>
      <c r="X166">
        <v>48.536000890850197</v>
      </c>
    </row>
    <row r="167" spans="1:24" x14ac:dyDescent="0.2">
      <c r="A167" t="s">
        <v>428</v>
      </c>
      <c r="B167" t="s">
        <v>429</v>
      </c>
      <c r="C167" t="s">
        <v>988</v>
      </c>
      <c r="D167" t="s">
        <v>989</v>
      </c>
      <c r="E167">
        <v>2.41959719085617</v>
      </c>
      <c r="F167">
        <v>1.7729165515326299</v>
      </c>
      <c r="G167">
        <v>2.0726310707998299</v>
      </c>
      <c r="H167">
        <v>2.0812795570978802</v>
      </c>
      <c r="I167">
        <v>5.4885010051932497</v>
      </c>
      <c r="J167">
        <v>6.96449900326974</v>
      </c>
      <c r="K167">
        <v>8.3368129618542799</v>
      </c>
      <c r="L167">
        <v>8.7004350007795299</v>
      </c>
      <c r="M167">
        <v>10.383695943519401</v>
      </c>
      <c r="N167">
        <v>9.6830549810908302</v>
      </c>
      <c r="O167">
        <v>10.3470932380432</v>
      </c>
      <c r="P167">
        <v>11.051978701983099</v>
      </c>
      <c r="Q167">
        <v>10.1125159949995</v>
      </c>
      <c r="R167">
        <v>9.6182001586666193</v>
      </c>
      <c r="S167">
        <v>9.7465829037236897</v>
      </c>
      <c r="T167">
        <v>10.1791335890591</v>
      </c>
      <c r="U167">
        <v>9.55215950688007</v>
      </c>
      <c r="V167">
        <v>10.213359901051</v>
      </c>
      <c r="W167">
        <v>11.435311170776099</v>
      </c>
      <c r="X167">
        <v>12.2931846846922</v>
      </c>
    </row>
    <row r="168" spans="1:24" x14ac:dyDescent="0.2">
      <c r="A168" t="s">
        <v>428</v>
      </c>
      <c r="B168" t="s">
        <v>429</v>
      </c>
      <c r="C168" t="s">
        <v>990</v>
      </c>
      <c r="D168" t="s">
        <v>991</v>
      </c>
      <c r="E168">
        <v>14.525032981080701</v>
      </c>
      <c r="F168">
        <v>12.1843868790956</v>
      </c>
      <c r="G168">
        <v>13.269406794079</v>
      </c>
      <c r="H168">
        <v>11.4473225446357</v>
      </c>
      <c r="I168">
        <v>15.539151703362499</v>
      </c>
      <c r="J168">
        <v>17.366228081077999</v>
      </c>
      <c r="K168">
        <v>20.502817998641898</v>
      </c>
      <c r="L168">
        <v>21.207857855553701</v>
      </c>
      <c r="M168">
        <v>24.5599489743357</v>
      </c>
      <c r="N168">
        <v>24.2243108233105</v>
      </c>
      <c r="O168">
        <v>24.4277092588698</v>
      </c>
      <c r="P168">
        <v>25.2097084305557</v>
      </c>
      <c r="Q168">
        <v>24.716972474844901</v>
      </c>
      <c r="R168">
        <v>24.881130842540099</v>
      </c>
      <c r="S168">
        <v>26.297719415993502</v>
      </c>
      <c r="T168">
        <v>27.258883557536699</v>
      </c>
      <c r="U168">
        <v>27.254704768828201</v>
      </c>
      <c r="V168">
        <v>28.4861700219185</v>
      </c>
      <c r="W168">
        <v>30.753529993536599</v>
      </c>
      <c r="X168">
        <v>31.507894590837498</v>
      </c>
    </row>
    <row r="169" spans="1:24" x14ac:dyDescent="0.2">
      <c r="A169" t="s">
        <v>428</v>
      </c>
      <c r="B169" t="s">
        <v>429</v>
      </c>
      <c r="C169" t="s">
        <v>992</v>
      </c>
      <c r="D169" t="s">
        <v>993</v>
      </c>
      <c r="E169" t="s">
        <v>973</v>
      </c>
      <c r="F169" t="s">
        <v>973</v>
      </c>
      <c r="G169" t="s">
        <v>973</v>
      </c>
      <c r="H169" t="s">
        <v>973</v>
      </c>
      <c r="I169" t="s">
        <v>973</v>
      </c>
      <c r="J169" t="s">
        <v>973</v>
      </c>
      <c r="K169" t="s">
        <v>973</v>
      </c>
      <c r="L169">
        <v>1.8211280709589299</v>
      </c>
      <c r="M169" t="s">
        <v>973</v>
      </c>
      <c r="N169" t="s">
        <v>973</v>
      </c>
      <c r="O169" t="s">
        <v>973</v>
      </c>
      <c r="P169" t="s">
        <v>973</v>
      </c>
      <c r="Q169" t="s">
        <v>973</v>
      </c>
      <c r="R169" t="s">
        <v>973</v>
      </c>
      <c r="S169" t="s">
        <v>973</v>
      </c>
      <c r="T169" t="s">
        <v>973</v>
      </c>
      <c r="U169" t="s">
        <v>973</v>
      </c>
      <c r="V169" t="s">
        <v>973</v>
      </c>
      <c r="W169" t="s">
        <v>973</v>
      </c>
      <c r="X169" t="s">
        <v>973</v>
      </c>
    </row>
    <row r="170" spans="1:24" x14ac:dyDescent="0.2">
      <c r="A170" t="s">
        <v>428</v>
      </c>
      <c r="B170" t="s">
        <v>429</v>
      </c>
      <c r="C170" t="s">
        <v>994</v>
      </c>
      <c r="D170" t="s">
        <v>995</v>
      </c>
      <c r="E170" t="s">
        <v>973</v>
      </c>
      <c r="F170" t="s">
        <v>973</v>
      </c>
      <c r="G170" t="s">
        <v>973</v>
      </c>
      <c r="H170" t="s">
        <v>973</v>
      </c>
      <c r="I170" t="s">
        <v>973</v>
      </c>
      <c r="J170" t="s">
        <v>973</v>
      </c>
      <c r="K170" t="s">
        <v>973</v>
      </c>
      <c r="L170" t="s">
        <v>973</v>
      </c>
      <c r="M170" t="s">
        <v>973</v>
      </c>
      <c r="N170" t="s">
        <v>973</v>
      </c>
      <c r="O170" t="s">
        <v>973</v>
      </c>
      <c r="P170" t="s">
        <v>973</v>
      </c>
      <c r="Q170" t="s">
        <v>973</v>
      </c>
      <c r="R170" t="s">
        <v>973</v>
      </c>
      <c r="S170" t="s">
        <v>973</v>
      </c>
      <c r="T170" t="s">
        <v>973</v>
      </c>
      <c r="U170" t="s">
        <v>973</v>
      </c>
      <c r="V170" t="s">
        <v>973</v>
      </c>
      <c r="W170" t="s">
        <v>973</v>
      </c>
      <c r="X170" t="s">
        <v>973</v>
      </c>
    </row>
    <row r="171" spans="1:24" x14ac:dyDescent="0.2">
      <c r="A171" t="s">
        <v>428</v>
      </c>
      <c r="B171" t="s">
        <v>429</v>
      </c>
      <c r="C171" t="s">
        <v>996</v>
      </c>
      <c r="D171" t="s">
        <v>997</v>
      </c>
      <c r="E171" t="s">
        <v>973</v>
      </c>
      <c r="F171" t="s">
        <v>973</v>
      </c>
      <c r="G171" t="s">
        <v>973</v>
      </c>
      <c r="H171" t="s">
        <v>973</v>
      </c>
      <c r="I171" t="s">
        <v>973</v>
      </c>
      <c r="J171" t="s">
        <v>973</v>
      </c>
      <c r="K171" t="s">
        <v>973</v>
      </c>
      <c r="L171">
        <v>0.85004170184734795</v>
      </c>
      <c r="M171" t="s">
        <v>973</v>
      </c>
      <c r="N171" t="s">
        <v>973</v>
      </c>
      <c r="O171" t="s">
        <v>973</v>
      </c>
      <c r="P171" t="s">
        <v>973</v>
      </c>
      <c r="Q171" t="s">
        <v>973</v>
      </c>
      <c r="R171" t="s">
        <v>973</v>
      </c>
      <c r="S171" t="s">
        <v>973</v>
      </c>
      <c r="T171" t="s">
        <v>973</v>
      </c>
      <c r="U171" t="s">
        <v>973</v>
      </c>
      <c r="V171" t="s">
        <v>973</v>
      </c>
      <c r="W171">
        <v>1.0742427505491301</v>
      </c>
      <c r="X171" t="s">
        <v>973</v>
      </c>
    </row>
    <row r="172" spans="1:24" x14ac:dyDescent="0.2">
      <c r="A172" t="s">
        <v>428</v>
      </c>
      <c r="B172" t="s">
        <v>429</v>
      </c>
      <c r="C172" t="s">
        <v>998</v>
      </c>
      <c r="D172" t="s">
        <v>999</v>
      </c>
      <c r="E172">
        <v>8.6964867321710599</v>
      </c>
      <c r="F172">
        <v>7.6736039467786599</v>
      </c>
      <c r="G172">
        <v>8.4184834501596697</v>
      </c>
      <c r="H172">
        <v>9.3576990398145501</v>
      </c>
      <c r="I172">
        <v>18.117943045496801</v>
      </c>
      <c r="J172">
        <v>20.525462800212502</v>
      </c>
      <c r="K172">
        <v>19.582719138698501</v>
      </c>
      <c r="L172">
        <v>19.9971020510194</v>
      </c>
      <c r="M172">
        <v>20.1392225338736</v>
      </c>
      <c r="N172">
        <v>20.011297819109402</v>
      </c>
      <c r="O172">
        <v>22.081335353179501</v>
      </c>
      <c r="P172">
        <v>21.6175640449475</v>
      </c>
      <c r="Q172">
        <v>21.782345578664302</v>
      </c>
      <c r="R172">
        <v>19.8359628476755</v>
      </c>
      <c r="S172">
        <v>18.8420927821528</v>
      </c>
      <c r="T172">
        <v>18.578980063102598</v>
      </c>
      <c r="U172">
        <v>16.778879926575001</v>
      </c>
      <c r="V172">
        <v>16.269883818958998</v>
      </c>
      <c r="W172">
        <v>16.601574612474401</v>
      </c>
      <c r="X172">
        <v>17.3289447181388</v>
      </c>
    </row>
    <row r="173" spans="1:24" x14ac:dyDescent="0.2">
      <c r="A173" t="s">
        <v>428</v>
      </c>
      <c r="B173" t="s">
        <v>429</v>
      </c>
      <c r="C173" t="s">
        <v>1000</v>
      </c>
      <c r="D173" t="s">
        <v>1001</v>
      </c>
      <c r="E173">
        <v>53.267393521630098</v>
      </c>
      <c r="F173">
        <v>52.727592726892802</v>
      </c>
      <c r="G173">
        <v>53.714406592125698</v>
      </c>
      <c r="H173">
        <v>53.0084584676529</v>
      </c>
      <c r="I173">
        <v>53.997132170365397</v>
      </c>
      <c r="J173">
        <v>53.944478570959802</v>
      </c>
      <c r="K173">
        <v>50.289808265780202</v>
      </c>
      <c r="L173">
        <v>51.2137488440612</v>
      </c>
      <c r="M173">
        <v>50.1052135606528</v>
      </c>
      <c r="N173">
        <v>50.062656434154199</v>
      </c>
      <c r="O173">
        <v>52.130289506135597</v>
      </c>
      <c r="P173">
        <v>49.309860352761497</v>
      </c>
      <c r="Q173">
        <v>53.240161615776699</v>
      </c>
      <c r="R173">
        <v>51.313294510482699</v>
      </c>
      <c r="S173">
        <v>50.8386774602603</v>
      </c>
      <c r="T173">
        <v>49.753020500470697</v>
      </c>
      <c r="U173">
        <v>47.874331341315703</v>
      </c>
      <c r="V173">
        <v>45.378461622611901</v>
      </c>
      <c r="W173">
        <v>44.647411992920603</v>
      </c>
      <c r="X173">
        <v>44.414724306956799</v>
      </c>
    </row>
    <row r="174" spans="1:24" x14ac:dyDescent="0.2">
      <c r="A174" t="s">
        <v>428</v>
      </c>
      <c r="B174" t="s">
        <v>429</v>
      </c>
      <c r="C174" t="s">
        <v>1002</v>
      </c>
      <c r="D174" t="s">
        <v>1003</v>
      </c>
      <c r="E174" t="s">
        <v>973</v>
      </c>
      <c r="F174" t="s">
        <v>973</v>
      </c>
      <c r="G174" t="s">
        <v>973</v>
      </c>
      <c r="H174" t="s">
        <v>973</v>
      </c>
      <c r="I174" t="s">
        <v>973</v>
      </c>
      <c r="J174" t="s">
        <v>973</v>
      </c>
      <c r="K174" t="s">
        <v>973</v>
      </c>
      <c r="L174">
        <v>0.40365091881767701</v>
      </c>
      <c r="M174" t="s">
        <v>973</v>
      </c>
      <c r="N174" t="s">
        <v>973</v>
      </c>
      <c r="O174" t="s">
        <v>973</v>
      </c>
      <c r="P174" t="s">
        <v>973</v>
      </c>
      <c r="Q174" t="s">
        <v>973</v>
      </c>
      <c r="R174" t="s">
        <v>973</v>
      </c>
      <c r="S174" t="s">
        <v>973</v>
      </c>
      <c r="T174" t="s">
        <v>973</v>
      </c>
      <c r="U174" t="s">
        <v>973</v>
      </c>
      <c r="V174">
        <v>0.37980116640073502</v>
      </c>
      <c r="W174" t="s">
        <v>973</v>
      </c>
      <c r="X174" t="s">
        <v>973</v>
      </c>
    </row>
    <row r="175" spans="1:24" x14ac:dyDescent="0.2">
      <c r="A175" t="s">
        <v>428</v>
      </c>
      <c r="B175" t="s">
        <v>429</v>
      </c>
      <c r="C175" t="s">
        <v>1004</v>
      </c>
      <c r="D175" t="s">
        <v>1005</v>
      </c>
      <c r="E175">
        <v>28</v>
      </c>
      <c r="F175" t="s">
        <v>973</v>
      </c>
      <c r="G175" t="s">
        <v>973</v>
      </c>
      <c r="H175" t="s">
        <v>973</v>
      </c>
      <c r="I175" t="s">
        <v>973</v>
      </c>
      <c r="J175" t="s">
        <v>973</v>
      </c>
      <c r="K175" t="s">
        <v>973</v>
      </c>
      <c r="L175">
        <v>35</v>
      </c>
      <c r="M175" t="s">
        <v>973</v>
      </c>
      <c r="N175" t="s">
        <v>973</v>
      </c>
      <c r="O175" t="s">
        <v>973</v>
      </c>
      <c r="P175" t="s">
        <v>973</v>
      </c>
      <c r="Q175">
        <v>37</v>
      </c>
      <c r="R175" t="s">
        <v>973</v>
      </c>
      <c r="S175">
        <v>41</v>
      </c>
      <c r="T175" t="s">
        <v>973</v>
      </c>
      <c r="U175">
        <v>42</v>
      </c>
      <c r="V175" t="s">
        <v>973</v>
      </c>
      <c r="W175">
        <v>42</v>
      </c>
      <c r="X175" t="s">
        <v>973</v>
      </c>
    </row>
    <row r="176" spans="1:24" x14ac:dyDescent="0.2">
      <c r="A176" t="s">
        <v>428</v>
      </c>
      <c r="B176" t="s">
        <v>429</v>
      </c>
      <c r="C176" t="s">
        <v>1006</v>
      </c>
      <c r="D176" t="s">
        <v>1007</v>
      </c>
      <c r="E176" t="s">
        <v>973</v>
      </c>
      <c r="F176" t="s">
        <v>973</v>
      </c>
      <c r="G176" t="s">
        <v>973</v>
      </c>
      <c r="H176" t="s">
        <v>973</v>
      </c>
      <c r="I176" t="s">
        <v>973</v>
      </c>
      <c r="J176" t="s">
        <v>973</v>
      </c>
      <c r="K176" t="s">
        <v>973</v>
      </c>
      <c r="L176" t="s">
        <v>973</v>
      </c>
      <c r="M176" t="s">
        <v>973</v>
      </c>
      <c r="N176" t="s">
        <v>973</v>
      </c>
      <c r="O176" t="s">
        <v>973</v>
      </c>
      <c r="P176" t="s">
        <v>973</v>
      </c>
      <c r="Q176">
        <v>0.69326411618385997</v>
      </c>
      <c r="R176" t="s">
        <v>973</v>
      </c>
      <c r="S176" t="s">
        <v>973</v>
      </c>
      <c r="T176" t="s">
        <v>973</v>
      </c>
      <c r="U176" t="s">
        <v>973</v>
      </c>
      <c r="V176" t="s">
        <v>973</v>
      </c>
      <c r="W176" t="s">
        <v>973</v>
      </c>
      <c r="X176" t="s">
        <v>973</v>
      </c>
    </row>
    <row r="177" spans="1:24" x14ac:dyDescent="0.2">
      <c r="A177" t="s">
        <v>1008</v>
      </c>
      <c r="B177" t="s">
        <v>462</v>
      </c>
      <c r="C177" t="s">
        <v>957</v>
      </c>
      <c r="D177" t="s">
        <v>958</v>
      </c>
      <c r="E177">
        <v>29.5966344581709</v>
      </c>
      <c r="F177">
        <v>29.049842733015598</v>
      </c>
      <c r="G177">
        <v>28.5431375568219</v>
      </c>
      <c r="H177">
        <v>28.3033272947415</v>
      </c>
      <c r="I177">
        <v>28.0141644684164</v>
      </c>
      <c r="J177">
        <v>28.098776850355499</v>
      </c>
      <c r="K177">
        <v>28.1350141808852</v>
      </c>
      <c r="L177">
        <v>28.180002502862099</v>
      </c>
      <c r="M177">
        <v>28.057267617495199</v>
      </c>
      <c r="N177">
        <v>28.009521998529401</v>
      </c>
      <c r="O177">
        <v>27.766410360791799</v>
      </c>
      <c r="P177">
        <v>27.436080761696999</v>
      </c>
      <c r="Q177">
        <v>26.971203840083199</v>
      </c>
      <c r="R177">
        <v>26.282889524988601</v>
      </c>
      <c r="S177">
        <v>25.878689997192399</v>
      </c>
      <c r="T177">
        <v>25.044063633191101</v>
      </c>
      <c r="U177">
        <v>24.3647190689917</v>
      </c>
      <c r="V177">
        <v>23.9264084185914</v>
      </c>
      <c r="W177">
        <v>23.544152377933099</v>
      </c>
      <c r="X177">
        <v>23.2159925514372</v>
      </c>
    </row>
    <row r="178" spans="1:24" x14ac:dyDescent="0.2">
      <c r="A178" t="s">
        <v>1008</v>
      </c>
      <c r="B178" t="s">
        <v>462</v>
      </c>
      <c r="C178" t="s">
        <v>959</v>
      </c>
      <c r="D178" t="s">
        <v>960</v>
      </c>
      <c r="E178">
        <v>6.8868772590601397</v>
      </c>
      <c r="F178">
        <v>6.7262047179711502</v>
      </c>
      <c r="G178">
        <v>6.5838583508541699</v>
      </c>
      <c r="H178">
        <v>6.5470656433956202</v>
      </c>
      <c r="I178">
        <v>6.1734585792845396</v>
      </c>
      <c r="J178">
        <v>6.0699585299591003</v>
      </c>
      <c r="K178">
        <v>6.0026930345512497</v>
      </c>
      <c r="L178">
        <v>5.9648317039581302</v>
      </c>
      <c r="M178">
        <v>5.9202689735968601</v>
      </c>
      <c r="N178">
        <v>5.9328375521746697</v>
      </c>
      <c r="O178">
        <v>5.8710242033875302</v>
      </c>
      <c r="P178">
        <v>5.7920906809559103</v>
      </c>
      <c r="Q178">
        <v>5.76548409396423</v>
      </c>
      <c r="R178">
        <v>5.68103870175183</v>
      </c>
      <c r="S178">
        <v>5.6115435369280702</v>
      </c>
      <c r="T178">
        <v>5.5556317846369101</v>
      </c>
      <c r="U178">
        <v>5.4793964569413802</v>
      </c>
      <c r="V178">
        <v>6.2036146255381102</v>
      </c>
      <c r="W178">
        <v>6.2840358206747</v>
      </c>
      <c r="X178">
        <v>5.3581173806719304</v>
      </c>
    </row>
    <row r="179" spans="1:24" x14ac:dyDescent="0.2">
      <c r="A179" t="s">
        <v>1008</v>
      </c>
      <c r="B179" t="s">
        <v>462</v>
      </c>
      <c r="C179" t="s">
        <v>961</v>
      </c>
      <c r="D179" t="s">
        <v>962</v>
      </c>
      <c r="E179">
        <v>494850317</v>
      </c>
      <c r="F179">
        <v>506478256</v>
      </c>
      <c r="G179">
        <v>518193093</v>
      </c>
      <c r="H179">
        <v>530338988</v>
      </c>
      <c r="I179">
        <v>583743828</v>
      </c>
      <c r="J179">
        <v>597799097</v>
      </c>
      <c r="K179">
        <v>612128501</v>
      </c>
      <c r="L179">
        <v>624828664</v>
      </c>
      <c r="M179">
        <v>639053870</v>
      </c>
      <c r="N179">
        <v>653273442</v>
      </c>
      <c r="O179">
        <v>667464006</v>
      </c>
      <c r="P179">
        <v>680716578</v>
      </c>
      <c r="Q179">
        <v>694232973</v>
      </c>
      <c r="R179">
        <v>707023525</v>
      </c>
      <c r="S179">
        <v>718887744</v>
      </c>
      <c r="T179">
        <v>730362334</v>
      </c>
      <c r="U179">
        <v>742714463</v>
      </c>
      <c r="V179">
        <v>756405281</v>
      </c>
      <c r="W179">
        <v>767578451</v>
      </c>
      <c r="X179">
        <v>782349366</v>
      </c>
    </row>
    <row r="180" spans="1:24" x14ac:dyDescent="0.2">
      <c r="A180" t="s">
        <v>1008</v>
      </c>
      <c r="B180" t="s">
        <v>462</v>
      </c>
      <c r="C180" t="s">
        <v>963</v>
      </c>
      <c r="D180" t="s">
        <v>964</v>
      </c>
      <c r="E180">
        <v>51.301431838768998</v>
      </c>
      <c r="F180">
        <v>51.335603237853903</v>
      </c>
      <c r="G180">
        <v>51.3547994930925</v>
      </c>
      <c r="H180">
        <v>51.3836073165077</v>
      </c>
      <c r="I180">
        <v>51.563609187559102</v>
      </c>
      <c r="J180">
        <v>51.586082817522602</v>
      </c>
      <c r="K180">
        <v>51.594393136267499</v>
      </c>
      <c r="L180">
        <v>51.571229150151503</v>
      </c>
      <c r="M180">
        <v>51.585883876035702</v>
      </c>
      <c r="N180">
        <v>51.618305981822999</v>
      </c>
      <c r="O180">
        <v>51.653062895010997</v>
      </c>
      <c r="P180">
        <v>51.675508170642601</v>
      </c>
      <c r="Q180">
        <v>51.711235482815098</v>
      </c>
      <c r="R180">
        <v>51.7271390124723</v>
      </c>
      <c r="S180">
        <v>51.695402248362299</v>
      </c>
      <c r="T180">
        <v>51.628845002530603</v>
      </c>
      <c r="U180">
        <v>51.572456753720097</v>
      </c>
      <c r="V180">
        <v>51.532187518858201</v>
      </c>
      <c r="W180">
        <v>51.466470700120702</v>
      </c>
      <c r="X180">
        <v>51.462072024405003</v>
      </c>
    </row>
    <row r="181" spans="1:24" x14ac:dyDescent="0.2">
      <c r="A181" t="s">
        <v>1008</v>
      </c>
      <c r="B181" t="s">
        <v>462</v>
      </c>
      <c r="C181" t="s">
        <v>965</v>
      </c>
      <c r="D181" t="s">
        <v>966</v>
      </c>
      <c r="E181">
        <v>48.698568161231002</v>
      </c>
      <c r="F181">
        <v>48.664396762146097</v>
      </c>
      <c r="G181">
        <v>48.6452005069075</v>
      </c>
      <c r="H181">
        <v>48.6163926834923</v>
      </c>
      <c r="I181">
        <v>48.436390812440898</v>
      </c>
      <c r="J181">
        <v>48.413917182477398</v>
      </c>
      <c r="K181">
        <v>48.405606863732501</v>
      </c>
      <c r="L181">
        <v>48.428770849848497</v>
      </c>
      <c r="M181">
        <v>48.414116123964298</v>
      </c>
      <c r="N181">
        <v>48.381694018177001</v>
      </c>
      <c r="O181">
        <v>48.346937104989102</v>
      </c>
      <c r="P181">
        <v>48.324491829357399</v>
      </c>
      <c r="Q181">
        <v>48.288764517184902</v>
      </c>
      <c r="R181">
        <v>48.2728609875277</v>
      </c>
      <c r="S181">
        <v>48.304597751637701</v>
      </c>
      <c r="T181">
        <v>48.371154997469397</v>
      </c>
      <c r="U181">
        <v>48.427543246279903</v>
      </c>
      <c r="V181">
        <v>48.467812481141799</v>
      </c>
      <c r="W181">
        <v>48.533529299879298</v>
      </c>
      <c r="X181">
        <v>48.537927975594997</v>
      </c>
    </row>
    <row r="182" spans="1:24" x14ac:dyDescent="0.2">
      <c r="A182" t="s">
        <v>1008</v>
      </c>
      <c r="B182" t="s">
        <v>462</v>
      </c>
      <c r="C182" t="s">
        <v>967</v>
      </c>
      <c r="D182" t="s">
        <v>968</v>
      </c>
      <c r="E182">
        <v>240985020</v>
      </c>
      <c r="F182">
        <v>246474587</v>
      </c>
      <c r="G182">
        <v>252076070</v>
      </c>
      <c r="H182">
        <v>257831687</v>
      </c>
      <c r="I182">
        <v>282744440</v>
      </c>
      <c r="J182">
        <v>289417962</v>
      </c>
      <c r="K182">
        <v>296304514</v>
      </c>
      <c r="L182">
        <v>302596843</v>
      </c>
      <c r="M182">
        <v>309392282</v>
      </c>
      <c r="N182">
        <v>316064758</v>
      </c>
      <c r="O182">
        <v>322698402</v>
      </c>
      <c r="P182">
        <v>328952826</v>
      </c>
      <c r="Q182">
        <v>335236526</v>
      </c>
      <c r="R182">
        <v>341300483</v>
      </c>
      <c r="S182">
        <v>347255834</v>
      </c>
      <c r="T182">
        <v>353284694</v>
      </c>
      <c r="U182">
        <v>359678364</v>
      </c>
      <c r="V182">
        <v>366613091</v>
      </c>
      <c r="W182">
        <v>372532911</v>
      </c>
      <c r="X182">
        <v>379736173</v>
      </c>
    </row>
    <row r="183" spans="1:24" x14ac:dyDescent="0.2">
      <c r="A183" t="s">
        <v>1008</v>
      </c>
      <c r="B183" t="s">
        <v>462</v>
      </c>
      <c r="C183" t="s">
        <v>969</v>
      </c>
      <c r="D183" t="s">
        <v>970</v>
      </c>
      <c r="E183">
        <v>253865297</v>
      </c>
      <c r="F183">
        <v>260003669</v>
      </c>
      <c r="G183">
        <v>266117023</v>
      </c>
      <c r="H183">
        <v>272507301</v>
      </c>
      <c r="I183">
        <v>300999388</v>
      </c>
      <c r="J183">
        <v>308381135</v>
      </c>
      <c r="K183">
        <v>315823987</v>
      </c>
      <c r="L183">
        <v>322231821</v>
      </c>
      <c r="M183">
        <v>329661588</v>
      </c>
      <c r="N183">
        <v>337208684</v>
      </c>
      <c r="O183">
        <v>344765604</v>
      </c>
      <c r="P183">
        <v>351763752</v>
      </c>
      <c r="Q183">
        <v>358996447</v>
      </c>
      <c r="R183">
        <v>365723042</v>
      </c>
      <c r="S183">
        <v>371631910</v>
      </c>
      <c r="T183">
        <v>377077640</v>
      </c>
      <c r="U183">
        <v>383036099</v>
      </c>
      <c r="V183">
        <v>389792190</v>
      </c>
      <c r="W183">
        <v>395045540</v>
      </c>
      <c r="X183">
        <v>402613193</v>
      </c>
    </row>
    <row r="184" spans="1:24" x14ac:dyDescent="0.2">
      <c r="A184" t="s">
        <v>1008</v>
      </c>
      <c r="B184" t="s">
        <v>462</v>
      </c>
      <c r="C184" t="s">
        <v>971</v>
      </c>
      <c r="D184" t="s">
        <v>972</v>
      </c>
      <c r="E184" t="s">
        <v>973</v>
      </c>
      <c r="F184" t="s">
        <v>973</v>
      </c>
      <c r="G184" t="s">
        <v>973</v>
      </c>
      <c r="H184" t="s">
        <v>973</v>
      </c>
      <c r="I184" t="s">
        <v>973</v>
      </c>
      <c r="J184" t="s">
        <v>973</v>
      </c>
      <c r="K184" t="s">
        <v>973</v>
      </c>
      <c r="L184" t="s">
        <v>973</v>
      </c>
      <c r="M184" t="s">
        <v>973</v>
      </c>
      <c r="N184" t="s">
        <v>973</v>
      </c>
      <c r="O184" t="s">
        <v>973</v>
      </c>
      <c r="P184" t="s">
        <v>973</v>
      </c>
      <c r="Q184" t="s">
        <v>973</v>
      </c>
      <c r="R184" t="s">
        <v>973</v>
      </c>
      <c r="S184" t="s">
        <v>973</v>
      </c>
      <c r="T184" t="s">
        <v>973</v>
      </c>
      <c r="U184" t="s">
        <v>973</v>
      </c>
      <c r="V184" t="s">
        <v>973</v>
      </c>
      <c r="W184" t="s">
        <v>973</v>
      </c>
      <c r="X184" t="s">
        <v>973</v>
      </c>
    </row>
    <row r="185" spans="1:24" x14ac:dyDescent="0.2">
      <c r="A185" t="s">
        <v>1008</v>
      </c>
      <c r="B185" t="s">
        <v>462</v>
      </c>
      <c r="C185" t="s">
        <v>974</v>
      </c>
      <c r="D185" t="s">
        <v>975</v>
      </c>
      <c r="E185">
        <v>4.2482138655949004</v>
      </c>
      <c r="F185">
        <v>4.5450438812294696</v>
      </c>
      <c r="G185">
        <v>4.4644706524200402</v>
      </c>
      <c r="H185">
        <v>4.2889033680746902</v>
      </c>
      <c r="I185">
        <v>3.90916647934425</v>
      </c>
      <c r="J185">
        <v>3.8062228641470601</v>
      </c>
      <c r="K185">
        <v>4.67065070377331</v>
      </c>
      <c r="L185">
        <v>4.4339064621542104</v>
      </c>
      <c r="M185">
        <v>4.3331550525345897</v>
      </c>
      <c r="N185">
        <v>4.3810754002040904</v>
      </c>
      <c r="O185">
        <v>4.4479992840994802</v>
      </c>
      <c r="P185">
        <v>4.8030427582478401</v>
      </c>
      <c r="Q185">
        <v>5.2736266473461697</v>
      </c>
      <c r="R185">
        <v>5.5884876947584301</v>
      </c>
      <c r="S185">
        <v>5.5163493859749204</v>
      </c>
      <c r="T185">
        <v>5.2478229703886203</v>
      </c>
      <c r="U185">
        <v>5.1967057199658004</v>
      </c>
      <c r="V185">
        <v>5.79883576129704</v>
      </c>
      <c r="W185">
        <v>5.5140613356894503</v>
      </c>
      <c r="X185">
        <v>4.7777005733876603</v>
      </c>
    </row>
    <row r="186" spans="1:24" x14ac:dyDescent="0.2">
      <c r="A186" t="s">
        <v>1008</v>
      </c>
      <c r="B186" t="s">
        <v>462</v>
      </c>
      <c r="C186" t="s">
        <v>976</v>
      </c>
      <c r="D186" t="s">
        <v>977</v>
      </c>
      <c r="E186">
        <v>100.05963582269599</v>
      </c>
      <c r="F186">
        <v>103.20643062719699</v>
      </c>
      <c r="G186">
        <v>98.764336784783893</v>
      </c>
      <c r="H186">
        <v>98.544238539314193</v>
      </c>
      <c r="I186">
        <v>158.65754836113101</v>
      </c>
      <c r="J186">
        <v>186.72859414813601</v>
      </c>
      <c r="K186">
        <v>202.45650844304899</v>
      </c>
      <c r="L186">
        <v>218.022891380495</v>
      </c>
      <c r="M186">
        <v>248.492512328793</v>
      </c>
      <c r="N186">
        <v>263.45201971002001</v>
      </c>
      <c r="O186">
        <v>264.78124541735599</v>
      </c>
      <c r="P186">
        <v>278.01062202168401</v>
      </c>
      <c r="Q186">
        <v>269.41345749923602</v>
      </c>
      <c r="R186">
        <v>280.29712895876798</v>
      </c>
      <c r="S186">
        <v>286.80008973674597</v>
      </c>
      <c r="T186">
        <v>279.15872873857597</v>
      </c>
      <c r="U186">
        <v>274.673549393141</v>
      </c>
      <c r="V186">
        <v>278.42562032686999</v>
      </c>
      <c r="W186">
        <v>296.66655718151497</v>
      </c>
      <c r="X186">
        <v>293.10427543889102</v>
      </c>
    </row>
    <row r="187" spans="1:24" x14ac:dyDescent="0.2">
      <c r="A187" t="s">
        <v>1008</v>
      </c>
      <c r="B187" t="s">
        <v>462</v>
      </c>
      <c r="C187" t="s">
        <v>978</v>
      </c>
      <c r="D187" t="s">
        <v>979</v>
      </c>
      <c r="E187">
        <v>2.2759198463230002</v>
      </c>
      <c r="F187">
        <v>2.4806469452978299</v>
      </c>
      <c r="G187">
        <v>2.4259629759952102</v>
      </c>
      <c r="H187">
        <v>2.2908067345597001</v>
      </c>
      <c r="I187">
        <v>2.0481099069233002</v>
      </c>
      <c r="J187">
        <v>1.9910382735582299</v>
      </c>
      <c r="K187">
        <v>2.49211092945094</v>
      </c>
      <c r="L187">
        <v>2.2811869818047699</v>
      </c>
      <c r="M187">
        <v>2.28453560120359</v>
      </c>
      <c r="N187">
        <v>2.3103810564389198</v>
      </c>
      <c r="O187">
        <v>2.47363172053671</v>
      </c>
      <c r="P187">
        <v>2.7968899435165402</v>
      </c>
      <c r="Q187">
        <v>2.9884761809179401</v>
      </c>
      <c r="R187">
        <v>3.1765636680347402</v>
      </c>
      <c r="S187">
        <v>3.0935472762526199</v>
      </c>
      <c r="T187">
        <v>2.95548474260878</v>
      </c>
      <c r="U187">
        <v>3.0098989081537901</v>
      </c>
      <c r="V187">
        <v>3.5856059677594998</v>
      </c>
      <c r="W187">
        <v>3.4184868360442202</v>
      </c>
      <c r="X187">
        <v>2.8701257193916501</v>
      </c>
    </row>
    <row r="188" spans="1:24" x14ac:dyDescent="0.2">
      <c r="A188" t="s">
        <v>1008</v>
      </c>
      <c r="B188" t="s">
        <v>462</v>
      </c>
      <c r="C188" t="s">
        <v>980</v>
      </c>
      <c r="D188" t="s">
        <v>981</v>
      </c>
      <c r="E188">
        <v>53.6510849473704</v>
      </c>
      <c r="F188">
        <v>56.596933535036399</v>
      </c>
      <c r="G188">
        <v>53.299842720703097</v>
      </c>
      <c r="H188">
        <v>52.715746768614501</v>
      </c>
      <c r="I188">
        <v>83.052209482454501</v>
      </c>
      <c r="J188">
        <v>97.627107936743002</v>
      </c>
      <c r="K188">
        <v>107.589122566201</v>
      </c>
      <c r="L188">
        <v>111.323971953141</v>
      </c>
      <c r="M188">
        <v>130.288232217933</v>
      </c>
      <c r="N188">
        <v>138.30833918311799</v>
      </c>
      <c r="O188">
        <v>146.03171164619101</v>
      </c>
      <c r="P188">
        <v>161.02767784466599</v>
      </c>
      <c r="Q188">
        <v>151.97982268006899</v>
      </c>
      <c r="R188">
        <v>159.88006647219399</v>
      </c>
      <c r="S188">
        <v>160.87380861282099</v>
      </c>
      <c r="T188">
        <v>156.97800068212001</v>
      </c>
      <c r="U188">
        <v>157.55794918028101</v>
      </c>
      <c r="V188">
        <v>170.35922279438199</v>
      </c>
      <c r="W188">
        <v>181.229094918448</v>
      </c>
      <c r="X188">
        <v>174.91669488892501</v>
      </c>
    </row>
    <row r="189" spans="1:24" x14ac:dyDescent="0.2">
      <c r="A189" t="s">
        <v>1008</v>
      </c>
      <c r="B189" t="s">
        <v>462</v>
      </c>
      <c r="C189" t="s">
        <v>982</v>
      </c>
      <c r="D189" t="s">
        <v>983</v>
      </c>
      <c r="E189">
        <v>53.552296620245897</v>
      </c>
      <c r="F189">
        <v>54.779947275813299</v>
      </c>
      <c r="G189">
        <v>53.906485572625499</v>
      </c>
      <c r="H189">
        <v>53.444171537752297</v>
      </c>
      <c r="I189">
        <v>52.3072290661948</v>
      </c>
      <c r="J189">
        <v>52.237678680679799</v>
      </c>
      <c r="K189">
        <v>53.092457140342297</v>
      </c>
      <c r="L189">
        <v>51.104056698379999</v>
      </c>
      <c r="M189">
        <v>52.522258874695403</v>
      </c>
      <c r="N189">
        <v>52.605337275603802</v>
      </c>
      <c r="O189">
        <v>55.203699738304898</v>
      </c>
      <c r="P189">
        <v>57.997119419853902</v>
      </c>
      <c r="Q189">
        <v>56.436872835876798</v>
      </c>
      <c r="R189">
        <v>57.0299591496834</v>
      </c>
      <c r="S189">
        <v>56.063177455617101</v>
      </c>
      <c r="T189">
        <v>56.2371695909981</v>
      </c>
      <c r="U189">
        <v>57.403108759812199</v>
      </c>
      <c r="V189">
        <v>61.058487636146403</v>
      </c>
      <c r="W189">
        <v>61.160087989965398</v>
      </c>
      <c r="X189">
        <v>59.652164433391803</v>
      </c>
    </row>
    <row r="190" spans="1:24" x14ac:dyDescent="0.2">
      <c r="A190" t="s">
        <v>1008</v>
      </c>
      <c r="B190" t="s">
        <v>462</v>
      </c>
      <c r="C190" t="s">
        <v>984</v>
      </c>
      <c r="D190" t="s">
        <v>985</v>
      </c>
      <c r="E190">
        <v>45.595601909424602</v>
      </c>
      <c r="F190">
        <v>45.784251488405999</v>
      </c>
      <c r="G190">
        <v>44.4011678573723</v>
      </c>
      <c r="H190">
        <v>44.728468293779301</v>
      </c>
      <c r="I190">
        <v>73.655831583676203</v>
      </c>
      <c r="J190">
        <v>87.005659310133296</v>
      </c>
      <c r="K190">
        <v>92.600798698948793</v>
      </c>
      <c r="L190">
        <v>104.810948907602</v>
      </c>
      <c r="M190">
        <v>115.67313801082</v>
      </c>
      <c r="N190">
        <v>122.85256680527</v>
      </c>
      <c r="O190">
        <v>116.072419572941</v>
      </c>
      <c r="P190">
        <v>113.753628445392</v>
      </c>
      <c r="Q190">
        <v>115.07164220678099</v>
      </c>
      <c r="R190">
        <v>117.3911184781</v>
      </c>
      <c r="S190">
        <v>122.963807793404</v>
      </c>
      <c r="T190">
        <v>118.575266793407</v>
      </c>
      <c r="U190">
        <v>113.54961906379501</v>
      </c>
      <c r="V190">
        <v>104.583059598792</v>
      </c>
      <c r="W190">
        <v>110.633227624463</v>
      </c>
      <c r="X190">
        <v>112.514778359329</v>
      </c>
    </row>
    <row r="191" spans="1:24" x14ac:dyDescent="0.2">
      <c r="A191" t="s">
        <v>1008</v>
      </c>
      <c r="B191" t="s">
        <v>462</v>
      </c>
      <c r="C191" t="s">
        <v>986</v>
      </c>
      <c r="D191" t="s">
        <v>987</v>
      </c>
      <c r="E191">
        <v>45.630108748041899</v>
      </c>
      <c r="F191">
        <v>44.4128473719799</v>
      </c>
      <c r="G191">
        <v>45.008666697431998</v>
      </c>
      <c r="H191">
        <v>45.435131713761002</v>
      </c>
      <c r="I191">
        <v>46.457894223939299</v>
      </c>
      <c r="J191">
        <v>46.6332952631616</v>
      </c>
      <c r="K191">
        <v>45.7811005522329</v>
      </c>
      <c r="L191">
        <v>48.032389488802998</v>
      </c>
      <c r="M191">
        <v>46.462081031163798</v>
      </c>
      <c r="N191">
        <v>46.527559910145698</v>
      </c>
      <c r="O191">
        <v>43.784488399833997</v>
      </c>
      <c r="P191">
        <v>40.843998388226403</v>
      </c>
      <c r="Q191">
        <v>42.686836013480601</v>
      </c>
      <c r="R191">
        <v>41.885371821016399</v>
      </c>
      <c r="S191">
        <v>42.899609423330297</v>
      </c>
      <c r="T191">
        <v>42.466358127920302</v>
      </c>
      <c r="U191">
        <v>41.299885819816303</v>
      </c>
      <c r="V191">
        <v>37.677178944063698</v>
      </c>
      <c r="W191">
        <v>37.220351295011298</v>
      </c>
      <c r="X191">
        <v>38.405330798768702</v>
      </c>
    </row>
    <row r="192" spans="1:24" x14ac:dyDescent="0.2">
      <c r="A192" t="s">
        <v>1008</v>
      </c>
      <c r="B192" t="s">
        <v>462</v>
      </c>
      <c r="C192" t="s">
        <v>988</v>
      </c>
      <c r="D192" t="s">
        <v>989</v>
      </c>
      <c r="E192">
        <v>1.0233441309681</v>
      </c>
      <c r="F192">
        <v>1.0396607870644701</v>
      </c>
      <c r="G192">
        <v>1.3263155985575401</v>
      </c>
      <c r="H192">
        <v>1.1482943663290699</v>
      </c>
      <c r="I192">
        <v>2.0424139251165299</v>
      </c>
      <c r="J192">
        <v>2.1978554322560702</v>
      </c>
      <c r="K192">
        <v>2.37900025428439</v>
      </c>
      <c r="L192">
        <v>1.97908957196014</v>
      </c>
      <c r="M192">
        <v>2.6496612048230901</v>
      </c>
      <c r="N192">
        <v>2.4019121488980102</v>
      </c>
      <c r="O192">
        <v>2.6788128602702801</v>
      </c>
      <c r="P192">
        <v>3.3925063596139902</v>
      </c>
      <c r="Q192">
        <v>2.48530700147206</v>
      </c>
      <c r="R192">
        <v>3.0278971960313301</v>
      </c>
      <c r="S192">
        <v>2.9644033420912002</v>
      </c>
      <c r="T192">
        <v>3.6054545653082499</v>
      </c>
      <c r="U192">
        <v>3.5659838184680002</v>
      </c>
      <c r="V192">
        <v>3.4833361648182799</v>
      </c>
      <c r="W192">
        <v>4.8042381389331696</v>
      </c>
      <c r="X192">
        <v>5.6728029999923901</v>
      </c>
    </row>
    <row r="193" spans="1:24" x14ac:dyDescent="0.2">
      <c r="A193" t="s">
        <v>1008</v>
      </c>
      <c r="B193" t="s">
        <v>462</v>
      </c>
      <c r="C193" t="s">
        <v>990</v>
      </c>
      <c r="D193" t="s">
        <v>991</v>
      </c>
      <c r="E193">
        <v>1.1982976703763599</v>
      </c>
      <c r="F193">
        <v>1.1673694977506299</v>
      </c>
      <c r="G193">
        <v>1.54296620480566</v>
      </c>
      <c r="H193">
        <v>1.40508825632006</v>
      </c>
      <c r="I193">
        <v>1.5351508543175001</v>
      </c>
      <c r="J193">
        <v>1.3650478408828599</v>
      </c>
      <c r="K193">
        <v>1.3786427599357201</v>
      </c>
      <c r="L193">
        <v>1.0458178444649899</v>
      </c>
      <c r="M193">
        <v>1.2267801996336301</v>
      </c>
      <c r="N193">
        <v>1.06677183506352</v>
      </c>
      <c r="O193">
        <v>1.0169608568089901</v>
      </c>
      <c r="P193">
        <v>1.5034564625</v>
      </c>
      <c r="Q193">
        <v>1.1416665351283</v>
      </c>
      <c r="R193">
        <v>1.0904443526375101</v>
      </c>
      <c r="S193">
        <v>1.0431851136113699</v>
      </c>
      <c r="T193">
        <v>1.2964723219318</v>
      </c>
      <c r="U193">
        <v>1.29700567521426</v>
      </c>
      <c r="V193">
        <v>1.26433284005618</v>
      </c>
      <c r="W193">
        <v>1.6195608394645999</v>
      </c>
      <c r="X193">
        <v>1.94250529390056</v>
      </c>
    </row>
    <row r="194" spans="1:24" x14ac:dyDescent="0.2">
      <c r="A194" t="s">
        <v>1008</v>
      </c>
      <c r="B194" t="s">
        <v>462</v>
      </c>
      <c r="C194" t="s">
        <v>992</v>
      </c>
      <c r="D194" t="s">
        <v>993</v>
      </c>
      <c r="E194">
        <v>1.2631815862854301</v>
      </c>
      <c r="F194">
        <v>1.2410410861421901</v>
      </c>
      <c r="G194">
        <v>1.2575038800257201</v>
      </c>
      <c r="H194">
        <v>1.26402202057267</v>
      </c>
      <c r="I194">
        <v>1.18559169790149</v>
      </c>
      <c r="J194">
        <v>1.1813044239416099</v>
      </c>
      <c r="K194">
        <v>1.13378615478343</v>
      </c>
      <c r="L194">
        <v>1.1355287756529</v>
      </c>
      <c r="M194">
        <v>1.0992056221361699</v>
      </c>
      <c r="N194">
        <v>1.14205842463427</v>
      </c>
      <c r="O194">
        <v>1.1490311568642699</v>
      </c>
      <c r="P194">
        <v>1.1543007257422899</v>
      </c>
      <c r="Q194">
        <v>1.16497938360832</v>
      </c>
      <c r="R194">
        <v>1.1691748143623699</v>
      </c>
      <c r="S194">
        <v>1.1572644685689699</v>
      </c>
      <c r="T194">
        <v>1.14621961504151</v>
      </c>
      <c r="U194">
        <v>1.11091139839366</v>
      </c>
      <c r="V194" t="s">
        <v>973</v>
      </c>
      <c r="W194" t="s">
        <v>973</v>
      </c>
      <c r="X194" t="s">
        <v>973</v>
      </c>
    </row>
    <row r="195" spans="1:24" x14ac:dyDescent="0.2">
      <c r="A195" t="s">
        <v>1008</v>
      </c>
      <c r="B195" t="s">
        <v>462</v>
      </c>
      <c r="C195" t="s">
        <v>994</v>
      </c>
      <c r="D195" t="s">
        <v>995</v>
      </c>
      <c r="E195" t="s">
        <v>973</v>
      </c>
      <c r="F195" t="s">
        <v>973</v>
      </c>
      <c r="G195" t="s">
        <v>973</v>
      </c>
      <c r="H195" t="s">
        <v>973</v>
      </c>
      <c r="I195" t="s">
        <v>973</v>
      </c>
      <c r="J195" t="s">
        <v>973</v>
      </c>
      <c r="K195" t="s">
        <v>973</v>
      </c>
      <c r="L195" t="s">
        <v>973</v>
      </c>
      <c r="M195" t="s">
        <v>973</v>
      </c>
      <c r="N195" t="s">
        <v>973</v>
      </c>
      <c r="O195" t="s">
        <v>973</v>
      </c>
      <c r="P195" t="s">
        <v>973</v>
      </c>
      <c r="Q195" t="s">
        <v>973</v>
      </c>
      <c r="R195" t="s">
        <v>973</v>
      </c>
      <c r="S195" t="s">
        <v>973</v>
      </c>
      <c r="T195" t="s">
        <v>973</v>
      </c>
      <c r="U195" t="s">
        <v>973</v>
      </c>
      <c r="V195" t="s">
        <v>973</v>
      </c>
      <c r="W195" t="s">
        <v>973</v>
      </c>
      <c r="X195" t="s">
        <v>973</v>
      </c>
    </row>
    <row r="196" spans="1:24" x14ac:dyDescent="0.2">
      <c r="A196" t="s">
        <v>1008</v>
      </c>
      <c r="B196" t="s">
        <v>462</v>
      </c>
      <c r="C196" t="s">
        <v>996</v>
      </c>
      <c r="D196" t="s">
        <v>997</v>
      </c>
      <c r="E196" t="s">
        <v>973</v>
      </c>
      <c r="F196" t="s">
        <v>973</v>
      </c>
      <c r="G196" t="s">
        <v>973</v>
      </c>
      <c r="H196" t="s">
        <v>973</v>
      </c>
      <c r="I196" t="s">
        <v>973</v>
      </c>
      <c r="J196" t="s">
        <v>973</v>
      </c>
      <c r="K196" t="s">
        <v>973</v>
      </c>
      <c r="L196">
        <v>1.45466012749351</v>
      </c>
      <c r="M196" t="s">
        <v>973</v>
      </c>
      <c r="N196" t="s">
        <v>973</v>
      </c>
      <c r="O196" t="s">
        <v>973</v>
      </c>
      <c r="P196" t="s">
        <v>973</v>
      </c>
      <c r="Q196" t="s">
        <v>973</v>
      </c>
      <c r="R196" t="s">
        <v>973</v>
      </c>
      <c r="S196" t="s">
        <v>973</v>
      </c>
      <c r="T196" t="s">
        <v>973</v>
      </c>
      <c r="U196" t="s">
        <v>973</v>
      </c>
      <c r="V196" t="s">
        <v>973</v>
      </c>
      <c r="W196">
        <v>1.60155469794965</v>
      </c>
      <c r="X196" t="s">
        <v>973</v>
      </c>
    </row>
    <row r="197" spans="1:24" x14ac:dyDescent="0.2">
      <c r="A197" t="s">
        <v>1008</v>
      </c>
      <c r="B197" t="s">
        <v>462</v>
      </c>
      <c r="C197" t="s">
        <v>998</v>
      </c>
      <c r="D197" t="s">
        <v>999</v>
      </c>
      <c r="E197">
        <v>39.331649751572698</v>
      </c>
      <c r="F197">
        <v>39.615517493914901</v>
      </c>
      <c r="G197">
        <v>37.779015266174802</v>
      </c>
      <c r="H197">
        <v>37.782536651661097</v>
      </c>
      <c r="I197">
        <v>61.256071295049203</v>
      </c>
      <c r="J197">
        <v>71.505301660855594</v>
      </c>
      <c r="K197">
        <v>75.873899138192996</v>
      </c>
      <c r="L197">
        <v>85.476597342585407</v>
      </c>
      <c r="M197">
        <v>93.053794859208594</v>
      </c>
      <c r="N197">
        <v>97.107750963352501</v>
      </c>
      <c r="O197">
        <v>90.028776751932099</v>
      </c>
      <c r="P197">
        <v>87.863015626848195</v>
      </c>
      <c r="Q197">
        <v>89.2881090186536</v>
      </c>
      <c r="R197">
        <v>88.230575467547894</v>
      </c>
      <c r="S197">
        <v>88.288092478212903</v>
      </c>
      <c r="T197">
        <v>83.535190233174404</v>
      </c>
      <c r="U197">
        <v>79.112631890538097</v>
      </c>
      <c r="V197">
        <v>75.617014264192605</v>
      </c>
      <c r="W197">
        <v>79.831527515098699</v>
      </c>
      <c r="X197">
        <v>80.895994466847895</v>
      </c>
    </row>
    <row r="198" spans="1:24" x14ac:dyDescent="0.2">
      <c r="A198" t="s">
        <v>1008</v>
      </c>
      <c r="B198" t="s">
        <v>462</v>
      </c>
      <c r="C198" t="s">
        <v>1000</v>
      </c>
      <c r="D198" t="s">
        <v>1001</v>
      </c>
      <c r="E198">
        <v>39.3614794315937</v>
      </c>
      <c r="F198">
        <v>38.427629375253602</v>
      </c>
      <c r="G198">
        <v>38.299095427784103</v>
      </c>
      <c r="H198">
        <v>38.3873538078862</v>
      </c>
      <c r="I198">
        <v>38.657373511078497</v>
      </c>
      <c r="J198">
        <v>38.347572998483599</v>
      </c>
      <c r="K198">
        <v>37.537094813139198</v>
      </c>
      <c r="L198">
        <v>39.108532681028201</v>
      </c>
      <c r="M198">
        <v>37.3218567776239</v>
      </c>
      <c r="N198">
        <v>36.727748935323703</v>
      </c>
      <c r="O198">
        <v>33.945166989199002</v>
      </c>
      <c r="P198">
        <v>31.514761610352402</v>
      </c>
      <c r="Q198">
        <v>33.123998615286503</v>
      </c>
      <c r="R198">
        <v>31.506057707805901</v>
      </c>
      <c r="S198">
        <v>30.816415896380398</v>
      </c>
      <c r="T198">
        <v>29.917337718972298</v>
      </c>
      <c r="U198">
        <v>28.777285074183101</v>
      </c>
      <c r="V198">
        <v>27.274406034996399</v>
      </c>
      <c r="W198">
        <v>26.806766704167799</v>
      </c>
      <c r="X198">
        <v>27.600988521638602</v>
      </c>
    </row>
    <row r="199" spans="1:24" x14ac:dyDescent="0.2">
      <c r="A199" t="s">
        <v>1008</v>
      </c>
      <c r="B199" t="s">
        <v>462</v>
      </c>
      <c r="C199" t="s">
        <v>1002</v>
      </c>
      <c r="D199" t="s">
        <v>1003</v>
      </c>
      <c r="E199">
        <v>1.0328239034214901</v>
      </c>
      <c r="F199" t="s">
        <v>973</v>
      </c>
      <c r="G199" t="s">
        <v>973</v>
      </c>
      <c r="H199" t="s">
        <v>973</v>
      </c>
      <c r="I199" t="s">
        <v>973</v>
      </c>
      <c r="J199" t="s">
        <v>973</v>
      </c>
      <c r="K199" t="s">
        <v>973</v>
      </c>
      <c r="L199">
        <v>0.94338449266554802</v>
      </c>
      <c r="M199" t="s">
        <v>973</v>
      </c>
      <c r="N199" t="s">
        <v>973</v>
      </c>
      <c r="O199" t="s">
        <v>973</v>
      </c>
      <c r="P199" t="s">
        <v>973</v>
      </c>
      <c r="Q199" t="s">
        <v>973</v>
      </c>
      <c r="R199" t="s">
        <v>973</v>
      </c>
      <c r="S199" t="s">
        <v>973</v>
      </c>
      <c r="T199" t="s">
        <v>973</v>
      </c>
      <c r="U199" t="s">
        <v>973</v>
      </c>
      <c r="V199">
        <v>1.22612603921772</v>
      </c>
      <c r="W199" t="s">
        <v>973</v>
      </c>
      <c r="X199" t="s">
        <v>973</v>
      </c>
    </row>
    <row r="200" spans="1:24" x14ac:dyDescent="0.2">
      <c r="A200" t="s">
        <v>1008</v>
      </c>
      <c r="B200" t="s">
        <v>462</v>
      </c>
      <c r="C200" t="s">
        <v>1004</v>
      </c>
      <c r="D200" t="s">
        <v>1005</v>
      </c>
      <c r="E200">
        <v>50</v>
      </c>
      <c r="F200" t="s">
        <v>973</v>
      </c>
      <c r="G200" t="s">
        <v>973</v>
      </c>
      <c r="H200" t="s">
        <v>973</v>
      </c>
      <c r="I200" t="s">
        <v>973</v>
      </c>
      <c r="J200" t="s">
        <v>973</v>
      </c>
      <c r="K200" t="s">
        <v>973</v>
      </c>
      <c r="L200">
        <v>60</v>
      </c>
      <c r="M200" t="s">
        <v>973</v>
      </c>
      <c r="N200" t="s">
        <v>973</v>
      </c>
      <c r="O200" t="s">
        <v>973</v>
      </c>
      <c r="P200" t="s">
        <v>973</v>
      </c>
      <c r="Q200">
        <v>65</v>
      </c>
      <c r="R200" t="s">
        <v>973</v>
      </c>
      <c r="S200">
        <v>67</v>
      </c>
      <c r="T200" t="s">
        <v>973</v>
      </c>
      <c r="U200">
        <v>68</v>
      </c>
      <c r="V200" t="s">
        <v>973</v>
      </c>
      <c r="W200">
        <v>69</v>
      </c>
      <c r="X200" t="s">
        <v>973</v>
      </c>
    </row>
    <row r="201" spans="1:24" x14ac:dyDescent="0.2">
      <c r="A201" t="s">
        <v>1008</v>
      </c>
      <c r="B201" t="s">
        <v>462</v>
      </c>
      <c r="C201" t="s">
        <v>1006</v>
      </c>
      <c r="D201" t="s">
        <v>1007</v>
      </c>
      <c r="E201" t="s">
        <v>973</v>
      </c>
      <c r="F201" t="s">
        <v>973</v>
      </c>
      <c r="G201" t="s">
        <v>973</v>
      </c>
      <c r="H201" t="s">
        <v>973</v>
      </c>
      <c r="I201" t="s">
        <v>973</v>
      </c>
      <c r="J201" t="s">
        <v>973</v>
      </c>
      <c r="K201" t="s">
        <v>973</v>
      </c>
      <c r="L201" t="s">
        <v>973</v>
      </c>
      <c r="M201" t="s">
        <v>973</v>
      </c>
      <c r="N201" t="s">
        <v>973</v>
      </c>
      <c r="O201" t="s">
        <v>973</v>
      </c>
      <c r="P201" t="s">
        <v>973</v>
      </c>
      <c r="Q201">
        <v>15.004298174706401</v>
      </c>
      <c r="R201" t="s">
        <v>973</v>
      </c>
      <c r="S201" t="s">
        <v>973</v>
      </c>
      <c r="T201" t="s">
        <v>973</v>
      </c>
      <c r="U201" t="s">
        <v>973</v>
      </c>
      <c r="V201" t="s">
        <v>973</v>
      </c>
      <c r="W201" t="s">
        <v>973</v>
      </c>
      <c r="X201" t="s">
        <v>973</v>
      </c>
    </row>
    <row r="202" spans="1:24" x14ac:dyDescent="0.2">
      <c r="A202" t="s">
        <v>561</v>
      </c>
      <c r="B202" t="s">
        <v>562</v>
      </c>
      <c r="C202" t="s">
        <v>957</v>
      </c>
      <c r="D202" t="s">
        <v>958</v>
      </c>
      <c r="E202">
        <v>27.6664748563005</v>
      </c>
      <c r="F202">
        <v>27.338672854452401</v>
      </c>
      <c r="G202">
        <v>26.677451877171599</v>
      </c>
      <c r="H202">
        <v>25.927440792879299</v>
      </c>
      <c r="I202">
        <v>23.066843615375401</v>
      </c>
      <c r="J202">
        <v>22.590231846754801</v>
      </c>
      <c r="K202">
        <v>22.2277347779279</v>
      </c>
      <c r="L202">
        <v>21.615099448644798</v>
      </c>
      <c r="M202">
        <v>21.119738549742099</v>
      </c>
      <c r="N202">
        <v>20.660587726654899</v>
      </c>
      <c r="O202">
        <v>20.112654051882402</v>
      </c>
      <c r="P202">
        <v>19.238018383635701</v>
      </c>
      <c r="Q202">
        <v>19.0886848943518</v>
      </c>
      <c r="R202">
        <v>18.920132554033401</v>
      </c>
      <c r="S202">
        <v>18.225685500536901</v>
      </c>
      <c r="T202">
        <v>18.147557411552899</v>
      </c>
      <c r="U202">
        <v>17.668478227199302</v>
      </c>
      <c r="V202">
        <v>17.125804320913101</v>
      </c>
      <c r="W202">
        <v>16.8988487191844</v>
      </c>
      <c r="X202">
        <v>16.775922968083599</v>
      </c>
    </row>
    <row r="203" spans="1:24" x14ac:dyDescent="0.2">
      <c r="A203" t="s">
        <v>561</v>
      </c>
      <c r="B203" t="s">
        <v>562</v>
      </c>
      <c r="C203" t="s">
        <v>959</v>
      </c>
      <c r="D203" t="s">
        <v>960</v>
      </c>
      <c r="E203">
        <v>8.5522972078514901</v>
      </c>
      <c r="F203">
        <v>8.3813928124063093</v>
      </c>
      <c r="G203">
        <v>8.1805614068670103</v>
      </c>
      <c r="H203">
        <v>7.9994041977071202</v>
      </c>
      <c r="I203">
        <v>7.4025837294751398</v>
      </c>
      <c r="J203">
        <v>7.2775671734970304</v>
      </c>
      <c r="K203">
        <v>7.17592159401116</v>
      </c>
      <c r="L203">
        <v>7.0317659259833203</v>
      </c>
      <c r="M203">
        <v>6.9193795820484896</v>
      </c>
      <c r="N203">
        <v>6.8217047513459601</v>
      </c>
      <c r="O203">
        <v>6.7410329595217098</v>
      </c>
      <c r="P203">
        <v>6.6580298762366601</v>
      </c>
      <c r="Q203">
        <v>6.6220728868192502</v>
      </c>
      <c r="R203">
        <v>6.5862178542430598</v>
      </c>
      <c r="S203">
        <v>6.5582654835198504</v>
      </c>
      <c r="T203">
        <v>6.5495135581735502</v>
      </c>
      <c r="U203">
        <v>6.5419429020894899</v>
      </c>
      <c r="V203">
        <v>7.08524618053496</v>
      </c>
      <c r="W203">
        <v>8.9016996797664003</v>
      </c>
      <c r="X203">
        <v>6.4424010724992398</v>
      </c>
    </row>
    <row r="204" spans="1:24" x14ac:dyDescent="0.2">
      <c r="A204" t="s">
        <v>561</v>
      </c>
      <c r="B204" t="s">
        <v>562</v>
      </c>
      <c r="C204" t="s">
        <v>961</v>
      </c>
      <c r="D204" t="s">
        <v>962</v>
      </c>
      <c r="E204">
        <v>1237185482</v>
      </c>
      <c r="F204">
        <v>1260149056</v>
      </c>
      <c r="G204">
        <v>1282584796</v>
      </c>
      <c r="H204">
        <v>1304347790</v>
      </c>
      <c r="I204">
        <v>1386949456</v>
      </c>
      <c r="J204">
        <v>1406047164</v>
      </c>
      <c r="K204">
        <v>1425370200</v>
      </c>
      <c r="L204">
        <v>1444967010</v>
      </c>
      <c r="M204">
        <v>1464372623</v>
      </c>
      <c r="N204">
        <v>1483553073</v>
      </c>
      <c r="O204">
        <v>1501661991</v>
      </c>
      <c r="P204">
        <v>1519839246</v>
      </c>
      <c r="Q204">
        <v>1537370078</v>
      </c>
      <c r="R204">
        <v>1555111864</v>
      </c>
      <c r="S204">
        <v>1572520427</v>
      </c>
      <c r="T204">
        <v>1589164714</v>
      </c>
      <c r="U204">
        <v>1605412986</v>
      </c>
      <c r="V204">
        <v>1621073417</v>
      </c>
      <c r="W204">
        <v>1634785356</v>
      </c>
      <c r="X204">
        <v>1648009565</v>
      </c>
    </row>
    <row r="205" spans="1:24" x14ac:dyDescent="0.2">
      <c r="A205" t="s">
        <v>561</v>
      </c>
      <c r="B205" t="s">
        <v>562</v>
      </c>
      <c r="C205" t="s">
        <v>963</v>
      </c>
      <c r="D205" t="s">
        <v>964</v>
      </c>
      <c r="E205">
        <v>51.580594769344501</v>
      </c>
      <c r="F205">
        <v>51.575017091400802</v>
      </c>
      <c r="G205">
        <v>51.563969461275299</v>
      </c>
      <c r="H205">
        <v>51.550905067481601</v>
      </c>
      <c r="I205">
        <v>51.481213348405099</v>
      </c>
      <c r="J205">
        <v>51.460519103527801</v>
      </c>
      <c r="K205">
        <v>51.4390406771657</v>
      </c>
      <c r="L205">
        <v>51.417479386089198</v>
      </c>
      <c r="M205">
        <v>51.397439367509101</v>
      </c>
      <c r="N205">
        <v>51.378829770982399</v>
      </c>
      <c r="O205">
        <v>51.3616192588348</v>
      </c>
      <c r="P205">
        <v>51.343057857709901</v>
      </c>
      <c r="Q205">
        <v>51.325815808272601</v>
      </c>
      <c r="R205">
        <v>51.308695316563998</v>
      </c>
      <c r="S205">
        <v>51.296746336120997</v>
      </c>
      <c r="T205">
        <v>51.290805643650103</v>
      </c>
      <c r="U205">
        <v>51.287990455108201</v>
      </c>
      <c r="V205">
        <v>51.282955377782699</v>
      </c>
      <c r="W205">
        <v>51.272749584170498</v>
      </c>
      <c r="X205">
        <v>51.2591905276212</v>
      </c>
    </row>
    <row r="206" spans="1:24" x14ac:dyDescent="0.2">
      <c r="A206" t="s">
        <v>561</v>
      </c>
      <c r="B206" t="s">
        <v>562</v>
      </c>
      <c r="C206" t="s">
        <v>965</v>
      </c>
      <c r="D206" t="s">
        <v>966</v>
      </c>
      <c r="E206">
        <v>48.419405230655499</v>
      </c>
      <c r="F206">
        <v>48.424982908599198</v>
      </c>
      <c r="G206">
        <v>48.436030538724701</v>
      </c>
      <c r="H206">
        <v>48.449094932518399</v>
      </c>
      <c r="I206">
        <v>48.518786651594901</v>
      </c>
      <c r="J206">
        <v>48.539480896472199</v>
      </c>
      <c r="K206">
        <v>48.5609593228343</v>
      </c>
      <c r="L206">
        <v>48.582520613910802</v>
      </c>
      <c r="M206">
        <v>48.602560632490899</v>
      </c>
      <c r="N206">
        <v>48.621170229017601</v>
      </c>
      <c r="O206">
        <v>48.6383807411652</v>
      </c>
      <c r="P206">
        <v>48.656942142290099</v>
      </c>
      <c r="Q206">
        <v>48.674184191727498</v>
      </c>
      <c r="R206">
        <v>48.691304683436002</v>
      </c>
      <c r="S206">
        <v>48.703253663879003</v>
      </c>
      <c r="T206">
        <v>48.709194356349897</v>
      </c>
      <c r="U206">
        <v>48.712009544891799</v>
      </c>
      <c r="V206">
        <v>48.717044622217301</v>
      </c>
      <c r="W206">
        <v>48.727250415829502</v>
      </c>
      <c r="X206">
        <v>48.7408094723788</v>
      </c>
    </row>
    <row r="207" spans="1:24" x14ac:dyDescent="0.2">
      <c r="A207" t="s">
        <v>561</v>
      </c>
      <c r="B207" t="s">
        <v>562</v>
      </c>
      <c r="C207" t="s">
        <v>967</v>
      </c>
      <c r="D207" t="s">
        <v>968</v>
      </c>
      <c r="E207">
        <v>599037852</v>
      </c>
      <c r="F207">
        <v>610226965</v>
      </c>
      <c r="G207">
        <v>621233163</v>
      </c>
      <c r="H207">
        <v>631944699</v>
      </c>
      <c r="I207">
        <v>672931048</v>
      </c>
      <c r="J207">
        <v>682487995</v>
      </c>
      <c r="K207">
        <v>692173442</v>
      </c>
      <c r="L207">
        <v>702001395</v>
      </c>
      <c r="M207">
        <v>711722592</v>
      </c>
      <c r="N207">
        <v>721320866</v>
      </c>
      <c r="O207">
        <v>730384077</v>
      </c>
      <c r="P207">
        <v>739507304</v>
      </c>
      <c r="Q207">
        <v>748302343</v>
      </c>
      <c r="R207">
        <v>757204256</v>
      </c>
      <c r="S207">
        <v>765868612</v>
      </c>
      <c r="T207">
        <v>774069328</v>
      </c>
      <c r="U207">
        <v>782028927</v>
      </c>
      <c r="V207">
        <v>789739060</v>
      </c>
      <c r="W207">
        <v>796585954</v>
      </c>
      <c r="X207">
        <v>803253202</v>
      </c>
    </row>
    <row r="208" spans="1:24" x14ac:dyDescent="0.2">
      <c r="A208" t="s">
        <v>561</v>
      </c>
      <c r="B208" t="s">
        <v>562</v>
      </c>
      <c r="C208" t="s">
        <v>969</v>
      </c>
      <c r="D208" t="s">
        <v>970</v>
      </c>
      <c r="E208">
        <v>638147630</v>
      </c>
      <c r="F208">
        <v>649922091</v>
      </c>
      <c r="G208">
        <v>661351633</v>
      </c>
      <c r="H208">
        <v>672403091</v>
      </c>
      <c r="I208">
        <v>714018408</v>
      </c>
      <c r="J208">
        <v>723559169</v>
      </c>
      <c r="K208">
        <v>733196758</v>
      </c>
      <c r="L208">
        <v>742965615</v>
      </c>
      <c r="M208">
        <v>752650031</v>
      </c>
      <c r="N208">
        <v>762232207</v>
      </c>
      <c r="O208">
        <v>771277914</v>
      </c>
      <c r="P208">
        <v>780331942</v>
      </c>
      <c r="Q208">
        <v>789067735</v>
      </c>
      <c r="R208">
        <v>797907608</v>
      </c>
      <c r="S208">
        <v>806651815</v>
      </c>
      <c r="T208">
        <v>815095386</v>
      </c>
      <c r="U208">
        <v>823384059</v>
      </c>
      <c r="V208">
        <v>831334357</v>
      </c>
      <c r="W208">
        <v>838199402</v>
      </c>
      <c r="X208">
        <v>844756363</v>
      </c>
    </row>
    <row r="209" spans="1:24" x14ac:dyDescent="0.2">
      <c r="A209" t="s">
        <v>561</v>
      </c>
      <c r="B209" t="s">
        <v>562</v>
      </c>
      <c r="C209" t="s">
        <v>971</v>
      </c>
      <c r="D209" t="s">
        <v>972</v>
      </c>
      <c r="E209" t="s">
        <v>973</v>
      </c>
      <c r="F209" t="s">
        <v>973</v>
      </c>
      <c r="G209" t="s">
        <v>973</v>
      </c>
      <c r="H209" t="s">
        <v>973</v>
      </c>
      <c r="I209" t="s">
        <v>973</v>
      </c>
      <c r="J209" t="s">
        <v>973</v>
      </c>
      <c r="K209" t="s">
        <v>973</v>
      </c>
      <c r="L209" t="s">
        <v>973</v>
      </c>
      <c r="M209">
        <v>0.56957598183439995</v>
      </c>
      <c r="N209" t="s">
        <v>973</v>
      </c>
      <c r="O209" t="s">
        <v>973</v>
      </c>
      <c r="P209" t="s">
        <v>973</v>
      </c>
      <c r="Q209" t="s">
        <v>973</v>
      </c>
      <c r="R209" t="s">
        <v>973</v>
      </c>
      <c r="S209" t="s">
        <v>973</v>
      </c>
      <c r="T209" t="s">
        <v>973</v>
      </c>
      <c r="U209" t="s">
        <v>973</v>
      </c>
      <c r="V209" t="s">
        <v>973</v>
      </c>
      <c r="W209" t="s">
        <v>973</v>
      </c>
      <c r="X209" t="s">
        <v>973</v>
      </c>
    </row>
    <row r="210" spans="1:24" x14ac:dyDescent="0.2">
      <c r="A210" t="s">
        <v>561</v>
      </c>
      <c r="B210" t="s">
        <v>562</v>
      </c>
      <c r="C210" t="s">
        <v>974</v>
      </c>
      <c r="D210" t="s">
        <v>975</v>
      </c>
      <c r="E210">
        <v>3.8747099480437299</v>
      </c>
      <c r="F210">
        <v>4.0840688755940002</v>
      </c>
      <c r="G210">
        <v>4.0899820190923002</v>
      </c>
      <c r="H210">
        <v>3.88553089557589</v>
      </c>
      <c r="I210">
        <v>3.5108476354970199</v>
      </c>
      <c r="J210">
        <v>3.5116371569098099</v>
      </c>
      <c r="K210">
        <v>3.48075323131367</v>
      </c>
      <c r="L210">
        <v>3.30021024682314</v>
      </c>
      <c r="M210">
        <v>3.22089990223588</v>
      </c>
      <c r="N210">
        <v>3.2851129523087299</v>
      </c>
      <c r="O210">
        <v>3.65992309365281</v>
      </c>
      <c r="P210">
        <v>3.5351978122085699</v>
      </c>
      <c r="Q210">
        <v>3.5193067642873799</v>
      </c>
      <c r="R210">
        <v>3.4262763254131099</v>
      </c>
      <c r="S210">
        <v>2.9206829791106101</v>
      </c>
      <c r="T210">
        <v>2.8522568100232002</v>
      </c>
      <c r="U210">
        <v>2.9286110271544201</v>
      </c>
      <c r="V210">
        <v>3.26397792686911</v>
      </c>
      <c r="W210">
        <v>3.2821181510924</v>
      </c>
      <c r="X210">
        <v>3.26451802514628</v>
      </c>
    </row>
    <row r="211" spans="1:24" x14ac:dyDescent="0.2">
      <c r="A211" t="s">
        <v>561</v>
      </c>
      <c r="B211" t="s">
        <v>562</v>
      </c>
      <c r="C211" t="s">
        <v>976</v>
      </c>
      <c r="D211" t="s">
        <v>977</v>
      </c>
      <c r="E211">
        <v>17.595250950492801</v>
      </c>
      <c r="F211">
        <v>18.661021698741099</v>
      </c>
      <c r="G211">
        <v>19.1463941065192</v>
      </c>
      <c r="H211">
        <v>20.7401925548584</v>
      </c>
      <c r="I211">
        <v>33.616371465339199</v>
      </c>
      <c r="J211">
        <v>35.899178489983697</v>
      </c>
      <c r="K211">
        <v>36.606604349459097</v>
      </c>
      <c r="L211">
        <v>42.987578932806102</v>
      </c>
      <c r="M211">
        <v>46.372331984182701</v>
      </c>
      <c r="N211">
        <v>46.615263455610503</v>
      </c>
      <c r="O211">
        <v>53.369151188842501</v>
      </c>
      <c r="P211">
        <v>54.577027230479601</v>
      </c>
      <c r="Q211">
        <v>56.741705220376701</v>
      </c>
      <c r="R211">
        <v>58.8470714953936</v>
      </c>
      <c r="S211">
        <v>56.5030872218436</v>
      </c>
      <c r="T211">
        <v>57.627120010209801</v>
      </c>
      <c r="U211">
        <v>60.800554878645599</v>
      </c>
      <c r="V211">
        <v>63.8982524233205</v>
      </c>
      <c r="W211">
        <v>75.071815327117207</v>
      </c>
      <c r="X211">
        <v>79.044449671574796</v>
      </c>
    </row>
    <row r="212" spans="1:24" x14ac:dyDescent="0.2">
      <c r="A212" t="s">
        <v>561</v>
      </c>
      <c r="B212" t="s">
        <v>562</v>
      </c>
      <c r="C212" t="s">
        <v>978</v>
      </c>
      <c r="D212" t="s">
        <v>979</v>
      </c>
      <c r="E212">
        <v>0.85665870140821598</v>
      </c>
      <c r="F212">
        <v>0.81639126971512399</v>
      </c>
      <c r="G212">
        <v>0.79802293726889895</v>
      </c>
      <c r="H212">
        <v>0.77586945761549497</v>
      </c>
      <c r="I212">
        <v>0.76511518971550396</v>
      </c>
      <c r="J212">
        <v>0.822534708302885</v>
      </c>
      <c r="K212">
        <v>0.90472991226771504</v>
      </c>
      <c r="L212">
        <v>0.87511618572057104</v>
      </c>
      <c r="M212">
        <v>0.93165435246984396</v>
      </c>
      <c r="N212">
        <v>0.922210666117803</v>
      </c>
      <c r="O212">
        <v>0.86987019817307398</v>
      </c>
      <c r="P212">
        <v>0.85675330362243696</v>
      </c>
      <c r="Q212">
        <v>0.91389817444403798</v>
      </c>
      <c r="R212">
        <v>0.92745283996531902</v>
      </c>
      <c r="S212">
        <v>0.94608578197011195</v>
      </c>
      <c r="T212">
        <v>0.96064762038798901</v>
      </c>
      <c r="U212">
        <v>1.0053605466470299</v>
      </c>
      <c r="V212">
        <v>1.15198537666826</v>
      </c>
      <c r="W212">
        <v>1.27131745268851</v>
      </c>
      <c r="X212">
        <v>1.18739999340965</v>
      </c>
    </row>
    <row r="213" spans="1:24" x14ac:dyDescent="0.2">
      <c r="A213" t="s">
        <v>561</v>
      </c>
      <c r="B213" t="s">
        <v>562</v>
      </c>
      <c r="C213" t="s">
        <v>980</v>
      </c>
      <c r="D213" t="s">
        <v>981</v>
      </c>
      <c r="E213">
        <v>3.9311238584935002</v>
      </c>
      <c r="F213">
        <v>3.76502446227724</v>
      </c>
      <c r="G213">
        <v>3.7826695021299601</v>
      </c>
      <c r="H213">
        <v>4.1853030411553496</v>
      </c>
      <c r="I213">
        <v>7.3754463866941702</v>
      </c>
      <c r="J213">
        <v>8.4267023118142994</v>
      </c>
      <c r="K213">
        <v>9.5276573688585309</v>
      </c>
      <c r="L213">
        <v>11.3705753505002</v>
      </c>
      <c r="M213">
        <v>13.386081303123399</v>
      </c>
      <c r="N213">
        <v>13.060199525386301</v>
      </c>
      <c r="O213">
        <v>12.636426477831501</v>
      </c>
      <c r="P213">
        <v>13.1811655332746</v>
      </c>
      <c r="Q213">
        <v>14.669594185663399</v>
      </c>
      <c r="R213">
        <v>15.917797746100399</v>
      </c>
      <c r="S213">
        <v>18.299474118565001</v>
      </c>
      <c r="T213">
        <v>19.419867671560102</v>
      </c>
      <c r="U213">
        <v>20.867202993047599</v>
      </c>
      <c r="V213">
        <v>22.549016365926501</v>
      </c>
      <c r="W213">
        <v>29.089669472531298</v>
      </c>
      <c r="X213">
        <v>28.918520992700099</v>
      </c>
    </row>
    <row r="214" spans="1:24" x14ac:dyDescent="0.2">
      <c r="A214" t="s">
        <v>561</v>
      </c>
      <c r="B214" t="s">
        <v>562</v>
      </c>
      <c r="C214" t="s">
        <v>982</v>
      </c>
      <c r="D214" t="s">
        <v>983</v>
      </c>
      <c r="E214">
        <v>22.3419610542703</v>
      </c>
      <c r="F214">
        <v>20.1758757205777</v>
      </c>
      <c r="G214">
        <v>19.756564869361402</v>
      </c>
      <c r="H214">
        <v>20.179674066861601</v>
      </c>
      <c r="I214">
        <v>21.940044021592701</v>
      </c>
      <c r="J214">
        <v>23.473244502964999</v>
      </c>
      <c r="K214">
        <v>26.027153844930599</v>
      </c>
      <c r="L214">
        <v>26.4508386751762</v>
      </c>
      <c r="M214">
        <v>28.8665263231868</v>
      </c>
      <c r="N214">
        <v>28.0170036452737</v>
      </c>
      <c r="O214">
        <v>23.705316088291202</v>
      </c>
      <c r="P214">
        <v>24.1768131816604</v>
      </c>
      <c r="Q214">
        <v>25.876016357744898</v>
      </c>
      <c r="R214">
        <v>27.067320661538201</v>
      </c>
      <c r="S214">
        <v>32.395426880429099</v>
      </c>
      <c r="T214">
        <v>33.710949099072103</v>
      </c>
      <c r="U214">
        <v>34.333266170959597</v>
      </c>
      <c r="V214">
        <v>35.301804162510599</v>
      </c>
      <c r="W214">
        <v>38.754951253944498</v>
      </c>
      <c r="X214">
        <v>36.5878261829479</v>
      </c>
    </row>
    <row r="215" spans="1:24" x14ac:dyDescent="0.2">
      <c r="A215" t="s">
        <v>561</v>
      </c>
      <c r="B215" t="s">
        <v>562</v>
      </c>
      <c r="C215" t="s">
        <v>984</v>
      </c>
      <c r="D215" t="s">
        <v>985</v>
      </c>
      <c r="E215">
        <v>13.127242026462699</v>
      </c>
      <c r="F215">
        <v>14.353950048090899</v>
      </c>
      <c r="G215">
        <v>14.794588340293201</v>
      </c>
      <c r="H215">
        <v>16.107323585649301</v>
      </c>
      <c r="I215">
        <v>25.591722111288799</v>
      </c>
      <c r="J215">
        <v>26.6586289484102</v>
      </c>
      <c r="K215">
        <v>26.4865114906396</v>
      </c>
      <c r="L215">
        <v>30.948056856951698</v>
      </c>
      <c r="M215">
        <v>32.337923712313099</v>
      </c>
      <c r="N215">
        <v>32.842553192357997</v>
      </c>
      <c r="O215">
        <v>40.2558857368169</v>
      </c>
      <c r="P215">
        <v>40.641077589677202</v>
      </c>
      <c r="Q215">
        <v>41.295484412396803</v>
      </c>
      <c r="R215">
        <v>42.227517361630802</v>
      </c>
      <c r="S215">
        <v>37.452002559906603</v>
      </c>
      <c r="T215">
        <v>37.549254760794099</v>
      </c>
      <c r="U215">
        <v>39.216103474520203</v>
      </c>
      <c r="V215">
        <v>40.551214770902902</v>
      </c>
      <c r="W215">
        <v>44.568073973892901</v>
      </c>
      <c r="X215">
        <v>47.691245730259404</v>
      </c>
    </row>
    <row r="216" spans="1:24" x14ac:dyDescent="0.2">
      <c r="A216" t="s">
        <v>561</v>
      </c>
      <c r="B216" t="s">
        <v>562</v>
      </c>
      <c r="C216" t="s">
        <v>986</v>
      </c>
      <c r="D216" t="s">
        <v>987</v>
      </c>
      <c r="E216">
        <v>74.6067371023113</v>
      </c>
      <c r="F216">
        <v>76.919420773231394</v>
      </c>
      <c r="G216">
        <v>77.2708913233093</v>
      </c>
      <c r="H216">
        <v>77.662363022997496</v>
      </c>
      <c r="I216">
        <v>76.128749406535803</v>
      </c>
      <c r="J216">
        <v>74.259718718950495</v>
      </c>
      <c r="K216">
        <v>72.354458821250702</v>
      </c>
      <c r="L216">
        <v>71.993022723355296</v>
      </c>
      <c r="M216">
        <v>69.735385134526794</v>
      </c>
      <c r="N216">
        <v>70.454506412145903</v>
      </c>
      <c r="O216">
        <v>75.401530969969997</v>
      </c>
      <c r="P216">
        <v>74.440435029527606</v>
      </c>
      <c r="Q216">
        <v>72.755275508953105</v>
      </c>
      <c r="R216">
        <v>71.740528560897999</v>
      </c>
      <c r="S216">
        <v>66.272719428283196</v>
      </c>
      <c r="T216">
        <v>65.146777750216103</v>
      </c>
      <c r="U216">
        <v>64.486902964770593</v>
      </c>
      <c r="V216">
        <v>63.448882413261103</v>
      </c>
      <c r="W216">
        <v>59.359677883838899</v>
      </c>
      <c r="X216">
        <v>60.323790348044596</v>
      </c>
    </row>
    <row r="217" spans="1:24" x14ac:dyDescent="0.2">
      <c r="A217" t="s">
        <v>561</v>
      </c>
      <c r="B217" t="s">
        <v>562</v>
      </c>
      <c r="C217" t="s">
        <v>988</v>
      </c>
      <c r="D217" t="s">
        <v>989</v>
      </c>
      <c r="E217">
        <v>0.53688444913968003</v>
      </c>
      <c r="F217">
        <v>0.54204728532724</v>
      </c>
      <c r="G217">
        <v>0.56913637449291099</v>
      </c>
      <c r="H217">
        <v>0.44756515578253803</v>
      </c>
      <c r="I217">
        <v>0.64920368781006599</v>
      </c>
      <c r="J217">
        <v>0.81384744389017305</v>
      </c>
      <c r="K217">
        <v>0.59243690462014797</v>
      </c>
      <c r="L217">
        <v>0.66894767804061595</v>
      </c>
      <c r="M217">
        <v>0.64832825798884297</v>
      </c>
      <c r="N217">
        <v>0.71251330373392596</v>
      </c>
      <c r="O217">
        <v>0.47683750077012299</v>
      </c>
      <c r="P217">
        <v>0.75478534932217101</v>
      </c>
      <c r="Q217">
        <v>0.77662655421688997</v>
      </c>
      <c r="R217">
        <v>0.70175613055066999</v>
      </c>
      <c r="S217">
        <v>0.751610309449814</v>
      </c>
      <c r="T217">
        <v>0.657996400164227</v>
      </c>
      <c r="U217">
        <v>0.71724759577938901</v>
      </c>
      <c r="V217">
        <v>0.79801872752547798</v>
      </c>
      <c r="W217">
        <v>1.4140720540337399</v>
      </c>
      <c r="X217">
        <v>2.43468660860754</v>
      </c>
    </row>
    <row r="218" spans="1:24" x14ac:dyDescent="0.2">
      <c r="A218" t="s">
        <v>561</v>
      </c>
      <c r="B218" t="s">
        <v>562</v>
      </c>
      <c r="C218" t="s">
        <v>990</v>
      </c>
      <c r="D218" t="s">
        <v>991</v>
      </c>
      <c r="E218">
        <v>3.0513032720814501</v>
      </c>
      <c r="F218">
        <v>2.9047030218108199</v>
      </c>
      <c r="G218">
        <v>2.9725514407514999</v>
      </c>
      <c r="H218">
        <v>2.1579605285547698</v>
      </c>
      <c r="I218">
        <v>1.9312128419349199</v>
      </c>
      <c r="J218">
        <v>2.26703641449775</v>
      </c>
      <c r="K218">
        <v>1.61838801861318</v>
      </c>
      <c r="L218">
        <v>1.55614180828336</v>
      </c>
      <c r="M218">
        <v>1.3980928676140401</v>
      </c>
      <c r="N218">
        <v>1.5284977998162099</v>
      </c>
      <c r="O218">
        <v>0.89315178631103598</v>
      </c>
      <c r="P218">
        <v>1.3827565234778501</v>
      </c>
      <c r="Q218">
        <v>1.3687057493171799</v>
      </c>
      <c r="R218">
        <v>1.1921472575357399</v>
      </c>
      <c r="S218">
        <v>1.33184276075925</v>
      </c>
      <c r="T218">
        <v>1.1421473543902501</v>
      </c>
      <c r="U218">
        <v>1.17982949649887</v>
      </c>
      <c r="V218">
        <v>1.24931299137843</v>
      </c>
      <c r="W218">
        <v>1.88537272404756</v>
      </c>
      <c r="X218">
        <v>3.0883837586313998</v>
      </c>
    </row>
    <row r="219" spans="1:24" x14ac:dyDescent="0.2">
      <c r="A219" t="s">
        <v>561</v>
      </c>
      <c r="B219" t="s">
        <v>562</v>
      </c>
      <c r="C219" t="s">
        <v>992</v>
      </c>
      <c r="D219" t="s">
        <v>993</v>
      </c>
      <c r="E219">
        <v>2.1459460519881302</v>
      </c>
      <c r="F219">
        <v>1.8743889384066601</v>
      </c>
      <c r="G219">
        <v>1.84287372929376</v>
      </c>
      <c r="H219">
        <v>0.92458642163000404</v>
      </c>
      <c r="I219">
        <v>1.7269025795702799</v>
      </c>
      <c r="J219">
        <v>1.7024323361958</v>
      </c>
      <c r="K219">
        <v>1.6920700261377699</v>
      </c>
      <c r="L219">
        <v>1.68102612147278</v>
      </c>
      <c r="M219">
        <v>1.6563197291270699</v>
      </c>
      <c r="N219">
        <v>1.64918135348218</v>
      </c>
      <c r="O219">
        <v>0.54100716130133597</v>
      </c>
      <c r="P219">
        <v>1.61382787113696</v>
      </c>
      <c r="Q219">
        <v>1.60662839890396</v>
      </c>
      <c r="R219">
        <v>1.5918443248015799</v>
      </c>
      <c r="S219">
        <v>1.59039607888032</v>
      </c>
      <c r="T219">
        <v>1.5781368739980699</v>
      </c>
      <c r="U219">
        <v>1.5630792827036499</v>
      </c>
      <c r="V219">
        <v>1.6309244612443099</v>
      </c>
      <c r="W219">
        <v>1.5756312846101801</v>
      </c>
      <c r="X219" t="s">
        <v>973</v>
      </c>
    </row>
    <row r="220" spans="1:24" x14ac:dyDescent="0.2">
      <c r="A220" t="s">
        <v>561</v>
      </c>
      <c r="B220" t="s">
        <v>562</v>
      </c>
      <c r="C220" t="s">
        <v>994</v>
      </c>
      <c r="D220" t="s">
        <v>995</v>
      </c>
      <c r="E220" t="s">
        <v>973</v>
      </c>
      <c r="F220" t="s">
        <v>973</v>
      </c>
      <c r="G220" t="s">
        <v>973</v>
      </c>
      <c r="H220" t="s">
        <v>973</v>
      </c>
      <c r="I220" t="s">
        <v>973</v>
      </c>
      <c r="J220" t="s">
        <v>973</v>
      </c>
      <c r="K220" t="s">
        <v>973</v>
      </c>
      <c r="L220" t="s">
        <v>973</v>
      </c>
      <c r="M220" t="s">
        <v>973</v>
      </c>
      <c r="N220" t="s">
        <v>973</v>
      </c>
      <c r="O220" t="s">
        <v>973</v>
      </c>
      <c r="P220" t="s">
        <v>973</v>
      </c>
      <c r="Q220" t="s">
        <v>973</v>
      </c>
      <c r="R220" t="s">
        <v>973</v>
      </c>
      <c r="S220" t="s">
        <v>973</v>
      </c>
      <c r="T220" t="s">
        <v>973</v>
      </c>
      <c r="U220" t="s">
        <v>973</v>
      </c>
      <c r="V220" t="s">
        <v>973</v>
      </c>
      <c r="W220" t="s">
        <v>973</v>
      </c>
      <c r="X220" t="s">
        <v>973</v>
      </c>
    </row>
    <row r="221" spans="1:24" x14ac:dyDescent="0.2">
      <c r="A221" t="s">
        <v>561</v>
      </c>
      <c r="B221" t="s">
        <v>562</v>
      </c>
      <c r="C221" t="s">
        <v>996</v>
      </c>
      <c r="D221" t="s">
        <v>997</v>
      </c>
      <c r="E221">
        <v>1.1625373033212001</v>
      </c>
      <c r="F221" t="s">
        <v>973</v>
      </c>
      <c r="G221" t="s">
        <v>973</v>
      </c>
      <c r="H221" t="s">
        <v>973</v>
      </c>
      <c r="I221" t="s">
        <v>973</v>
      </c>
      <c r="J221" t="s">
        <v>973</v>
      </c>
      <c r="K221" t="s">
        <v>973</v>
      </c>
      <c r="L221" t="s">
        <v>973</v>
      </c>
      <c r="M221" t="s">
        <v>973</v>
      </c>
      <c r="N221" t="s">
        <v>973</v>
      </c>
      <c r="O221" t="s">
        <v>973</v>
      </c>
      <c r="P221" t="s">
        <v>973</v>
      </c>
      <c r="Q221" t="s">
        <v>973</v>
      </c>
      <c r="R221" t="s">
        <v>973</v>
      </c>
      <c r="S221" t="s">
        <v>973</v>
      </c>
      <c r="T221" t="s">
        <v>973</v>
      </c>
      <c r="U221" t="s">
        <v>973</v>
      </c>
      <c r="V221" t="s">
        <v>973</v>
      </c>
      <c r="W221">
        <v>1.6561874191341901</v>
      </c>
      <c r="X221" t="s">
        <v>973</v>
      </c>
    </row>
    <row r="222" spans="1:24" x14ac:dyDescent="0.2">
      <c r="A222" t="s">
        <v>561</v>
      </c>
      <c r="B222" t="s">
        <v>562</v>
      </c>
      <c r="C222" t="s">
        <v>998</v>
      </c>
      <c r="D222" t="s">
        <v>999</v>
      </c>
      <c r="E222">
        <v>12.277578701550899</v>
      </c>
      <c r="F222">
        <v>13.4848582859525</v>
      </c>
      <c r="G222">
        <v>13.670009888076899</v>
      </c>
      <c r="H222">
        <v>14.829037162387101</v>
      </c>
      <c r="I222">
        <v>23.389272546541999</v>
      </c>
      <c r="J222">
        <v>24.448234694112099</v>
      </c>
      <c r="K222">
        <v>24.164343282759599</v>
      </c>
      <c r="L222">
        <v>27.795429281443301</v>
      </c>
      <c r="M222">
        <v>28.739183413313501</v>
      </c>
      <c r="N222">
        <v>29.2106992463933</v>
      </c>
      <c r="O222">
        <v>36.3895643242547</v>
      </c>
      <c r="P222">
        <v>36.210391074630898</v>
      </c>
      <c r="Q222">
        <v>36.487578306846501</v>
      </c>
      <c r="R222">
        <v>37.0581268780386</v>
      </c>
      <c r="S222">
        <v>31.5804190741916</v>
      </c>
      <c r="T222">
        <v>31.2820539112879</v>
      </c>
      <c r="U222">
        <v>32.412139667111497</v>
      </c>
      <c r="V222">
        <v>32.742036071291899</v>
      </c>
      <c r="W222">
        <v>35.453125642531802</v>
      </c>
      <c r="X222">
        <v>37.943543041481</v>
      </c>
    </row>
    <row r="223" spans="1:24" x14ac:dyDescent="0.2">
      <c r="A223" t="s">
        <v>561</v>
      </c>
      <c r="B223" t="s">
        <v>562</v>
      </c>
      <c r="C223" t="s">
        <v>1000</v>
      </c>
      <c r="D223" t="s">
        <v>1001</v>
      </c>
      <c r="E223">
        <v>69.777802540490299</v>
      </c>
      <c r="F223">
        <v>72.2621647906455</v>
      </c>
      <c r="G223">
        <v>71.3973113489605</v>
      </c>
      <c r="H223">
        <v>71.499032776502105</v>
      </c>
      <c r="I223">
        <v>69.577031774466704</v>
      </c>
      <c r="J223">
        <v>68.102487845218704</v>
      </c>
      <c r="K223">
        <v>66.010884455656594</v>
      </c>
      <c r="L223">
        <v>64.659213253509805</v>
      </c>
      <c r="M223">
        <v>61.974850625366898</v>
      </c>
      <c r="N223">
        <v>62.663378259302696</v>
      </c>
      <c r="O223">
        <v>68.159924057729597</v>
      </c>
      <c r="P223">
        <v>66.325576749946094</v>
      </c>
      <c r="Q223">
        <v>64.285392124033507</v>
      </c>
      <c r="R223">
        <v>62.959303857445498</v>
      </c>
      <c r="S223">
        <v>55.884750003388397</v>
      </c>
      <c r="T223">
        <v>54.276223323258499</v>
      </c>
      <c r="U223">
        <v>53.301443030056703</v>
      </c>
      <c r="V223">
        <v>51.233848709811198</v>
      </c>
      <c r="W223">
        <v>47.22266217736</v>
      </c>
      <c r="X223">
        <v>47.997109806180703</v>
      </c>
    </row>
    <row r="224" spans="1:24" x14ac:dyDescent="0.2">
      <c r="A224" t="s">
        <v>561</v>
      </c>
      <c r="B224" t="s">
        <v>562</v>
      </c>
      <c r="C224" t="s">
        <v>1002</v>
      </c>
      <c r="D224" t="s">
        <v>1003</v>
      </c>
      <c r="E224" t="s">
        <v>973</v>
      </c>
      <c r="F224" t="s">
        <v>973</v>
      </c>
      <c r="G224" t="s">
        <v>973</v>
      </c>
      <c r="H224" t="s">
        <v>973</v>
      </c>
      <c r="I224" t="s">
        <v>973</v>
      </c>
      <c r="J224" t="s">
        <v>973</v>
      </c>
      <c r="K224" t="s">
        <v>973</v>
      </c>
      <c r="L224" t="s">
        <v>973</v>
      </c>
      <c r="M224" t="s">
        <v>973</v>
      </c>
      <c r="N224" t="s">
        <v>973</v>
      </c>
      <c r="O224" t="s">
        <v>973</v>
      </c>
      <c r="P224" t="s">
        <v>973</v>
      </c>
      <c r="Q224" t="s">
        <v>973</v>
      </c>
      <c r="R224" t="s">
        <v>973</v>
      </c>
      <c r="S224" t="s">
        <v>973</v>
      </c>
      <c r="T224" t="s">
        <v>973</v>
      </c>
      <c r="U224" t="s">
        <v>973</v>
      </c>
      <c r="V224">
        <v>0.73030272157809395</v>
      </c>
      <c r="W224" t="s">
        <v>973</v>
      </c>
      <c r="X224" t="s">
        <v>973</v>
      </c>
    </row>
    <row r="225" spans="1:24" x14ac:dyDescent="0.2">
      <c r="A225" t="s">
        <v>561</v>
      </c>
      <c r="B225" t="s">
        <v>562</v>
      </c>
      <c r="C225" t="s">
        <v>1004</v>
      </c>
      <c r="D225" t="s">
        <v>1005</v>
      </c>
      <c r="E225">
        <v>28</v>
      </c>
      <c r="F225" t="s">
        <v>973</v>
      </c>
      <c r="G225" t="s">
        <v>973</v>
      </c>
      <c r="H225" t="s">
        <v>973</v>
      </c>
      <c r="I225" t="s">
        <v>973</v>
      </c>
      <c r="J225" t="s">
        <v>973</v>
      </c>
      <c r="K225" t="s">
        <v>973</v>
      </c>
      <c r="L225">
        <v>45</v>
      </c>
      <c r="M225" t="s">
        <v>973</v>
      </c>
      <c r="N225" t="s">
        <v>973</v>
      </c>
      <c r="O225" t="s">
        <v>973</v>
      </c>
      <c r="P225" t="s">
        <v>973</v>
      </c>
      <c r="Q225">
        <v>54</v>
      </c>
      <c r="R225" t="s">
        <v>973</v>
      </c>
      <c r="S225">
        <v>57</v>
      </c>
      <c r="T225" t="s">
        <v>973</v>
      </c>
      <c r="U225">
        <v>59</v>
      </c>
      <c r="V225" t="s">
        <v>973</v>
      </c>
      <c r="W225">
        <v>59</v>
      </c>
      <c r="X225" t="s">
        <v>973</v>
      </c>
    </row>
    <row r="226" spans="1:24" x14ac:dyDescent="0.2">
      <c r="A226" t="s">
        <v>561</v>
      </c>
      <c r="B226" t="s">
        <v>562</v>
      </c>
      <c r="C226" t="s">
        <v>1006</v>
      </c>
      <c r="D226" t="s">
        <v>1007</v>
      </c>
      <c r="E226" t="s">
        <v>973</v>
      </c>
      <c r="F226" t="s">
        <v>973</v>
      </c>
      <c r="G226" t="s">
        <v>973</v>
      </c>
      <c r="H226" t="s">
        <v>973</v>
      </c>
      <c r="I226" t="s">
        <v>973</v>
      </c>
      <c r="J226" t="s">
        <v>973</v>
      </c>
      <c r="K226" t="s">
        <v>973</v>
      </c>
      <c r="L226" t="s">
        <v>973</v>
      </c>
      <c r="M226" t="s">
        <v>973</v>
      </c>
      <c r="N226" t="s">
        <v>973</v>
      </c>
      <c r="O226" t="s">
        <v>973</v>
      </c>
      <c r="P226" t="s">
        <v>973</v>
      </c>
      <c r="Q226">
        <v>6.2872176094024397</v>
      </c>
      <c r="R226" t="s">
        <v>973</v>
      </c>
      <c r="S226" t="s">
        <v>973</v>
      </c>
      <c r="T226" t="s">
        <v>973</v>
      </c>
      <c r="U226" t="s">
        <v>973</v>
      </c>
      <c r="V226" t="s">
        <v>973</v>
      </c>
      <c r="W226" t="s">
        <v>973</v>
      </c>
      <c r="X226" t="s">
        <v>973</v>
      </c>
    </row>
    <row r="227" spans="1:24" x14ac:dyDescent="0.2">
      <c r="A227" t="s">
        <v>586</v>
      </c>
      <c r="B227" t="s">
        <v>587</v>
      </c>
      <c r="C227" t="s">
        <v>957</v>
      </c>
      <c r="D227" t="s">
        <v>958</v>
      </c>
      <c r="E227">
        <v>41.956351161065001</v>
      </c>
      <c r="F227">
        <v>41.744803471643301</v>
      </c>
      <c r="G227">
        <v>41.472819329648203</v>
      </c>
      <c r="H227">
        <v>41.251813943238901</v>
      </c>
      <c r="I227">
        <v>40.380400462523099</v>
      </c>
      <c r="J227">
        <v>40.168278376897199</v>
      </c>
      <c r="K227">
        <v>39.762468608479303</v>
      </c>
      <c r="L227">
        <v>39.382453343395397</v>
      </c>
      <c r="M227">
        <v>38.947508895493002</v>
      </c>
      <c r="N227">
        <v>38.420873491691999</v>
      </c>
      <c r="O227">
        <v>37.864464068493</v>
      </c>
      <c r="P227">
        <v>37.381270567972102</v>
      </c>
      <c r="Q227">
        <v>36.796440467610203</v>
      </c>
      <c r="R227">
        <v>36.206437815833397</v>
      </c>
      <c r="S227">
        <v>35.688505394159399</v>
      </c>
      <c r="T227">
        <v>35.179327952651199</v>
      </c>
      <c r="U227">
        <v>34.677800859380497</v>
      </c>
      <c r="V227">
        <v>34.175777856941302</v>
      </c>
      <c r="W227">
        <v>33.851633404770297</v>
      </c>
      <c r="X227">
        <v>33.494827293733799</v>
      </c>
    </row>
    <row r="228" spans="1:24" x14ac:dyDescent="0.2">
      <c r="A228" t="s">
        <v>586</v>
      </c>
      <c r="B228" t="s">
        <v>587</v>
      </c>
      <c r="C228" t="s">
        <v>959</v>
      </c>
      <c r="D228" t="s">
        <v>960</v>
      </c>
      <c r="E228">
        <v>14.328262083200499</v>
      </c>
      <c r="F228">
        <v>14.0683997098423</v>
      </c>
      <c r="G228">
        <v>13.7792012733583</v>
      </c>
      <c r="H228">
        <v>13.450544773454199</v>
      </c>
      <c r="I228">
        <v>11.947925639257701</v>
      </c>
      <c r="J228">
        <v>11.5774427563567</v>
      </c>
      <c r="K228">
        <v>11.5039189930886</v>
      </c>
      <c r="L228">
        <v>10.889232755761499</v>
      </c>
      <c r="M228">
        <v>10.7793352937406</v>
      </c>
      <c r="N228">
        <v>10.2688089169257</v>
      </c>
      <c r="O228">
        <v>9.9936662481841392</v>
      </c>
      <c r="P228">
        <v>9.8787851228484396</v>
      </c>
      <c r="Q228">
        <v>9.65960291196523</v>
      </c>
      <c r="R228">
        <v>9.4519048338741403</v>
      </c>
      <c r="S228">
        <v>9.28088743559716</v>
      </c>
      <c r="T228">
        <v>8.9221053869695197</v>
      </c>
      <c r="U228">
        <v>8.7772240850313707</v>
      </c>
      <c r="V228">
        <v>8.7210509774305809</v>
      </c>
      <c r="W228">
        <v>8.9204825196730209</v>
      </c>
      <c r="X228">
        <v>8.4964818682671197</v>
      </c>
    </row>
    <row r="229" spans="1:24" x14ac:dyDescent="0.2">
      <c r="A229" t="s">
        <v>586</v>
      </c>
      <c r="B229" t="s">
        <v>587</v>
      </c>
      <c r="C229" t="s">
        <v>961</v>
      </c>
      <c r="D229" t="s">
        <v>962</v>
      </c>
      <c r="E229">
        <v>681125107</v>
      </c>
      <c r="F229">
        <v>699588585</v>
      </c>
      <c r="G229">
        <v>718662153</v>
      </c>
      <c r="H229">
        <v>738316131</v>
      </c>
      <c r="I229">
        <v>823564883</v>
      </c>
      <c r="J229">
        <v>846656872</v>
      </c>
      <c r="K229">
        <v>870347292</v>
      </c>
      <c r="L229">
        <v>894666657</v>
      </c>
      <c r="M229">
        <v>919528126</v>
      </c>
      <c r="N229">
        <v>944970310</v>
      </c>
      <c r="O229">
        <v>971232906</v>
      </c>
      <c r="P229">
        <v>997961037</v>
      </c>
      <c r="Q229">
        <v>1025251114</v>
      </c>
      <c r="R229">
        <v>1052824144</v>
      </c>
      <c r="S229">
        <v>1080941647</v>
      </c>
      <c r="T229">
        <v>1109997000</v>
      </c>
      <c r="U229">
        <v>1139315618</v>
      </c>
      <c r="V229">
        <v>1169015451</v>
      </c>
      <c r="W229">
        <v>1199011925</v>
      </c>
      <c r="X229">
        <v>1229208573</v>
      </c>
    </row>
    <row r="230" spans="1:24" x14ac:dyDescent="0.2">
      <c r="A230" t="s">
        <v>586</v>
      </c>
      <c r="B230" t="s">
        <v>587</v>
      </c>
      <c r="C230" t="s">
        <v>963</v>
      </c>
      <c r="D230" t="s">
        <v>964</v>
      </c>
      <c r="E230">
        <v>49.4696206781013</v>
      </c>
      <c r="F230">
        <v>49.485045454818</v>
      </c>
      <c r="G230">
        <v>49.504200427805003</v>
      </c>
      <c r="H230">
        <v>49.527578122548498</v>
      </c>
      <c r="I230">
        <v>49.611840502260101</v>
      </c>
      <c r="J230">
        <v>49.6328194391116</v>
      </c>
      <c r="K230">
        <v>49.651390267673897</v>
      </c>
      <c r="L230">
        <v>49.669698698293402</v>
      </c>
      <c r="M230">
        <v>49.691692847944303</v>
      </c>
      <c r="N230">
        <v>49.712866455439901</v>
      </c>
      <c r="O230">
        <v>49.7343617983869</v>
      </c>
      <c r="P230">
        <v>49.753960131459003</v>
      </c>
      <c r="Q230">
        <v>49.775102729429001</v>
      </c>
      <c r="R230">
        <v>49.788449717102402</v>
      </c>
      <c r="S230">
        <v>49.796257950781303</v>
      </c>
      <c r="T230">
        <v>49.808291768254101</v>
      </c>
      <c r="U230">
        <v>49.817568182106399</v>
      </c>
      <c r="V230">
        <v>49.8246470077395</v>
      </c>
      <c r="W230">
        <v>49.831000967753901</v>
      </c>
      <c r="X230">
        <v>49.837332738054201</v>
      </c>
    </row>
    <row r="231" spans="1:24" x14ac:dyDescent="0.2">
      <c r="A231" t="s">
        <v>586</v>
      </c>
      <c r="B231" t="s">
        <v>587</v>
      </c>
      <c r="C231" t="s">
        <v>965</v>
      </c>
      <c r="D231" t="s">
        <v>966</v>
      </c>
      <c r="E231">
        <v>50.5303793218987</v>
      </c>
      <c r="F231">
        <v>50.514954545182</v>
      </c>
      <c r="G231">
        <v>50.495799572195097</v>
      </c>
      <c r="H231">
        <v>50.472421877451502</v>
      </c>
      <c r="I231">
        <v>50.388159497739899</v>
      </c>
      <c r="J231">
        <v>50.3671805608884</v>
      </c>
      <c r="K231">
        <v>50.348609732326103</v>
      </c>
      <c r="L231">
        <v>50.330301301706598</v>
      </c>
      <c r="M231">
        <v>50.308307152055697</v>
      </c>
      <c r="N231">
        <v>50.287133544560099</v>
      </c>
      <c r="O231">
        <v>50.2656382016131</v>
      </c>
      <c r="P231">
        <v>50.246039868540997</v>
      </c>
      <c r="Q231">
        <v>50.224897270570999</v>
      </c>
      <c r="R231">
        <v>50.211550282897598</v>
      </c>
      <c r="S231">
        <v>50.203742049218803</v>
      </c>
      <c r="T231">
        <v>50.191708231745899</v>
      </c>
      <c r="U231">
        <v>50.182431817893601</v>
      </c>
      <c r="V231">
        <v>50.1753529922605</v>
      </c>
      <c r="W231">
        <v>50.168999032246099</v>
      </c>
      <c r="X231">
        <v>50.162667261945799</v>
      </c>
    </row>
    <row r="232" spans="1:24" x14ac:dyDescent="0.2">
      <c r="A232" t="s">
        <v>586</v>
      </c>
      <c r="B232" t="s">
        <v>587</v>
      </c>
      <c r="C232" t="s">
        <v>967</v>
      </c>
      <c r="D232" t="s">
        <v>968</v>
      </c>
      <c r="E232">
        <v>344175102</v>
      </c>
      <c r="F232">
        <v>353396857</v>
      </c>
      <c r="G232">
        <v>362894200</v>
      </c>
      <c r="H232">
        <v>372646033</v>
      </c>
      <c r="I232">
        <v>414979185</v>
      </c>
      <c r="J232">
        <v>426437195</v>
      </c>
      <c r="K232">
        <v>438207762</v>
      </c>
      <c r="L232">
        <v>450288426</v>
      </c>
      <c r="M232">
        <v>462599033</v>
      </c>
      <c r="N232">
        <v>475198482</v>
      </c>
      <c r="O232">
        <v>488196418</v>
      </c>
      <c r="P232">
        <v>501435901</v>
      </c>
      <c r="Q232">
        <v>514931321</v>
      </c>
      <c r="R232">
        <v>528639328</v>
      </c>
      <c r="S232">
        <v>542673154</v>
      </c>
      <c r="T232">
        <v>557126455</v>
      </c>
      <c r="U232">
        <v>571736278</v>
      </c>
      <c r="V232">
        <v>586557630</v>
      </c>
      <c r="W232">
        <v>601532282</v>
      </c>
      <c r="X232">
        <v>616603804</v>
      </c>
    </row>
    <row r="233" spans="1:24" x14ac:dyDescent="0.2">
      <c r="A233" t="s">
        <v>586</v>
      </c>
      <c r="B233" t="s">
        <v>587</v>
      </c>
      <c r="C233" t="s">
        <v>969</v>
      </c>
      <c r="D233" t="s">
        <v>970</v>
      </c>
      <c r="E233">
        <v>336950005</v>
      </c>
      <c r="F233">
        <v>346191728</v>
      </c>
      <c r="G233">
        <v>355767953</v>
      </c>
      <c r="H233">
        <v>365670098</v>
      </c>
      <c r="I233">
        <v>408585698</v>
      </c>
      <c r="J233">
        <v>420219677</v>
      </c>
      <c r="K233">
        <v>432139530</v>
      </c>
      <c r="L233">
        <v>444378231</v>
      </c>
      <c r="M233">
        <v>456929093</v>
      </c>
      <c r="N233">
        <v>469771828</v>
      </c>
      <c r="O233">
        <v>483036488</v>
      </c>
      <c r="P233">
        <v>496525136</v>
      </c>
      <c r="Q233">
        <v>510319793</v>
      </c>
      <c r="R233">
        <v>524184816</v>
      </c>
      <c r="S233">
        <v>538268493</v>
      </c>
      <c r="T233">
        <v>552870545</v>
      </c>
      <c r="U233">
        <v>567579340</v>
      </c>
      <c r="V233">
        <v>582457821</v>
      </c>
      <c r="W233">
        <v>597479643</v>
      </c>
      <c r="X233">
        <v>612604769</v>
      </c>
    </row>
    <row r="234" spans="1:24" x14ac:dyDescent="0.2">
      <c r="A234" t="s">
        <v>586</v>
      </c>
      <c r="B234" t="s">
        <v>587</v>
      </c>
      <c r="C234" t="s">
        <v>971</v>
      </c>
      <c r="D234" t="s">
        <v>972</v>
      </c>
      <c r="E234" t="s">
        <v>973</v>
      </c>
      <c r="F234" t="s">
        <v>973</v>
      </c>
      <c r="G234" t="s">
        <v>973</v>
      </c>
      <c r="H234" t="s">
        <v>973</v>
      </c>
      <c r="I234" t="s">
        <v>973</v>
      </c>
      <c r="J234" t="s">
        <v>973</v>
      </c>
      <c r="K234" t="s">
        <v>973</v>
      </c>
      <c r="L234" t="s">
        <v>973</v>
      </c>
      <c r="M234" t="s">
        <v>973</v>
      </c>
      <c r="N234" t="s">
        <v>973</v>
      </c>
      <c r="O234" t="s">
        <v>973</v>
      </c>
      <c r="P234" t="s">
        <v>973</v>
      </c>
      <c r="Q234" t="s">
        <v>973</v>
      </c>
      <c r="R234" t="s">
        <v>973</v>
      </c>
      <c r="S234" t="s">
        <v>973</v>
      </c>
      <c r="T234" t="s">
        <v>973</v>
      </c>
      <c r="U234" t="s">
        <v>973</v>
      </c>
      <c r="V234" t="s">
        <v>973</v>
      </c>
      <c r="W234" t="s">
        <v>973</v>
      </c>
      <c r="X234" t="s">
        <v>973</v>
      </c>
    </row>
    <row r="235" spans="1:24" x14ac:dyDescent="0.2">
      <c r="A235" t="s">
        <v>586</v>
      </c>
      <c r="B235" t="s">
        <v>587</v>
      </c>
      <c r="C235" t="s">
        <v>974</v>
      </c>
      <c r="D235" t="s">
        <v>975</v>
      </c>
      <c r="E235">
        <v>4.9005723293319496</v>
      </c>
      <c r="F235">
        <v>4.9332110580829296</v>
      </c>
      <c r="G235">
        <v>4.48906275802387</v>
      </c>
      <c r="H235">
        <v>5.4219888219237404</v>
      </c>
      <c r="I235">
        <v>5.0841054290450201</v>
      </c>
      <c r="J235">
        <v>4.8709520456827402</v>
      </c>
      <c r="K235">
        <v>5.2817705794431999</v>
      </c>
      <c r="L235">
        <v>5.2171814040621296</v>
      </c>
      <c r="M235">
        <v>5.1392795455099796</v>
      </c>
      <c r="N235">
        <v>4.9727546823142399</v>
      </c>
      <c r="O235">
        <v>4.9544757417077001</v>
      </c>
      <c r="P235">
        <v>4.76318104536755</v>
      </c>
      <c r="Q235">
        <v>4.9880133171723404</v>
      </c>
      <c r="R235">
        <v>5.0411246441314299</v>
      </c>
      <c r="S235">
        <v>5.0152849509995496</v>
      </c>
      <c r="T235">
        <v>4.7059780590659601</v>
      </c>
      <c r="U235">
        <v>4.6852763664571304</v>
      </c>
      <c r="V235">
        <v>5.0443657790209304</v>
      </c>
      <c r="W235">
        <v>5.2057627519670504</v>
      </c>
      <c r="X235">
        <v>5.0748035171606301</v>
      </c>
    </row>
    <row r="236" spans="1:24" x14ac:dyDescent="0.2">
      <c r="A236" t="s">
        <v>586</v>
      </c>
      <c r="B236" t="s">
        <v>587</v>
      </c>
      <c r="C236" t="s">
        <v>976</v>
      </c>
      <c r="D236" t="s">
        <v>977</v>
      </c>
      <c r="E236">
        <v>32.396955012570899</v>
      </c>
      <c r="F236">
        <v>29.785388924779902</v>
      </c>
      <c r="G236">
        <v>28.564028342011898</v>
      </c>
      <c r="H236">
        <v>42.2681555154509</v>
      </c>
      <c r="I236">
        <v>70.766385797223506</v>
      </c>
      <c r="J236">
        <v>75.4138240745079</v>
      </c>
      <c r="K236">
        <v>75.487171280650202</v>
      </c>
      <c r="L236">
        <v>85.5448683897542</v>
      </c>
      <c r="M236">
        <v>92.675259844859198</v>
      </c>
      <c r="N236">
        <v>91.869437812734205</v>
      </c>
      <c r="O236">
        <v>92.668087739840502</v>
      </c>
      <c r="P236">
        <v>90.342997830335904</v>
      </c>
      <c r="Q236">
        <v>82.5007713177299</v>
      </c>
      <c r="R236">
        <v>75.821757513470502</v>
      </c>
      <c r="S236">
        <v>77.046318542759593</v>
      </c>
      <c r="T236">
        <v>76.2443732764131</v>
      </c>
      <c r="U236">
        <v>75.817483463460604</v>
      </c>
      <c r="V236">
        <v>74.591986088977094</v>
      </c>
      <c r="W236">
        <v>84.222259228478194</v>
      </c>
      <c r="X236">
        <v>85.233186587791593</v>
      </c>
    </row>
    <row r="237" spans="1:24" x14ac:dyDescent="0.2">
      <c r="A237" t="s">
        <v>586</v>
      </c>
      <c r="B237" t="s">
        <v>587</v>
      </c>
      <c r="C237" t="s">
        <v>978</v>
      </c>
      <c r="D237" t="s">
        <v>979</v>
      </c>
      <c r="E237">
        <v>1.59644234382376</v>
      </c>
      <c r="F237">
        <v>1.58747656543786</v>
      </c>
      <c r="G237">
        <v>1.4086581866877601</v>
      </c>
      <c r="H237">
        <v>1.79649977338985</v>
      </c>
      <c r="I237">
        <v>1.8323850781667499</v>
      </c>
      <c r="J237">
        <v>1.70648841934253</v>
      </c>
      <c r="K237">
        <v>1.92210979346719</v>
      </c>
      <c r="L237">
        <v>1.9307492074743</v>
      </c>
      <c r="M237">
        <v>1.9190805760926599</v>
      </c>
      <c r="N237">
        <v>1.8591216991939801</v>
      </c>
      <c r="O237">
        <v>1.7441485424126499</v>
      </c>
      <c r="P237">
        <v>1.6879646237701</v>
      </c>
      <c r="Q237">
        <v>1.7844229879187701</v>
      </c>
      <c r="R237">
        <v>1.8161944183346901</v>
      </c>
      <c r="S237">
        <v>1.9297566327094999</v>
      </c>
      <c r="T237">
        <v>1.8649734890577201</v>
      </c>
      <c r="U237">
        <v>1.85685939298604</v>
      </c>
      <c r="V237">
        <v>2.1455304586047901</v>
      </c>
      <c r="W237">
        <v>2.1792055903706</v>
      </c>
      <c r="X237">
        <v>2.0306429039479998</v>
      </c>
    </row>
    <row r="238" spans="1:24" x14ac:dyDescent="0.2">
      <c r="A238" t="s">
        <v>586</v>
      </c>
      <c r="B238" t="s">
        <v>587</v>
      </c>
      <c r="C238" t="s">
        <v>980</v>
      </c>
      <c r="D238" t="s">
        <v>981</v>
      </c>
      <c r="E238">
        <v>10.333133853000399</v>
      </c>
      <c r="F238">
        <v>9.60812813707979</v>
      </c>
      <c r="G238">
        <v>8.9821769342792201</v>
      </c>
      <c r="H238">
        <v>14.057854758178699</v>
      </c>
      <c r="I238">
        <v>25.593848974235701</v>
      </c>
      <c r="J238">
        <v>26.477998422780601</v>
      </c>
      <c r="K238">
        <v>27.614727983054099</v>
      </c>
      <c r="L238">
        <v>31.8779810201031</v>
      </c>
      <c r="M238">
        <v>34.878728989487001</v>
      </c>
      <c r="N238">
        <v>34.399706326595201</v>
      </c>
      <c r="O238">
        <v>32.589384295643903</v>
      </c>
      <c r="P238">
        <v>32.147878076388402</v>
      </c>
      <c r="Q238">
        <v>29.565245267046599</v>
      </c>
      <c r="R238">
        <v>27.3223673210172</v>
      </c>
      <c r="S238">
        <v>29.8321260642868</v>
      </c>
      <c r="T238">
        <v>30.1767764473379</v>
      </c>
      <c r="U238">
        <v>29.996765266062202</v>
      </c>
      <c r="V238">
        <v>31.687430020498098</v>
      </c>
      <c r="W238">
        <v>35.210877517593197</v>
      </c>
      <c r="X238">
        <v>34.173233718203001</v>
      </c>
    </row>
    <row r="239" spans="1:24" x14ac:dyDescent="0.2">
      <c r="A239" t="s">
        <v>586</v>
      </c>
      <c r="B239" t="s">
        <v>587</v>
      </c>
      <c r="C239" t="s">
        <v>982</v>
      </c>
      <c r="D239" t="s">
        <v>983</v>
      </c>
      <c r="E239">
        <v>31.908301469976902</v>
      </c>
      <c r="F239">
        <v>32.269199311928503</v>
      </c>
      <c r="G239">
        <v>31.467175185689001</v>
      </c>
      <c r="H239">
        <v>33.260139247213203</v>
      </c>
      <c r="I239">
        <v>36.1694814226164</v>
      </c>
      <c r="J239">
        <v>35.073691224802999</v>
      </c>
      <c r="K239">
        <v>36.635405153566801</v>
      </c>
      <c r="L239">
        <v>37.221579064265498</v>
      </c>
      <c r="M239">
        <v>37.491497627969899</v>
      </c>
      <c r="N239">
        <v>37.447558407952101</v>
      </c>
      <c r="O239">
        <v>35.171497202609501</v>
      </c>
      <c r="P239">
        <v>35.5889811056187</v>
      </c>
      <c r="Q239">
        <v>35.8408696341696</v>
      </c>
      <c r="R239">
        <v>36.040815688909497</v>
      </c>
      <c r="S239">
        <v>38.725302543525203</v>
      </c>
      <c r="T239">
        <v>39.584929342021603</v>
      </c>
      <c r="U239">
        <v>39.570442810697102</v>
      </c>
      <c r="V239">
        <v>42.487654266387501</v>
      </c>
      <c r="W239">
        <v>41.812790931498498</v>
      </c>
      <c r="X239">
        <v>40.0956195249655</v>
      </c>
    </row>
    <row r="240" spans="1:24" x14ac:dyDescent="0.2">
      <c r="A240" t="s">
        <v>586</v>
      </c>
      <c r="B240" t="s">
        <v>587</v>
      </c>
      <c r="C240" t="s">
        <v>984</v>
      </c>
      <c r="D240" t="s">
        <v>985</v>
      </c>
      <c r="E240">
        <v>19.762980191993101</v>
      </c>
      <c r="F240">
        <v>18.376927409721301</v>
      </c>
      <c r="G240">
        <v>17.5165684846217</v>
      </c>
      <c r="H240">
        <v>24.6011932107577</v>
      </c>
      <c r="I240">
        <v>36.755305211507498</v>
      </c>
      <c r="J240">
        <v>39.416957536379797</v>
      </c>
      <c r="K240">
        <v>37.6046148564104</v>
      </c>
      <c r="L240">
        <v>42.1198260320961</v>
      </c>
      <c r="M240">
        <v>45.128233754141696</v>
      </c>
      <c r="N240">
        <v>45.249976903262201</v>
      </c>
      <c r="O240">
        <v>46.572803041353602</v>
      </c>
      <c r="P240">
        <v>46.549032146864398</v>
      </c>
      <c r="Q240">
        <v>42.727007920274701</v>
      </c>
      <c r="R240">
        <v>38.963903630321802</v>
      </c>
      <c r="S240">
        <v>37.749887012762699</v>
      </c>
      <c r="T240">
        <v>36.361232039845497</v>
      </c>
      <c r="U240">
        <v>35.283050152936603</v>
      </c>
      <c r="V240">
        <v>32.592590033645003</v>
      </c>
      <c r="W240">
        <v>37.723789386431697</v>
      </c>
      <c r="X240">
        <v>39.539301569174</v>
      </c>
    </row>
    <row r="241" spans="1:24" x14ac:dyDescent="0.2">
      <c r="A241" t="s">
        <v>586</v>
      </c>
      <c r="B241" t="s">
        <v>587</v>
      </c>
      <c r="C241" t="s">
        <v>986</v>
      </c>
      <c r="D241" t="s">
        <v>987</v>
      </c>
      <c r="E241">
        <v>61.019184017108302</v>
      </c>
      <c r="F241">
        <v>61.716547384246397</v>
      </c>
      <c r="G241">
        <v>61.344266207835403</v>
      </c>
      <c r="H241">
        <v>58.2395484345573</v>
      </c>
      <c r="I241">
        <v>52.049734185011701</v>
      </c>
      <c r="J241">
        <v>52.425862902021301</v>
      </c>
      <c r="K241">
        <v>49.8799624379565</v>
      </c>
      <c r="L241">
        <v>49.382113798405399</v>
      </c>
      <c r="M241">
        <v>48.897551834528898</v>
      </c>
      <c r="N241">
        <v>49.253961818662603</v>
      </c>
      <c r="O241">
        <v>50.257151041447102</v>
      </c>
      <c r="P241">
        <v>51.523557851437701</v>
      </c>
      <c r="Q241">
        <v>51.788192879141803</v>
      </c>
      <c r="R241">
        <v>51.386485333472201</v>
      </c>
      <c r="S241">
        <v>48.994501351117798</v>
      </c>
      <c r="T241">
        <v>47.688510840462101</v>
      </c>
      <c r="U241">
        <v>46.535120213835903</v>
      </c>
      <c r="V241">
        <v>43.691645721803702</v>
      </c>
      <c r="W241">
        <v>44.7879813499069</v>
      </c>
      <c r="X241">
        <v>46.389248438082603</v>
      </c>
    </row>
    <row r="242" spans="1:24" x14ac:dyDescent="0.2">
      <c r="A242" t="s">
        <v>586</v>
      </c>
      <c r="B242" t="s">
        <v>587</v>
      </c>
      <c r="C242" t="s">
        <v>988</v>
      </c>
      <c r="D242" t="s">
        <v>989</v>
      </c>
      <c r="E242">
        <v>2.40299125648363</v>
      </c>
      <c r="F242">
        <v>1.88010252040824</v>
      </c>
      <c r="G242">
        <v>2.15658092804569</v>
      </c>
      <c r="H242">
        <v>3.60910675988658</v>
      </c>
      <c r="I242">
        <v>8.4172305004235497</v>
      </c>
      <c r="J242">
        <v>9.5188678989126103</v>
      </c>
      <c r="K242">
        <v>10.267828261076501</v>
      </c>
      <c r="L242">
        <v>11.547061918252</v>
      </c>
      <c r="M242">
        <v>12.6682958545556</v>
      </c>
      <c r="N242">
        <v>12.2197545812586</v>
      </c>
      <c r="O242">
        <v>13.505903037924099</v>
      </c>
      <c r="P242">
        <v>11.646086847239999</v>
      </c>
      <c r="Q242">
        <v>10.208519232859301</v>
      </c>
      <c r="R242">
        <v>9.5354853213497108</v>
      </c>
      <c r="S242">
        <v>9.4643042336754508</v>
      </c>
      <c r="T242">
        <v>9.7063660699638206</v>
      </c>
      <c r="U242">
        <v>10.5376649151761</v>
      </c>
      <c r="V242">
        <v>10.3119654733951</v>
      </c>
      <c r="W242">
        <v>11.287593646536999</v>
      </c>
      <c r="X242">
        <v>11.520650595583099</v>
      </c>
    </row>
    <row r="243" spans="1:24" x14ac:dyDescent="0.2">
      <c r="A243" t="s">
        <v>586</v>
      </c>
      <c r="B243" t="s">
        <v>587</v>
      </c>
      <c r="C243" t="s">
        <v>990</v>
      </c>
      <c r="D243" t="s">
        <v>991</v>
      </c>
      <c r="E243">
        <v>7.2334735925606504</v>
      </c>
      <c r="F243">
        <v>6.1765822502877796</v>
      </c>
      <c r="G243">
        <v>7.4122191080423301</v>
      </c>
      <c r="H243">
        <v>8.5003133372302404</v>
      </c>
      <c r="I243">
        <v>11.780785812511001</v>
      </c>
      <c r="J243">
        <v>12.5004470041098</v>
      </c>
      <c r="K243">
        <v>13.4846315691281</v>
      </c>
      <c r="L243">
        <v>13.396306876069501</v>
      </c>
      <c r="M243">
        <v>13.610949351551801</v>
      </c>
      <c r="N243">
        <v>13.2984814163173</v>
      </c>
      <c r="O243">
        <v>14.5713538511556</v>
      </c>
      <c r="P243">
        <v>12.8874603636178</v>
      </c>
      <c r="Q243">
        <v>12.370938725560199</v>
      </c>
      <c r="R243">
        <v>12.5726987151169</v>
      </c>
      <c r="S243">
        <v>12.280196010353601</v>
      </c>
      <c r="T243">
        <v>12.7265594281321</v>
      </c>
      <c r="U243">
        <v>13.894436405063299</v>
      </c>
      <c r="V243">
        <v>13.8206986057333</v>
      </c>
      <c r="W243">
        <v>13.3992260679683</v>
      </c>
      <c r="X243">
        <v>13.515129295399101</v>
      </c>
    </row>
    <row r="244" spans="1:24" x14ac:dyDescent="0.2">
      <c r="A244" t="s">
        <v>586</v>
      </c>
      <c r="B244" t="s">
        <v>587</v>
      </c>
      <c r="C244" t="s">
        <v>992</v>
      </c>
      <c r="D244" t="s">
        <v>993</v>
      </c>
      <c r="E244" t="s">
        <v>973</v>
      </c>
      <c r="F244" t="s">
        <v>973</v>
      </c>
      <c r="G244" t="s">
        <v>973</v>
      </c>
      <c r="H244" t="s">
        <v>973</v>
      </c>
      <c r="I244" t="s">
        <v>973</v>
      </c>
      <c r="J244" t="s">
        <v>973</v>
      </c>
      <c r="K244" t="s">
        <v>973</v>
      </c>
      <c r="L244" t="s">
        <v>973</v>
      </c>
      <c r="M244" t="s">
        <v>973</v>
      </c>
      <c r="N244" t="s">
        <v>973</v>
      </c>
      <c r="O244" t="s">
        <v>973</v>
      </c>
      <c r="P244" t="s">
        <v>973</v>
      </c>
      <c r="Q244" t="s">
        <v>973</v>
      </c>
      <c r="R244" t="s">
        <v>973</v>
      </c>
      <c r="S244" t="s">
        <v>973</v>
      </c>
      <c r="T244" t="s">
        <v>973</v>
      </c>
      <c r="U244" t="s">
        <v>973</v>
      </c>
      <c r="V244" t="s">
        <v>973</v>
      </c>
      <c r="W244" t="s">
        <v>973</v>
      </c>
      <c r="X244" t="s">
        <v>973</v>
      </c>
    </row>
    <row r="245" spans="1:24" x14ac:dyDescent="0.2">
      <c r="A245" t="s">
        <v>586</v>
      </c>
      <c r="B245" t="s">
        <v>587</v>
      </c>
      <c r="C245" t="s">
        <v>994</v>
      </c>
      <c r="D245" t="s">
        <v>995</v>
      </c>
      <c r="E245" t="s">
        <v>973</v>
      </c>
      <c r="F245" t="s">
        <v>973</v>
      </c>
      <c r="G245" t="s">
        <v>973</v>
      </c>
      <c r="H245" t="s">
        <v>973</v>
      </c>
      <c r="I245" t="s">
        <v>973</v>
      </c>
      <c r="J245" t="s">
        <v>973</v>
      </c>
      <c r="K245" t="s">
        <v>973</v>
      </c>
      <c r="L245" t="s">
        <v>973</v>
      </c>
      <c r="M245" t="s">
        <v>973</v>
      </c>
      <c r="N245" t="s">
        <v>973</v>
      </c>
      <c r="O245" t="s">
        <v>973</v>
      </c>
      <c r="P245" t="s">
        <v>973</v>
      </c>
      <c r="Q245" t="s">
        <v>973</v>
      </c>
      <c r="R245" t="s">
        <v>973</v>
      </c>
      <c r="S245" t="s">
        <v>973</v>
      </c>
      <c r="T245" t="s">
        <v>973</v>
      </c>
      <c r="U245" t="s">
        <v>973</v>
      </c>
      <c r="V245" t="s">
        <v>973</v>
      </c>
      <c r="W245" t="s">
        <v>973</v>
      </c>
      <c r="X245" t="s">
        <v>973</v>
      </c>
    </row>
    <row r="246" spans="1:24" x14ac:dyDescent="0.2">
      <c r="A246" t="s">
        <v>586</v>
      </c>
      <c r="B246" t="s">
        <v>587</v>
      </c>
      <c r="C246" t="s">
        <v>996</v>
      </c>
      <c r="D246" t="s">
        <v>997</v>
      </c>
      <c r="E246" t="s">
        <v>973</v>
      </c>
      <c r="F246" t="s">
        <v>973</v>
      </c>
      <c r="G246" t="s">
        <v>973</v>
      </c>
      <c r="H246" t="s">
        <v>973</v>
      </c>
      <c r="I246" t="s">
        <v>973</v>
      </c>
      <c r="J246" t="s">
        <v>973</v>
      </c>
      <c r="K246" t="s">
        <v>973</v>
      </c>
      <c r="L246">
        <v>0.74696182328490601</v>
      </c>
      <c r="M246" t="s">
        <v>973</v>
      </c>
      <c r="N246" t="s">
        <v>973</v>
      </c>
      <c r="O246" t="s">
        <v>973</v>
      </c>
      <c r="P246" t="s">
        <v>973</v>
      </c>
      <c r="Q246" t="s">
        <v>973</v>
      </c>
      <c r="R246" t="s">
        <v>973</v>
      </c>
      <c r="S246" t="s">
        <v>973</v>
      </c>
      <c r="T246" t="s">
        <v>973</v>
      </c>
      <c r="U246" t="s">
        <v>973</v>
      </c>
      <c r="V246" t="s">
        <v>973</v>
      </c>
      <c r="W246">
        <v>1.1507852048759499</v>
      </c>
      <c r="X246" t="s">
        <v>973</v>
      </c>
    </row>
    <row r="247" spans="1:24" x14ac:dyDescent="0.2">
      <c r="A247" t="s">
        <v>586</v>
      </c>
      <c r="B247" t="s">
        <v>587</v>
      </c>
      <c r="C247" t="s">
        <v>998</v>
      </c>
      <c r="D247" t="s">
        <v>999</v>
      </c>
      <c r="E247">
        <v>10.281131097789</v>
      </c>
      <c r="F247">
        <v>9.8572806891412093</v>
      </c>
      <c r="G247">
        <v>9.9604568071547703</v>
      </c>
      <c r="H247">
        <v>14.880707734502399</v>
      </c>
      <c r="I247">
        <v>24.136419587095698</v>
      </c>
      <c r="J247">
        <v>26.786156447244998</v>
      </c>
      <c r="K247">
        <v>24.348241334926001</v>
      </c>
      <c r="L247">
        <v>26.498174446277901</v>
      </c>
      <c r="M247">
        <v>28.030207382808801</v>
      </c>
      <c r="N247">
        <v>28.571571158783499</v>
      </c>
      <c r="O247">
        <v>30.9396420328397</v>
      </c>
      <c r="P247">
        <v>30.721801796986501</v>
      </c>
      <c r="Q247">
        <v>28.4512838750979</v>
      </c>
      <c r="R247">
        <v>25.709154440625401</v>
      </c>
      <c r="S247">
        <v>24.194859694765899</v>
      </c>
      <c r="T247">
        <v>22.358532378177099</v>
      </c>
      <c r="U247">
        <v>22.257239706298598</v>
      </c>
      <c r="V247">
        <v>22.655343070720001</v>
      </c>
      <c r="W247">
        <v>25.592228813455201</v>
      </c>
      <c r="X247">
        <v>27.3077592401585</v>
      </c>
    </row>
    <row r="248" spans="1:24" x14ac:dyDescent="0.2">
      <c r="A248" t="s">
        <v>586</v>
      </c>
      <c r="B248" t="s">
        <v>587</v>
      </c>
      <c r="C248" t="s">
        <v>1000</v>
      </c>
      <c r="D248" t="s">
        <v>1001</v>
      </c>
      <c r="E248">
        <v>31.855685857750998</v>
      </c>
      <c r="F248">
        <v>33.234852900468098</v>
      </c>
      <c r="G248">
        <v>35.019593819346497</v>
      </c>
      <c r="H248">
        <v>35.347777817179498</v>
      </c>
      <c r="I248">
        <v>34.398953822150602</v>
      </c>
      <c r="J248">
        <v>35.839844333511401</v>
      </c>
      <c r="K248">
        <v>32.493407707991601</v>
      </c>
      <c r="L248">
        <v>31.267900316586299</v>
      </c>
      <c r="M248">
        <v>30.6010552957983</v>
      </c>
      <c r="N248">
        <v>31.103338572791699</v>
      </c>
      <c r="O248">
        <v>33.390589972444403</v>
      </c>
      <c r="P248">
        <v>34.008620891697802</v>
      </c>
      <c r="Q248">
        <v>34.4881002053773</v>
      </c>
      <c r="R248">
        <v>33.908987635884401</v>
      </c>
      <c r="S248">
        <v>31.4050345533852</v>
      </c>
      <c r="T248">
        <v>29.327291347301301</v>
      </c>
      <c r="U248">
        <v>29.3583168967121</v>
      </c>
      <c r="V248">
        <v>30.372148610487599</v>
      </c>
      <c r="W248">
        <v>30.386209941906799</v>
      </c>
      <c r="X248">
        <v>32.039510699704202</v>
      </c>
    </row>
    <row r="249" spans="1:24" x14ac:dyDescent="0.2">
      <c r="A249" t="s">
        <v>586</v>
      </c>
      <c r="B249" t="s">
        <v>587</v>
      </c>
      <c r="C249" t="s">
        <v>1002</v>
      </c>
      <c r="D249" t="s">
        <v>1003</v>
      </c>
      <c r="E249">
        <v>0.126886513149916</v>
      </c>
      <c r="F249" t="s">
        <v>973</v>
      </c>
      <c r="G249" t="s">
        <v>973</v>
      </c>
      <c r="H249" t="s">
        <v>973</v>
      </c>
      <c r="I249" t="s">
        <v>973</v>
      </c>
      <c r="J249" t="s">
        <v>973</v>
      </c>
      <c r="K249" t="s">
        <v>973</v>
      </c>
      <c r="L249">
        <v>0.153571483167488</v>
      </c>
      <c r="M249" t="s">
        <v>973</v>
      </c>
      <c r="N249" t="s">
        <v>973</v>
      </c>
      <c r="O249" t="s">
        <v>973</v>
      </c>
      <c r="P249" t="s">
        <v>973</v>
      </c>
      <c r="Q249" t="s">
        <v>973</v>
      </c>
      <c r="R249" t="s">
        <v>973</v>
      </c>
      <c r="S249" t="s">
        <v>973</v>
      </c>
      <c r="T249" t="s">
        <v>973</v>
      </c>
      <c r="U249" t="s">
        <v>973</v>
      </c>
      <c r="V249">
        <v>0.23102508683582401</v>
      </c>
      <c r="W249" t="s">
        <v>973</v>
      </c>
      <c r="X249" t="s">
        <v>973</v>
      </c>
    </row>
    <row r="250" spans="1:24" x14ac:dyDescent="0.2">
      <c r="A250" t="s">
        <v>586</v>
      </c>
      <c r="B250" t="s">
        <v>587</v>
      </c>
      <c r="C250" t="s">
        <v>1004</v>
      </c>
      <c r="D250" t="s">
        <v>1005</v>
      </c>
      <c r="E250">
        <v>22</v>
      </c>
      <c r="F250" t="s">
        <v>973</v>
      </c>
      <c r="G250" t="s">
        <v>973</v>
      </c>
      <c r="H250" t="s">
        <v>973</v>
      </c>
      <c r="I250" t="s">
        <v>973</v>
      </c>
      <c r="J250" t="s">
        <v>973</v>
      </c>
      <c r="K250" t="s">
        <v>973</v>
      </c>
      <c r="L250">
        <v>35</v>
      </c>
      <c r="M250" t="s">
        <v>973</v>
      </c>
      <c r="N250" t="s">
        <v>973</v>
      </c>
      <c r="O250" t="s">
        <v>973</v>
      </c>
      <c r="P250" t="s">
        <v>973</v>
      </c>
      <c r="Q250">
        <v>41</v>
      </c>
      <c r="R250" t="s">
        <v>973</v>
      </c>
      <c r="S250">
        <v>42</v>
      </c>
      <c r="T250" t="s">
        <v>973</v>
      </c>
      <c r="U250">
        <v>43</v>
      </c>
      <c r="V250" t="s">
        <v>973</v>
      </c>
      <c r="W250">
        <v>43</v>
      </c>
      <c r="X250" t="s">
        <v>973</v>
      </c>
    </row>
    <row r="251" spans="1:24" x14ac:dyDescent="0.2">
      <c r="A251" t="s">
        <v>586</v>
      </c>
      <c r="B251" t="s">
        <v>587</v>
      </c>
      <c r="C251" t="s">
        <v>1006</v>
      </c>
      <c r="D251" t="s">
        <v>1007</v>
      </c>
      <c r="E251" t="s">
        <v>973</v>
      </c>
      <c r="F251" t="s">
        <v>973</v>
      </c>
      <c r="G251" t="s">
        <v>973</v>
      </c>
      <c r="H251" t="s">
        <v>973</v>
      </c>
      <c r="I251" t="s">
        <v>973</v>
      </c>
      <c r="J251" t="s">
        <v>973</v>
      </c>
      <c r="K251" t="s">
        <v>973</v>
      </c>
      <c r="L251" t="s">
        <v>973</v>
      </c>
      <c r="M251" t="s">
        <v>973</v>
      </c>
      <c r="N251" t="s">
        <v>973</v>
      </c>
      <c r="O251" t="s">
        <v>973</v>
      </c>
      <c r="P251" t="s">
        <v>973</v>
      </c>
      <c r="Q251">
        <v>1.7110309056911299</v>
      </c>
      <c r="R251" t="s">
        <v>973</v>
      </c>
      <c r="S251" t="s">
        <v>973</v>
      </c>
      <c r="T251" t="s">
        <v>973</v>
      </c>
      <c r="U251" t="s">
        <v>973</v>
      </c>
      <c r="V251" t="s">
        <v>973</v>
      </c>
      <c r="W251" t="s">
        <v>973</v>
      </c>
      <c r="X251" t="s">
        <v>973</v>
      </c>
    </row>
    <row r="252" spans="1:24" x14ac:dyDescent="0.2">
      <c r="A252" t="s">
        <v>669</v>
      </c>
      <c r="B252" t="s">
        <v>670</v>
      </c>
      <c r="C252" t="s">
        <v>957</v>
      </c>
      <c r="D252" t="s">
        <v>958</v>
      </c>
      <c r="E252">
        <v>22.079260051551</v>
      </c>
      <c r="F252">
        <v>21.7504841875624</v>
      </c>
      <c r="G252">
        <v>21.418176157983002</v>
      </c>
      <c r="H252">
        <v>21.141807262737998</v>
      </c>
      <c r="I252">
        <v>20.567677095151002</v>
      </c>
      <c r="J252">
        <v>20.521679738748599</v>
      </c>
      <c r="K252">
        <v>20.3615024303664</v>
      </c>
      <c r="L252">
        <v>20.1883643018624</v>
      </c>
      <c r="M252">
        <v>20.3008492434213</v>
      </c>
      <c r="N252">
        <v>20.4146029992556</v>
      </c>
      <c r="O252">
        <v>19.866548413029701</v>
      </c>
      <c r="P252">
        <v>19.772011690059902</v>
      </c>
      <c r="Q252">
        <v>19.252952290856399</v>
      </c>
      <c r="R252">
        <v>19.292287757527198</v>
      </c>
      <c r="S252">
        <v>18.756053997879501</v>
      </c>
      <c r="T252">
        <v>18.1930800622806</v>
      </c>
      <c r="U252">
        <v>17.803144307479499</v>
      </c>
      <c r="V252">
        <v>17.149158263944599</v>
      </c>
      <c r="W252">
        <v>16.8437566819204</v>
      </c>
      <c r="X252">
        <v>16.556744231417401</v>
      </c>
    </row>
    <row r="253" spans="1:24" x14ac:dyDescent="0.2">
      <c r="A253" t="s">
        <v>669</v>
      </c>
      <c r="B253" t="s">
        <v>670</v>
      </c>
      <c r="C253" t="s">
        <v>959</v>
      </c>
      <c r="D253" t="s">
        <v>960</v>
      </c>
      <c r="E253">
        <v>8.5116253296686306</v>
      </c>
      <c r="F253">
        <v>8.42822476285283</v>
      </c>
      <c r="G253">
        <v>8.3610464367767001</v>
      </c>
      <c r="H253">
        <v>8.2884865869371502</v>
      </c>
      <c r="I253">
        <v>8.0048988706783195</v>
      </c>
      <c r="J253">
        <v>7.9835552707790196</v>
      </c>
      <c r="K253">
        <v>7.9002656969957599</v>
      </c>
      <c r="L253">
        <v>7.8188580958826996</v>
      </c>
      <c r="M253">
        <v>7.7606412425237901</v>
      </c>
      <c r="N253">
        <v>7.6882490327137596</v>
      </c>
      <c r="O253">
        <v>7.6259097021558198</v>
      </c>
      <c r="P253">
        <v>7.5819938779137299</v>
      </c>
      <c r="Q253">
        <v>7.5819071516851402</v>
      </c>
      <c r="R253">
        <v>7.5364386575528997</v>
      </c>
      <c r="S253">
        <v>7.5254649809873397</v>
      </c>
      <c r="T253">
        <v>7.4920662770312596</v>
      </c>
      <c r="U253">
        <v>7.4681793693519998</v>
      </c>
      <c r="V253">
        <v>8.0114640376277801</v>
      </c>
      <c r="W253">
        <v>8.7126033899037196</v>
      </c>
      <c r="X253">
        <v>7.7074046202779796</v>
      </c>
    </row>
    <row r="254" spans="1:24" x14ac:dyDescent="0.2">
      <c r="A254" t="s">
        <v>669</v>
      </c>
      <c r="B254" t="s">
        <v>670</v>
      </c>
      <c r="C254" t="s">
        <v>961</v>
      </c>
      <c r="D254" t="s">
        <v>962</v>
      </c>
      <c r="E254">
        <v>6161884811</v>
      </c>
      <c r="F254">
        <v>6245112906</v>
      </c>
      <c r="G254">
        <v>6327557399</v>
      </c>
      <c r="H254">
        <v>6409750441</v>
      </c>
      <c r="I254">
        <v>6744489399</v>
      </c>
      <c r="J254">
        <v>6830513541</v>
      </c>
      <c r="K254">
        <v>6916589116</v>
      </c>
      <c r="L254">
        <v>7001266876</v>
      </c>
      <c r="M254">
        <v>7087120034</v>
      </c>
      <c r="N254">
        <v>7176968877</v>
      </c>
      <c r="O254">
        <v>7265970522</v>
      </c>
      <c r="P254">
        <v>7354183367</v>
      </c>
      <c r="Q254">
        <v>7441826877</v>
      </c>
      <c r="R254">
        <v>7529066617</v>
      </c>
      <c r="S254">
        <v>7614748582</v>
      </c>
      <c r="T254">
        <v>7697492379</v>
      </c>
      <c r="U254">
        <v>7778303912</v>
      </c>
      <c r="V254">
        <v>7855075060</v>
      </c>
      <c r="W254">
        <v>7920861888</v>
      </c>
      <c r="X254">
        <v>7990399768</v>
      </c>
    </row>
    <row r="255" spans="1:24" x14ac:dyDescent="0.2">
      <c r="A255" t="s">
        <v>669</v>
      </c>
      <c r="B255" t="s">
        <v>670</v>
      </c>
      <c r="C255" t="s">
        <v>963</v>
      </c>
      <c r="D255" t="s">
        <v>964</v>
      </c>
      <c r="E255">
        <v>50.266018180109199</v>
      </c>
      <c r="F255">
        <v>50.273828904805399</v>
      </c>
      <c r="G255">
        <v>50.279181690935303</v>
      </c>
      <c r="H255">
        <v>50.284911548089902</v>
      </c>
      <c r="I255">
        <v>50.310036166157197</v>
      </c>
      <c r="J255">
        <v>50.314403648690501</v>
      </c>
      <c r="K255">
        <v>50.315544875276302</v>
      </c>
      <c r="L255">
        <v>50.3148694575289</v>
      </c>
      <c r="M255">
        <v>50.3210507200574</v>
      </c>
      <c r="N255">
        <v>50.329277418805503</v>
      </c>
      <c r="O255">
        <v>50.337506447606202</v>
      </c>
      <c r="P255">
        <v>50.342080893993298</v>
      </c>
      <c r="Q255">
        <v>50.348180007462602</v>
      </c>
      <c r="R255">
        <v>50.3511384211943</v>
      </c>
      <c r="S255">
        <v>50.347521971651503</v>
      </c>
      <c r="T255">
        <v>50.340961287272798</v>
      </c>
      <c r="U255">
        <v>50.335533800227203</v>
      </c>
      <c r="V255">
        <v>50.327324068062701</v>
      </c>
      <c r="W255">
        <v>50.312085850750499</v>
      </c>
      <c r="X255">
        <v>50.303159020877501</v>
      </c>
    </row>
    <row r="256" spans="1:24" x14ac:dyDescent="0.2">
      <c r="A256" t="s">
        <v>669</v>
      </c>
      <c r="B256" t="s">
        <v>670</v>
      </c>
      <c r="C256" t="s">
        <v>965</v>
      </c>
      <c r="D256" t="s">
        <v>966</v>
      </c>
      <c r="E256">
        <v>49.733981819890801</v>
      </c>
      <c r="F256">
        <v>49.726171095194601</v>
      </c>
      <c r="G256">
        <v>49.720818309064597</v>
      </c>
      <c r="H256">
        <v>49.715088451910098</v>
      </c>
      <c r="I256">
        <v>49.689963833842803</v>
      </c>
      <c r="J256">
        <v>49.685596351309499</v>
      </c>
      <c r="K256">
        <v>49.684455124723698</v>
      </c>
      <c r="L256">
        <v>49.6851305424712</v>
      </c>
      <c r="M256">
        <v>49.6789492799426</v>
      </c>
      <c r="N256">
        <v>49.670722581194497</v>
      </c>
      <c r="O256">
        <v>49.662493552393698</v>
      </c>
      <c r="P256">
        <v>49.657919106006702</v>
      </c>
      <c r="Q256">
        <v>49.651819992537497</v>
      </c>
      <c r="R256">
        <v>49.6488615788057</v>
      </c>
      <c r="S256">
        <v>49.652478028348497</v>
      </c>
      <c r="T256">
        <v>49.659038712727202</v>
      </c>
      <c r="U256">
        <v>49.664466199772797</v>
      </c>
      <c r="V256">
        <v>49.672675931937299</v>
      </c>
      <c r="W256">
        <v>49.687914149249501</v>
      </c>
      <c r="X256">
        <v>49.696840979122499</v>
      </c>
    </row>
    <row r="257" spans="1:24" x14ac:dyDescent="0.2">
      <c r="A257" t="s">
        <v>669</v>
      </c>
      <c r="B257" t="s">
        <v>670</v>
      </c>
      <c r="C257" t="s">
        <v>967</v>
      </c>
      <c r="D257" t="s">
        <v>968</v>
      </c>
      <c r="E257">
        <v>3064550681</v>
      </c>
      <c r="F257">
        <v>3105455521</v>
      </c>
      <c r="G257">
        <v>3146113323</v>
      </c>
      <c r="H257">
        <v>3186613109</v>
      </c>
      <c r="I257">
        <v>3351334342</v>
      </c>
      <c r="J257">
        <v>3393781395</v>
      </c>
      <c r="K257">
        <v>3436469618</v>
      </c>
      <c r="L257">
        <v>3478588590</v>
      </c>
      <c r="M257">
        <v>3520806763</v>
      </c>
      <c r="N257">
        <v>3564852302</v>
      </c>
      <c r="O257">
        <v>3608462138</v>
      </c>
      <c r="P257">
        <v>3651934426</v>
      </c>
      <c r="Q257">
        <v>3695002485</v>
      </c>
      <c r="R257">
        <v>3738095868</v>
      </c>
      <c r="S257">
        <v>3780911360</v>
      </c>
      <c r="T257">
        <v>3822500717</v>
      </c>
      <c r="U257">
        <v>3863053105</v>
      </c>
      <c r="V257">
        <v>3901825980</v>
      </c>
      <c r="W257">
        <v>3935711045</v>
      </c>
      <c r="X257">
        <v>3970976262</v>
      </c>
    </row>
    <row r="258" spans="1:24" x14ac:dyDescent="0.2">
      <c r="A258" t="s">
        <v>669</v>
      </c>
      <c r="B258" t="s">
        <v>670</v>
      </c>
      <c r="C258" t="s">
        <v>969</v>
      </c>
      <c r="D258" t="s">
        <v>970</v>
      </c>
      <c r="E258">
        <v>3097334130</v>
      </c>
      <c r="F258">
        <v>3139657385</v>
      </c>
      <c r="G258">
        <v>3181444076</v>
      </c>
      <c r="H258">
        <v>3223137332</v>
      </c>
      <c r="I258">
        <v>3393155057</v>
      </c>
      <c r="J258">
        <v>3436732146</v>
      </c>
      <c r="K258">
        <v>3480119498</v>
      </c>
      <c r="L258">
        <v>3522678286</v>
      </c>
      <c r="M258">
        <v>3566313271</v>
      </c>
      <c r="N258">
        <v>3612116575</v>
      </c>
      <c r="O258">
        <v>3657508384</v>
      </c>
      <c r="P258">
        <v>3702248941</v>
      </c>
      <c r="Q258">
        <v>3746824392</v>
      </c>
      <c r="R258">
        <v>3790970749</v>
      </c>
      <c r="S258">
        <v>3833837222</v>
      </c>
      <c r="T258">
        <v>3874991662</v>
      </c>
      <c r="U258">
        <v>3915250807</v>
      </c>
      <c r="V258">
        <v>3953249080</v>
      </c>
      <c r="W258">
        <v>3985150843</v>
      </c>
      <c r="X258">
        <v>4019423506</v>
      </c>
    </row>
    <row r="259" spans="1:24" x14ac:dyDescent="0.2">
      <c r="A259" t="s">
        <v>669</v>
      </c>
      <c r="B259" t="s">
        <v>670</v>
      </c>
      <c r="C259" t="s">
        <v>971</v>
      </c>
      <c r="D259" t="s">
        <v>972</v>
      </c>
      <c r="E259" t="s">
        <v>973</v>
      </c>
      <c r="F259" t="s">
        <v>973</v>
      </c>
      <c r="G259" t="s">
        <v>973</v>
      </c>
      <c r="H259" t="s">
        <v>973</v>
      </c>
      <c r="I259" t="s">
        <v>973</v>
      </c>
      <c r="J259" t="s">
        <v>973</v>
      </c>
      <c r="K259" t="s">
        <v>973</v>
      </c>
      <c r="L259" t="s">
        <v>973</v>
      </c>
      <c r="M259" t="s">
        <v>973</v>
      </c>
      <c r="N259" t="s">
        <v>973</v>
      </c>
      <c r="O259" t="s">
        <v>973</v>
      </c>
      <c r="P259" t="s">
        <v>973</v>
      </c>
      <c r="Q259" t="s">
        <v>973</v>
      </c>
      <c r="R259" t="s">
        <v>973</v>
      </c>
      <c r="S259" t="s">
        <v>973</v>
      </c>
      <c r="T259" t="s">
        <v>973</v>
      </c>
      <c r="U259" t="s">
        <v>973</v>
      </c>
      <c r="V259" t="s">
        <v>973</v>
      </c>
      <c r="W259" t="s">
        <v>973</v>
      </c>
      <c r="X259" t="s">
        <v>973</v>
      </c>
    </row>
    <row r="260" spans="1:24" x14ac:dyDescent="0.2">
      <c r="A260" t="s">
        <v>669</v>
      </c>
      <c r="B260" t="s">
        <v>670</v>
      </c>
      <c r="C260" t="s">
        <v>974</v>
      </c>
      <c r="D260" t="s">
        <v>975</v>
      </c>
      <c r="E260">
        <v>8.6168486936781505</v>
      </c>
      <c r="F260">
        <v>9.0050329338325596</v>
      </c>
      <c r="G260">
        <v>9.3532454035311208</v>
      </c>
      <c r="H260">
        <v>9.5034640127915004</v>
      </c>
      <c r="I260">
        <v>9.0845823325790995</v>
      </c>
      <c r="J260">
        <v>9.0807080000056501</v>
      </c>
      <c r="K260">
        <v>9.8178186393246705</v>
      </c>
      <c r="L260">
        <v>9.4853468779184098</v>
      </c>
      <c r="M260">
        <v>9.3436252523679304</v>
      </c>
      <c r="N260">
        <v>9.3510366301476804</v>
      </c>
      <c r="O260">
        <v>9.3280715093066604</v>
      </c>
      <c r="P260">
        <v>9.4328740297906197</v>
      </c>
      <c r="Q260">
        <v>9.7101478161378996</v>
      </c>
      <c r="R260">
        <v>9.8437925951295497</v>
      </c>
      <c r="S260">
        <v>9.7254308132315295</v>
      </c>
      <c r="T260">
        <v>9.64771036563452</v>
      </c>
      <c r="U260">
        <v>9.7810805443501998</v>
      </c>
      <c r="V260">
        <v>10.8588447253121</v>
      </c>
      <c r="W260">
        <v>10.339992555248299</v>
      </c>
      <c r="X260">
        <v>9.8866616131211096</v>
      </c>
    </row>
    <row r="261" spans="1:24" x14ac:dyDescent="0.2">
      <c r="A261" t="s">
        <v>669</v>
      </c>
      <c r="B261" t="s">
        <v>670</v>
      </c>
      <c r="C261" t="s">
        <v>976</v>
      </c>
      <c r="D261" t="s">
        <v>977</v>
      </c>
      <c r="E261">
        <v>475.74480977570698</v>
      </c>
      <c r="F261">
        <v>488.164287562369</v>
      </c>
      <c r="G261">
        <v>519.05443841305396</v>
      </c>
      <c r="H261">
        <v>583.06214589114404</v>
      </c>
      <c r="I261">
        <v>788.87238685614795</v>
      </c>
      <c r="J261">
        <v>854.03899324180099</v>
      </c>
      <c r="K261">
        <v>863.46632795233904</v>
      </c>
      <c r="L261">
        <v>900.17690167992703</v>
      </c>
      <c r="M261">
        <v>974.12746711221905</v>
      </c>
      <c r="N261">
        <v>982.074149854442</v>
      </c>
      <c r="O261">
        <v>992.23465297159305</v>
      </c>
      <c r="P261">
        <v>1014.94420307132</v>
      </c>
      <c r="Q261">
        <v>973.15399731417699</v>
      </c>
      <c r="R261">
        <v>990.82868910968205</v>
      </c>
      <c r="S261">
        <v>1027.1186510705199</v>
      </c>
      <c r="T261">
        <v>1066.6477600077901</v>
      </c>
      <c r="U261">
        <v>1084.16397702769</v>
      </c>
      <c r="V261">
        <v>1158.0709298581401</v>
      </c>
      <c r="W261">
        <v>1245.9098583529601</v>
      </c>
      <c r="X261">
        <v>1235.6031506991301</v>
      </c>
    </row>
    <row r="262" spans="1:24" x14ac:dyDescent="0.2">
      <c r="A262" t="s">
        <v>669</v>
      </c>
      <c r="B262" t="s">
        <v>670</v>
      </c>
      <c r="C262" t="s">
        <v>978</v>
      </c>
      <c r="D262" t="s">
        <v>979</v>
      </c>
      <c r="E262">
        <v>4.9514165737767497</v>
      </c>
      <c r="F262">
        <v>5.1666669923830097</v>
      </c>
      <c r="G262">
        <v>5.36185808533273</v>
      </c>
      <c r="H262">
        <v>5.4973402609881798</v>
      </c>
      <c r="I262">
        <v>5.33095588622969</v>
      </c>
      <c r="J262">
        <v>5.4274713886277102</v>
      </c>
      <c r="K262">
        <v>5.9301475687476097</v>
      </c>
      <c r="L262">
        <v>5.7207902408973004</v>
      </c>
      <c r="M262">
        <v>5.69655972653766</v>
      </c>
      <c r="N262">
        <v>5.6625916785094104</v>
      </c>
      <c r="O262">
        <v>5.6355241028469099</v>
      </c>
      <c r="P262">
        <v>5.7418580121957996</v>
      </c>
      <c r="Q262">
        <v>5.87471034461469</v>
      </c>
      <c r="R262">
        <v>5.9403781388199102</v>
      </c>
      <c r="S262">
        <v>5.8486529903177003</v>
      </c>
      <c r="T262">
        <v>5.8218276931165498</v>
      </c>
      <c r="U262">
        <v>5.9041507969971496</v>
      </c>
      <c r="V262">
        <v>6.9120898925067298</v>
      </c>
      <c r="W262">
        <v>6.5040141537201501</v>
      </c>
      <c r="X262">
        <v>6.1411393237859899</v>
      </c>
    </row>
    <row r="263" spans="1:24" x14ac:dyDescent="0.2">
      <c r="A263" t="s">
        <v>669</v>
      </c>
      <c r="B263" t="s">
        <v>670</v>
      </c>
      <c r="C263" t="s">
        <v>980</v>
      </c>
      <c r="D263" t="s">
        <v>981</v>
      </c>
      <c r="E263">
        <v>273.13331872491699</v>
      </c>
      <c r="F263">
        <v>279.94439186153301</v>
      </c>
      <c r="G263">
        <v>297.45100425634001</v>
      </c>
      <c r="H263">
        <v>337.32232049211399</v>
      </c>
      <c r="I263">
        <v>463.203347305683</v>
      </c>
      <c r="J263">
        <v>510.32478844726802</v>
      </c>
      <c r="K263">
        <v>521.71220011656396</v>
      </c>
      <c r="L263">
        <v>543.26809560324295</v>
      </c>
      <c r="M263">
        <v>594.205643313932</v>
      </c>
      <c r="N263">
        <v>594.85869604179004</v>
      </c>
      <c r="O263">
        <v>599.50555843020197</v>
      </c>
      <c r="P263">
        <v>618.06701865163598</v>
      </c>
      <c r="Q263">
        <v>588.90801989941701</v>
      </c>
      <c r="R263">
        <v>598.67965369774004</v>
      </c>
      <c r="S263">
        <v>618.65878211872598</v>
      </c>
      <c r="T263">
        <v>644.46228666061802</v>
      </c>
      <c r="U263">
        <v>655.19765115156702</v>
      </c>
      <c r="V263">
        <v>738.10938208447499</v>
      </c>
      <c r="W263">
        <v>785.08147135461502</v>
      </c>
      <c r="X263">
        <v>768.47600907934498</v>
      </c>
    </row>
    <row r="264" spans="1:24" x14ac:dyDescent="0.2">
      <c r="A264" t="s">
        <v>669</v>
      </c>
      <c r="B264" t="s">
        <v>670</v>
      </c>
      <c r="C264" t="s">
        <v>982</v>
      </c>
      <c r="D264" t="s">
        <v>983</v>
      </c>
      <c r="E264">
        <v>57.4205784154532</v>
      </c>
      <c r="F264">
        <v>57.351338913446703</v>
      </c>
      <c r="G264">
        <v>57.305260039433399</v>
      </c>
      <c r="H264">
        <v>57.843547923318901</v>
      </c>
      <c r="I264">
        <v>58.688049764388403</v>
      </c>
      <c r="J264">
        <v>59.724596125614703</v>
      </c>
      <c r="K264">
        <v>60.388944057219703</v>
      </c>
      <c r="L264">
        <v>60.312595406196898</v>
      </c>
      <c r="M264">
        <v>60.956372379748601</v>
      </c>
      <c r="N264">
        <v>60.528965564234603</v>
      </c>
      <c r="O264">
        <v>60.371548077097202</v>
      </c>
      <c r="P264">
        <v>60.852380796418899</v>
      </c>
      <c r="Q264">
        <v>60.465682075399897</v>
      </c>
      <c r="R264">
        <v>60.366300182911701</v>
      </c>
      <c r="S264">
        <v>60.170194085510701</v>
      </c>
      <c r="T264">
        <v>60.348128713245103</v>
      </c>
      <c r="U264">
        <v>60.350962808345798</v>
      </c>
      <c r="V264">
        <v>63.663048418831103</v>
      </c>
      <c r="W264">
        <v>62.934904957342503</v>
      </c>
      <c r="X264">
        <v>62.109170126217499</v>
      </c>
    </row>
    <row r="265" spans="1:24" x14ac:dyDescent="0.2">
      <c r="A265" t="s">
        <v>669</v>
      </c>
      <c r="B265" t="s">
        <v>670</v>
      </c>
      <c r="C265" t="s">
        <v>984</v>
      </c>
      <c r="D265" t="s">
        <v>985</v>
      </c>
      <c r="E265">
        <v>202.03511565301901</v>
      </c>
      <c r="F265">
        <v>207.65359954711701</v>
      </c>
      <c r="G265">
        <v>220.96115356664899</v>
      </c>
      <c r="H265">
        <v>244.92736279821699</v>
      </c>
      <c r="I265">
        <v>324.007932694609</v>
      </c>
      <c r="J265">
        <v>341.81503667773802</v>
      </c>
      <c r="K265">
        <v>339.73842670135298</v>
      </c>
      <c r="L265">
        <v>354.65273049799799</v>
      </c>
      <c r="M265">
        <v>377.34676898996298</v>
      </c>
      <c r="N265">
        <v>384.70977495635901</v>
      </c>
      <c r="O265">
        <v>390.02703933692197</v>
      </c>
      <c r="P265">
        <v>394.16776306622398</v>
      </c>
      <c r="Q265">
        <v>381.961905633713</v>
      </c>
      <c r="R265">
        <v>389.97039497791798</v>
      </c>
      <c r="S265">
        <v>406.27427669827398</v>
      </c>
      <c r="T265">
        <v>419.96493679990903</v>
      </c>
      <c r="U265">
        <v>426.57630493124299</v>
      </c>
      <c r="V265">
        <v>417.54323761395801</v>
      </c>
      <c r="W265">
        <v>457.49666730061398</v>
      </c>
      <c r="X265">
        <v>463.54713137402598</v>
      </c>
    </row>
    <row r="266" spans="1:24" x14ac:dyDescent="0.2">
      <c r="A266" t="s">
        <v>669</v>
      </c>
      <c r="B266" t="s">
        <v>670</v>
      </c>
      <c r="C266" t="s">
        <v>986</v>
      </c>
      <c r="D266" t="s">
        <v>987</v>
      </c>
      <c r="E266">
        <v>42.458008920200598</v>
      </c>
      <c r="F266">
        <v>42.532445701687898</v>
      </c>
      <c r="G266">
        <v>42.570740771136997</v>
      </c>
      <c r="H266">
        <v>42.016903967421896</v>
      </c>
      <c r="I266">
        <v>41.100973649787498</v>
      </c>
      <c r="J266">
        <v>40.052656560967897</v>
      </c>
      <c r="K266">
        <v>39.377083805528997</v>
      </c>
      <c r="L266">
        <v>39.4366744705424</v>
      </c>
      <c r="M266">
        <v>38.778851153858703</v>
      </c>
      <c r="N266">
        <v>39.216597002130101</v>
      </c>
      <c r="O266">
        <v>39.357035893592602</v>
      </c>
      <c r="P266">
        <v>38.881891210661998</v>
      </c>
      <c r="Q266">
        <v>39.301059595449701</v>
      </c>
      <c r="R266">
        <v>39.415310428409903</v>
      </c>
      <c r="S266">
        <v>39.618793589188101</v>
      </c>
      <c r="T266">
        <v>39.445608481820898</v>
      </c>
      <c r="U266">
        <v>39.431038412201197</v>
      </c>
      <c r="V266">
        <v>36.130374897728203</v>
      </c>
      <c r="W266">
        <v>36.800691543092903</v>
      </c>
      <c r="X266">
        <v>37.603949698162602</v>
      </c>
    </row>
    <row r="267" spans="1:24" x14ac:dyDescent="0.2">
      <c r="A267" t="s">
        <v>669</v>
      </c>
      <c r="B267" t="s">
        <v>670</v>
      </c>
      <c r="C267" t="s">
        <v>988</v>
      </c>
      <c r="D267" t="s">
        <v>989</v>
      </c>
      <c r="E267">
        <v>0.64863724937959499</v>
      </c>
      <c r="F267">
        <v>0.636950310339648</v>
      </c>
      <c r="G267">
        <v>0.721839731823121</v>
      </c>
      <c r="H267">
        <v>0.88299371626429202</v>
      </c>
      <c r="I267">
        <v>1.8149087138509801</v>
      </c>
      <c r="J267">
        <v>2.0733129970422501</v>
      </c>
      <c r="K267">
        <v>2.2514459205704198</v>
      </c>
      <c r="L267">
        <v>2.5220853386719901</v>
      </c>
      <c r="M267">
        <v>2.87665963039152</v>
      </c>
      <c r="N267">
        <v>2.79749561880854</v>
      </c>
      <c r="O267">
        <v>3.0035223085263301</v>
      </c>
      <c r="P267">
        <v>3.02268295892519</v>
      </c>
      <c r="Q267">
        <v>2.55100133327822</v>
      </c>
      <c r="R267">
        <v>2.4184510982874201</v>
      </c>
      <c r="S267">
        <v>2.4243039577356198</v>
      </c>
      <c r="T267">
        <v>2.4606288121953499</v>
      </c>
      <c r="U267">
        <v>2.6550970615140801</v>
      </c>
      <c r="V267">
        <v>2.6249835400596999</v>
      </c>
      <c r="W267">
        <v>3.6182368228306299</v>
      </c>
      <c r="X267">
        <v>3.8760290530748498</v>
      </c>
    </row>
    <row r="268" spans="1:24" x14ac:dyDescent="0.2">
      <c r="A268" t="s">
        <v>669</v>
      </c>
      <c r="B268" t="s">
        <v>670</v>
      </c>
      <c r="C268" t="s">
        <v>990</v>
      </c>
      <c r="D268" t="s">
        <v>991</v>
      </c>
      <c r="E268">
        <v>0.15310629935749101</v>
      </c>
      <c r="F268">
        <v>0.14633117541601701</v>
      </c>
      <c r="G268">
        <v>0.15737508533809599</v>
      </c>
      <c r="H268">
        <v>0.17683309905889399</v>
      </c>
      <c r="I268">
        <v>0.27132927115273398</v>
      </c>
      <c r="J268">
        <v>0.28875413083120299</v>
      </c>
      <c r="K268">
        <v>0.30378656457821401</v>
      </c>
      <c r="L268">
        <v>0.32040955166030599</v>
      </c>
      <c r="M268">
        <v>0.33759794590211201</v>
      </c>
      <c r="N268">
        <v>0.31928339189969401</v>
      </c>
      <c r="O268">
        <v>0.34072073060131702</v>
      </c>
      <c r="P268">
        <v>0.33409446959387801</v>
      </c>
      <c r="Q268">
        <v>0.284588754431498</v>
      </c>
      <c r="R268">
        <v>0.26342975024244702</v>
      </c>
      <c r="S268">
        <v>0.25522825702472401</v>
      </c>
      <c r="T268">
        <v>0.250080967301051</v>
      </c>
      <c r="U268">
        <v>0.26275690075218799</v>
      </c>
      <c r="V268">
        <v>0.24545127150944099</v>
      </c>
      <c r="W268">
        <v>0.31723489866570498</v>
      </c>
      <c r="X268">
        <v>0.34297127834574098</v>
      </c>
    </row>
    <row r="269" spans="1:24" x14ac:dyDescent="0.2">
      <c r="A269" t="s">
        <v>669</v>
      </c>
      <c r="B269" t="s">
        <v>670</v>
      </c>
      <c r="C269" t="s">
        <v>992</v>
      </c>
      <c r="D269" t="s">
        <v>993</v>
      </c>
      <c r="E269">
        <v>3.0165609283008301</v>
      </c>
      <c r="F269">
        <v>2.917695667986</v>
      </c>
      <c r="G269">
        <v>2.9260159357822002</v>
      </c>
      <c r="H269">
        <v>2.6579002666798499</v>
      </c>
      <c r="I269">
        <v>2.72446473247467</v>
      </c>
      <c r="J269">
        <v>2.7129585836909902</v>
      </c>
      <c r="K269">
        <v>2.7270940855725199</v>
      </c>
      <c r="L269">
        <v>2.7483073150783701</v>
      </c>
      <c r="M269">
        <v>2.7950955056826499</v>
      </c>
      <c r="N269">
        <v>2.8862696143209199</v>
      </c>
      <c r="O269">
        <v>2.60203120289128</v>
      </c>
      <c r="P269">
        <v>2.8642314889834499</v>
      </c>
      <c r="Q269">
        <v>2.8678965126548199</v>
      </c>
      <c r="R269">
        <v>2.8951826784611301</v>
      </c>
      <c r="S269">
        <v>3.0058361478101299</v>
      </c>
      <c r="T269">
        <v>3.0517304462392398</v>
      </c>
      <c r="U269">
        <v>3.0437247726305801</v>
      </c>
      <c r="V269">
        <v>3.2837423870231599</v>
      </c>
      <c r="W269" t="s">
        <v>973</v>
      </c>
      <c r="X269" t="s">
        <v>973</v>
      </c>
    </row>
    <row r="270" spans="1:24" x14ac:dyDescent="0.2">
      <c r="A270" t="s">
        <v>669</v>
      </c>
      <c r="B270" t="s">
        <v>670</v>
      </c>
      <c r="C270" t="s">
        <v>994</v>
      </c>
      <c r="D270" t="s">
        <v>995</v>
      </c>
      <c r="E270" t="s">
        <v>973</v>
      </c>
      <c r="F270" t="s">
        <v>973</v>
      </c>
      <c r="G270" t="s">
        <v>973</v>
      </c>
      <c r="H270" t="s">
        <v>973</v>
      </c>
      <c r="I270" t="s">
        <v>973</v>
      </c>
      <c r="J270" t="s">
        <v>973</v>
      </c>
      <c r="K270" t="s">
        <v>973</v>
      </c>
      <c r="L270" t="s">
        <v>973</v>
      </c>
      <c r="M270" t="s">
        <v>973</v>
      </c>
      <c r="N270" t="s">
        <v>973</v>
      </c>
      <c r="O270" t="s">
        <v>973</v>
      </c>
      <c r="P270" t="s">
        <v>973</v>
      </c>
      <c r="Q270" t="s">
        <v>973</v>
      </c>
      <c r="R270" t="s">
        <v>973</v>
      </c>
      <c r="S270" t="s">
        <v>973</v>
      </c>
      <c r="T270" t="s">
        <v>973</v>
      </c>
      <c r="U270" t="s">
        <v>973</v>
      </c>
      <c r="V270" t="s">
        <v>973</v>
      </c>
      <c r="W270" t="s">
        <v>973</v>
      </c>
      <c r="X270" t="s">
        <v>973</v>
      </c>
    </row>
    <row r="271" spans="1:24" x14ac:dyDescent="0.2">
      <c r="A271" t="s">
        <v>669</v>
      </c>
      <c r="B271" t="s">
        <v>670</v>
      </c>
      <c r="C271" t="s">
        <v>996</v>
      </c>
      <c r="D271" t="s">
        <v>997</v>
      </c>
      <c r="E271">
        <v>3.1196576266911098</v>
      </c>
      <c r="F271" t="s">
        <v>973</v>
      </c>
      <c r="G271" t="s">
        <v>973</v>
      </c>
      <c r="H271" t="s">
        <v>973</v>
      </c>
      <c r="I271" t="s">
        <v>973</v>
      </c>
      <c r="J271" t="s">
        <v>973</v>
      </c>
      <c r="K271" t="s">
        <v>973</v>
      </c>
      <c r="L271">
        <v>3.46446401533969</v>
      </c>
      <c r="M271" t="s">
        <v>973</v>
      </c>
      <c r="N271" t="s">
        <v>973</v>
      </c>
      <c r="O271" t="s">
        <v>973</v>
      </c>
      <c r="P271" t="s">
        <v>973</v>
      </c>
      <c r="Q271" t="s">
        <v>973</v>
      </c>
      <c r="R271" t="s">
        <v>973</v>
      </c>
      <c r="S271" t="s">
        <v>973</v>
      </c>
      <c r="T271" t="s">
        <v>973</v>
      </c>
      <c r="U271" t="s">
        <v>973</v>
      </c>
      <c r="V271" t="s">
        <v>973</v>
      </c>
      <c r="W271">
        <v>3.6972130209703198</v>
      </c>
      <c r="X271" t="s">
        <v>973</v>
      </c>
    </row>
    <row r="272" spans="1:24" x14ac:dyDescent="0.2">
      <c r="A272" t="s">
        <v>669</v>
      </c>
      <c r="B272" t="s">
        <v>670</v>
      </c>
      <c r="C272" t="s">
        <v>998</v>
      </c>
      <c r="D272" t="s">
        <v>999</v>
      </c>
      <c r="E272">
        <v>91.360288966872801</v>
      </c>
      <c r="F272">
        <v>92.103721808292704</v>
      </c>
      <c r="G272">
        <v>96.607558048995998</v>
      </c>
      <c r="H272">
        <v>108.216341961654</v>
      </c>
      <c r="I272">
        <v>148.94930149926799</v>
      </c>
      <c r="J272">
        <v>161.14600386775399</v>
      </c>
      <c r="K272">
        <v>157.41761657238999</v>
      </c>
      <c r="L272">
        <v>165.87911300619601</v>
      </c>
      <c r="M272">
        <v>180.410755465823</v>
      </c>
      <c r="N272">
        <v>184.194461832793</v>
      </c>
      <c r="O272">
        <v>188.54314769479799</v>
      </c>
      <c r="P272">
        <v>189.407458503128</v>
      </c>
      <c r="Q272">
        <v>178.80315670051101</v>
      </c>
      <c r="R272">
        <v>179.727141481898</v>
      </c>
      <c r="S272">
        <v>185.09578557107801</v>
      </c>
      <c r="T272">
        <v>192.673621242401</v>
      </c>
      <c r="U272">
        <v>194.55929797240699</v>
      </c>
      <c r="V272">
        <v>189.58992083446299</v>
      </c>
      <c r="W272">
        <v>212.34205116188701</v>
      </c>
      <c r="X272">
        <v>213.40107478506701</v>
      </c>
    </row>
    <row r="273" spans="1:24" x14ac:dyDescent="0.2">
      <c r="A273" t="s">
        <v>669</v>
      </c>
      <c r="B273" t="s">
        <v>670</v>
      </c>
      <c r="C273" t="s">
        <v>1000</v>
      </c>
      <c r="D273" t="s">
        <v>1001</v>
      </c>
      <c r="E273">
        <v>19.2127717135733</v>
      </c>
      <c r="F273">
        <v>18.877381091281499</v>
      </c>
      <c r="G273">
        <v>18.620531814699302</v>
      </c>
      <c r="H273">
        <v>18.565804299144201</v>
      </c>
      <c r="I273">
        <v>18.885603587856401</v>
      </c>
      <c r="J273">
        <v>18.871068302912199</v>
      </c>
      <c r="K273">
        <v>18.231207441821599</v>
      </c>
      <c r="L273">
        <v>18.427218453221698</v>
      </c>
      <c r="M273">
        <v>18.5180885922478</v>
      </c>
      <c r="N273">
        <v>18.744843538014599</v>
      </c>
      <c r="O273">
        <v>18.988938079562999</v>
      </c>
      <c r="P273">
        <v>18.6459922438105</v>
      </c>
      <c r="Q273">
        <v>18.3547031645315</v>
      </c>
      <c r="R273">
        <v>18.116414723954701</v>
      </c>
      <c r="S273">
        <v>17.992509577622101</v>
      </c>
      <c r="T273">
        <v>18.027483164808402</v>
      </c>
      <c r="U273">
        <v>17.901052555221</v>
      </c>
      <c r="V273">
        <v>16.3278554715349</v>
      </c>
      <c r="W273">
        <v>17.000431922540699</v>
      </c>
      <c r="X273">
        <v>17.233738244315202</v>
      </c>
    </row>
    <row r="274" spans="1:24" x14ac:dyDescent="0.2">
      <c r="A274" t="s">
        <v>669</v>
      </c>
      <c r="B274" t="s">
        <v>670</v>
      </c>
      <c r="C274" t="s">
        <v>1002</v>
      </c>
      <c r="D274" t="s">
        <v>1003</v>
      </c>
      <c r="E274">
        <v>1.53682030761197</v>
      </c>
      <c r="F274" t="s">
        <v>973</v>
      </c>
      <c r="G274" t="s">
        <v>973</v>
      </c>
      <c r="H274" t="s">
        <v>973</v>
      </c>
      <c r="I274" t="s">
        <v>973</v>
      </c>
      <c r="J274" t="s">
        <v>973</v>
      </c>
      <c r="K274" t="s">
        <v>973</v>
      </c>
      <c r="L274">
        <v>1.4714894818666999</v>
      </c>
      <c r="M274" t="s">
        <v>973</v>
      </c>
      <c r="N274" t="s">
        <v>973</v>
      </c>
      <c r="O274" t="s">
        <v>973</v>
      </c>
      <c r="P274" t="s">
        <v>973</v>
      </c>
      <c r="Q274" t="s">
        <v>973</v>
      </c>
      <c r="R274" t="s">
        <v>973</v>
      </c>
      <c r="S274" t="s">
        <v>973</v>
      </c>
      <c r="T274" t="s">
        <v>973</v>
      </c>
      <c r="U274" t="s">
        <v>973</v>
      </c>
      <c r="V274">
        <v>1.7118354873013299</v>
      </c>
      <c r="W274" t="s">
        <v>973</v>
      </c>
      <c r="X274" t="s">
        <v>973</v>
      </c>
    </row>
    <row r="275" spans="1:24" x14ac:dyDescent="0.2">
      <c r="A275" t="s">
        <v>669</v>
      </c>
      <c r="B275" t="s">
        <v>670</v>
      </c>
      <c r="C275" t="s">
        <v>1004</v>
      </c>
      <c r="D275" t="s">
        <v>1005</v>
      </c>
      <c r="E275">
        <v>45</v>
      </c>
      <c r="F275" t="s">
        <v>973</v>
      </c>
      <c r="G275" t="s">
        <v>973</v>
      </c>
      <c r="H275" t="s">
        <v>973</v>
      </c>
      <c r="I275" t="s">
        <v>973</v>
      </c>
      <c r="J275" t="s">
        <v>973</v>
      </c>
      <c r="K275" t="s">
        <v>973</v>
      </c>
      <c r="L275">
        <v>58</v>
      </c>
      <c r="M275" t="s">
        <v>973</v>
      </c>
      <c r="N275" t="s">
        <v>973</v>
      </c>
      <c r="O275" t="s">
        <v>973</v>
      </c>
      <c r="P275" t="s">
        <v>973</v>
      </c>
      <c r="Q275">
        <v>65</v>
      </c>
      <c r="R275" t="s">
        <v>973</v>
      </c>
      <c r="S275">
        <v>67</v>
      </c>
      <c r="T275" t="s">
        <v>973</v>
      </c>
      <c r="U275">
        <v>68</v>
      </c>
      <c r="V275" t="s">
        <v>973</v>
      </c>
      <c r="W275">
        <v>68</v>
      </c>
      <c r="X275" t="s">
        <v>973</v>
      </c>
    </row>
    <row r="276" spans="1:24" x14ac:dyDescent="0.2">
      <c r="A276" t="s">
        <v>669</v>
      </c>
      <c r="B276" t="s">
        <v>670</v>
      </c>
      <c r="C276" t="s">
        <v>1006</v>
      </c>
      <c r="D276" t="s">
        <v>1007</v>
      </c>
      <c r="E276" t="s">
        <v>973</v>
      </c>
      <c r="F276" t="s">
        <v>973</v>
      </c>
      <c r="G276" t="s">
        <v>973</v>
      </c>
      <c r="H276" t="s">
        <v>973</v>
      </c>
      <c r="I276" t="s">
        <v>973</v>
      </c>
      <c r="J276" t="s">
        <v>973</v>
      </c>
      <c r="K276" t="s">
        <v>973</v>
      </c>
      <c r="L276" t="s">
        <v>973</v>
      </c>
      <c r="M276" t="s">
        <v>973</v>
      </c>
      <c r="N276" t="s">
        <v>973</v>
      </c>
      <c r="O276" t="s">
        <v>973</v>
      </c>
      <c r="P276" t="s">
        <v>973</v>
      </c>
      <c r="Q276">
        <v>30.236469552511799</v>
      </c>
      <c r="R276" t="s">
        <v>973</v>
      </c>
      <c r="S276" t="s">
        <v>973</v>
      </c>
      <c r="T276" t="s">
        <v>973</v>
      </c>
      <c r="U276" t="s">
        <v>973</v>
      </c>
      <c r="V276" t="s">
        <v>973</v>
      </c>
      <c r="W276" t="s">
        <v>973</v>
      </c>
      <c r="X276" t="s">
        <v>973</v>
      </c>
    </row>
    <row r="277" spans="1:24" x14ac:dyDescent="0.2">
      <c r="A277" t="s">
        <v>494</v>
      </c>
      <c r="B277" t="s">
        <v>495</v>
      </c>
      <c r="C277" t="s">
        <v>957</v>
      </c>
      <c r="D277" t="s">
        <v>958</v>
      </c>
      <c r="E277">
        <v>14.036853727230801</v>
      </c>
      <c r="F277">
        <v>13.775955364261501</v>
      </c>
      <c r="G277">
        <v>13.6557178698892</v>
      </c>
      <c r="H277">
        <v>13.7554716222146</v>
      </c>
      <c r="I277">
        <v>14.0042451277975</v>
      </c>
      <c r="J277">
        <v>13.753179221072999</v>
      </c>
      <c r="K277">
        <v>13.2922452950642</v>
      </c>
      <c r="L277">
        <v>12.8215124185199</v>
      </c>
      <c r="M277">
        <v>12.5309175128241</v>
      </c>
      <c r="N277">
        <v>12.4403673536033</v>
      </c>
      <c r="O277">
        <v>12.2499089784841</v>
      </c>
      <c r="P277">
        <v>12.3395322328043</v>
      </c>
      <c r="Q277">
        <v>12.2296621496493</v>
      </c>
      <c r="R277">
        <v>12.0392093334676</v>
      </c>
      <c r="S277">
        <v>11.648554249825301</v>
      </c>
      <c r="T277">
        <v>11.447366891892401</v>
      </c>
      <c r="U277">
        <v>11.2460986480566</v>
      </c>
      <c r="V277">
        <v>10.755592709328299</v>
      </c>
      <c r="W277">
        <v>10.865303413347201</v>
      </c>
      <c r="X277">
        <v>10.790749333555</v>
      </c>
    </row>
    <row r="278" spans="1:24" x14ac:dyDescent="0.2">
      <c r="A278" t="s">
        <v>494</v>
      </c>
      <c r="B278" t="s">
        <v>495</v>
      </c>
      <c r="C278" t="s">
        <v>959</v>
      </c>
      <c r="D278" t="s">
        <v>960</v>
      </c>
      <c r="E278">
        <v>8.3623019278747694</v>
      </c>
      <c r="F278">
        <v>8.3621831021323807</v>
      </c>
      <c r="G278">
        <v>8.3620080366771798</v>
      </c>
      <c r="H278">
        <v>8.2718559724570309</v>
      </c>
      <c r="I278">
        <v>7.9211742439892303</v>
      </c>
      <c r="J278">
        <v>8.0112164036998603</v>
      </c>
      <c r="K278">
        <v>7.8209232739033601</v>
      </c>
      <c r="L278">
        <v>7.9063053620506798</v>
      </c>
      <c r="M278">
        <v>7.9764275119066497</v>
      </c>
      <c r="N278">
        <v>8.0023158582814293</v>
      </c>
      <c r="O278">
        <v>8.1137612260734908</v>
      </c>
      <c r="P278">
        <v>8.1433955107178093</v>
      </c>
      <c r="Q278">
        <v>8.3361474511813007</v>
      </c>
      <c r="R278">
        <v>8.3835463811047202</v>
      </c>
      <c r="S278">
        <v>8.5335709923940808</v>
      </c>
      <c r="T278">
        <v>8.5788485409013706</v>
      </c>
      <c r="U278">
        <v>8.5848336889300398</v>
      </c>
      <c r="V278">
        <v>10.0465046722659</v>
      </c>
      <c r="W278">
        <v>10.172590111422901</v>
      </c>
      <c r="X278">
        <v>9.6745645457584892</v>
      </c>
    </row>
    <row r="279" spans="1:24" x14ac:dyDescent="0.2">
      <c r="A279" t="s">
        <v>494</v>
      </c>
      <c r="B279" t="s">
        <v>495</v>
      </c>
      <c r="C279" t="s">
        <v>961</v>
      </c>
      <c r="D279" t="s">
        <v>962</v>
      </c>
      <c r="E279">
        <v>312909691</v>
      </c>
      <c r="F279">
        <v>316051677</v>
      </c>
      <c r="G279">
        <v>319046534</v>
      </c>
      <c r="H279">
        <v>321812780</v>
      </c>
      <c r="I279">
        <v>334183103</v>
      </c>
      <c r="J279">
        <v>337404564</v>
      </c>
      <c r="K279">
        <v>340465163</v>
      </c>
      <c r="L279">
        <v>343447854</v>
      </c>
      <c r="M279">
        <v>346242415</v>
      </c>
      <c r="N279">
        <v>349116140</v>
      </c>
      <c r="O279">
        <v>351870848</v>
      </c>
      <c r="P279">
        <v>354755155</v>
      </c>
      <c r="Q279">
        <v>357583083</v>
      </c>
      <c r="R279">
        <v>360527592</v>
      </c>
      <c r="S279">
        <v>363217262</v>
      </c>
      <c r="T279">
        <v>365666028</v>
      </c>
      <c r="U279">
        <v>367908829</v>
      </c>
      <c r="V279">
        <v>369670740</v>
      </c>
      <c r="W279">
        <v>370404272</v>
      </c>
      <c r="X279">
        <v>373018004</v>
      </c>
    </row>
    <row r="280" spans="1:24" x14ac:dyDescent="0.2">
      <c r="A280" t="s">
        <v>494</v>
      </c>
      <c r="B280" t="s">
        <v>495</v>
      </c>
      <c r="C280" t="s">
        <v>963</v>
      </c>
      <c r="D280" t="s">
        <v>964</v>
      </c>
      <c r="E280">
        <v>49.646575999358397</v>
      </c>
      <c r="F280">
        <v>49.686847093938901</v>
      </c>
      <c r="G280">
        <v>49.709320019429398</v>
      </c>
      <c r="H280">
        <v>49.730544248508998</v>
      </c>
      <c r="I280">
        <v>49.804972618147701</v>
      </c>
      <c r="J280">
        <v>49.820242441358801</v>
      </c>
      <c r="K280">
        <v>49.834227922003201</v>
      </c>
      <c r="L280">
        <v>49.846565762170002</v>
      </c>
      <c r="M280">
        <v>49.879427428281403</v>
      </c>
      <c r="N280">
        <v>49.9313455921912</v>
      </c>
      <c r="O280">
        <v>49.980513314163197</v>
      </c>
      <c r="P280">
        <v>50.025935314958403</v>
      </c>
      <c r="Q280">
        <v>50.068322127280801</v>
      </c>
      <c r="R280">
        <v>50.109622737072698</v>
      </c>
      <c r="S280">
        <v>50.149789812930599</v>
      </c>
      <c r="T280">
        <v>50.186547768114799</v>
      </c>
      <c r="U280">
        <v>50.219023169530999</v>
      </c>
      <c r="V280">
        <v>50.229255558810102</v>
      </c>
      <c r="W280">
        <v>50.219182748301499</v>
      </c>
      <c r="X280">
        <v>50.202802911719999</v>
      </c>
    </row>
    <row r="281" spans="1:24" x14ac:dyDescent="0.2">
      <c r="A281" t="s">
        <v>494</v>
      </c>
      <c r="B281" t="s">
        <v>495</v>
      </c>
      <c r="C281" t="s">
        <v>965</v>
      </c>
      <c r="D281" t="s">
        <v>966</v>
      </c>
      <c r="E281">
        <v>50.353424000641603</v>
      </c>
      <c r="F281">
        <v>50.313152906061099</v>
      </c>
      <c r="G281">
        <v>50.290679980570602</v>
      </c>
      <c r="H281">
        <v>50.269455751491002</v>
      </c>
      <c r="I281">
        <v>50.195027381852299</v>
      </c>
      <c r="J281">
        <v>50.179757558641199</v>
      </c>
      <c r="K281">
        <v>50.165772077996799</v>
      </c>
      <c r="L281">
        <v>50.153434237829998</v>
      </c>
      <c r="M281">
        <v>50.120572571718597</v>
      </c>
      <c r="N281">
        <v>50.0686544078088</v>
      </c>
      <c r="O281">
        <v>50.019486685836803</v>
      </c>
      <c r="P281">
        <v>49.974064685041597</v>
      </c>
      <c r="Q281">
        <v>49.931677872719199</v>
      </c>
      <c r="R281">
        <v>49.890377262927302</v>
      </c>
      <c r="S281">
        <v>49.850210187069401</v>
      </c>
      <c r="T281">
        <v>49.813452231885201</v>
      </c>
      <c r="U281">
        <v>49.780976830469001</v>
      </c>
      <c r="V281">
        <v>49.770744441189898</v>
      </c>
      <c r="W281">
        <v>49.780817251698501</v>
      </c>
      <c r="X281">
        <v>49.797197088280001</v>
      </c>
    </row>
    <row r="282" spans="1:24" x14ac:dyDescent="0.2">
      <c r="A282" t="s">
        <v>494</v>
      </c>
      <c r="B282" t="s">
        <v>495</v>
      </c>
      <c r="C282" t="s">
        <v>967</v>
      </c>
      <c r="D282" t="s">
        <v>968</v>
      </c>
      <c r="E282">
        <v>157560743</v>
      </c>
      <c r="F282">
        <v>159015563</v>
      </c>
      <c r="G282">
        <v>160450672</v>
      </c>
      <c r="H282">
        <v>161773534</v>
      </c>
      <c r="I282">
        <v>167743300</v>
      </c>
      <c r="J282">
        <v>169308793</v>
      </c>
      <c r="K282">
        <v>170796978</v>
      </c>
      <c r="L282">
        <v>172250893</v>
      </c>
      <c r="M282">
        <v>173538681</v>
      </c>
      <c r="N282">
        <v>174797753</v>
      </c>
      <c r="O282">
        <v>176003993</v>
      </c>
      <c r="P282">
        <v>177285571</v>
      </c>
      <c r="Q282">
        <v>178547234</v>
      </c>
      <c r="R282">
        <v>179868576</v>
      </c>
      <c r="S282">
        <v>181064568</v>
      </c>
      <c r="T282">
        <v>182150872</v>
      </c>
      <c r="U282">
        <v>183148609</v>
      </c>
      <c r="V282">
        <v>183987879</v>
      </c>
      <c r="W282">
        <v>184390273</v>
      </c>
      <c r="X282">
        <v>185752511</v>
      </c>
    </row>
    <row r="283" spans="1:24" x14ac:dyDescent="0.2">
      <c r="A283" t="s">
        <v>494</v>
      </c>
      <c r="B283" t="s">
        <v>495</v>
      </c>
      <c r="C283" t="s">
        <v>969</v>
      </c>
      <c r="D283" t="s">
        <v>970</v>
      </c>
      <c r="E283">
        <v>155348948</v>
      </c>
      <c r="F283">
        <v>157036114</v>
      </c>
      <c r="G283">
        <v>158595862</v>
      </c>
      <c r="H283">
        <v>160039246</v>
      </c>
      <c r="I283">
        <v>166439803</v>
      </c>
      <c r="J283">
        <v>168095771</v>
      </c>
      <c r="K283">
        <v>169668185</v>
      </c>
      <c r="L283">
        <v>171196961</v>
      </c>
      <c r="M283">
        <v>172703734</v>
      </c>
      <c r="N283">
        <v>174318387</v>
      </c>
      <c r="O283">
        <v>175866855</v>
      </c>
      <c r="P283">
        <v>177469584</v>
      </c>
      <c r="Q283">
        <v>179035849</v>
      </c>
      <c r="R283">
        <v>180659016</v>
      </c>
      <c r="S283">
        <v>182152694</v>
      </c>
      <c r="T283">
        <v>183515156</v>
      </c>
      <c r="U283">
        <v>184760220</v>
      </c>
      <c r="V283">
        <v>185682861</v>
      </c>
      <c r="W283">
        <v>186013999</v>
      </c>
      <c r="X283">
        <v>187265493</v>
      </c>
    </row>
    <row r="284" spans="1:24" x14ac:dyDescent="0.2">
      <c r="A284" t="s">
        <v>494</v>
      </c>
      <c r="B284" t="s">
        <v>495</v>
      </c>
      <c r="C284" t="s">
        <v>971</v>
      </c>
      <c r="D284" t="s">
        <v>972</v>
      </c>
      <c r="E284" t="s">
        <v>973</v>
      </c>
      <c r="F284" t="s">
        <v>973</v>
      </c>
      <c r="G284" t="s">
        <v>973</v>
      </c>
      <c r="H284" t="s">
        <v>973</v>
      </c>
      <c r="I284" t="s">
        <v>973</v>
      </c>
      <c r="J284" t="s">
        <v>973</v>
      </c>
      <c r="K284" t="s">
        <v>973</v>
      </c>
      <c r="L284" t="s">
        <v>973</v>
      </c>
      <c r="M284" t="s">
        <v>973</v>
      </c>
      <c r="N284" t="s">
        <v>973</v>
      </c>
      <c r="O284" t="s">
        <v>973</v>
      </c>
      <c r="P284" t="s">
        <v>973</v>
      </c>
      <c r="Q284" t="s">
        <v>973</v>
      </c>
      <c r="R284" t="s">
        <v>973</v>
      </c>
      <c r="S284" t="s">
        <v>973</v>
      </c>
      <c r="T284" t="s">
        <v>973</v>
      </c>
      <c r="U284" t="s">
        <v>973</v>
      </c>
      <c r="V284" t="s">
        <v>973</v>
      </c>
      <c r="W284" t="s">
        <v>973</v>
      </c>
      <c r="X284" t="s">
        <v>973</v>
      </c>
    </row>
    <row r="285" spans="1:24" x14ac:dyDescent="0.2">
      <c r="A285" t="s">
        <v>494</v>
      </c>
      <c r="B285" t="s">
        <v>495</v>
      </c>
      <c r="C285" t="s">
        <v>974</v>
      </c>
      <c r="D285" t="s">
        <v>975</v>
      </c>
      <c r="E285">
        <v>12.2027101898687</v>
      </c>
      <c r="F285">
        <v>12.8715992945724</v>
      </c>
      <c r="G285">
        <v>13.660976960848499</v>
      </c>
      <c r="H285">
        <v>14.1072106967805</v>
      </c>
      <c r="I285">
        <v>14.412573340489701</v>
      </c>
      <c r="J285">
        <v>14.672639651566399</v>
      </c>
      <c r="K285">
        <v>15.723673115374099</v>
      </c>
      <c r="L285">
        <v>15.664158501368201</v>
      </c>
      <c r="M285">
        <v>15.549038433518801</v>
      </c>
      <c r="N285">
        <v>15.5560257154204</v>
      </c>
      <c r="O285">
        <v>15.4392975869478</v>
      </c>
      <c r="P285">
        <v>15.644536908821101</v>
      </c>
      <c r="Q285">
        <v>16.0336500694088</v>
      </c>
      <c r="R285">
        <v>16.360527684986899</v>
      </c>
      <c r="S285">
        <v>16.301639715298698</v>
      </c>
      <c r="T285">
        <v>16.1780628699867</v>
      </c>
      <c r="U285">
        <v>16.2416960315919</v>
      </c>
      <c r="V285">
        <v>18.396697830826099</v>
      </c>
      <c r="W285">
        <v>17.106122125147799</v>
      </c>
      <c r="X285">
        <v>16.0873935052985</v>
      </c>
    </row>
    <row r="286" spans="1:24" x14ac:dyDescent="0.2">
      <c r="A286" t="s">
        <v>494</v>
      </c>
      <c r="B286" t="s">
        <v>495</v>
      </c>
      <c r="C286" t="s">
        <v>976</v>
      </c>
      <c r="D286" t="s">
        <v>977</v>
      </c>
      <c r="E286">
        <v>4297.4181536432898</v>
      </c>
      <c r="F286">
        <v>4620.9274852148601</v>
      </c>
      <c r="G286">
        <v>5014.02615656326</v>
      </c>
      <c r="H286">
        <v>5417.7982336865598</v>
      </c>
      <c r="I286">
        <v>6861.5278041971196</v>
      </c>
      <c r="J286">
        <v>7077.7817363147597</v>
      </c>
      <c r="K286">
        <v>7292.6764209208304</v>
      </c>
      <c r="L286">
        <v>7561.41361152442</v>
      </c>
      <c r="M286">
        <v>7756.4684110712396</v>
      </c>
      <c r="N286">
        <v>7989.6310613420701</v>
      </c>
      <c r="O286">
        <v>8117.3376158289002</v>
      </c>
      <c r="P286">
        <v>8438.1198869990403</v>
      </c>
      <c r="Q286">
        <v>8747.4551258152205</v>
      </c>
      <c r="R286">
        <v>9046.6245923009192</v>
      </c>
      <c r="S286">
        <v>9326.95236843364</v>
      </c>
      <c r="T286">
        <v>9663.0931271396894</v>
      </c>
      <c r="U286">
        <v>9989.4572729613192</v>
      </c>
      <c r="V286">
        <v>11053.004803704</v>
      </c>
      <c r="W286">
        <v>11429.559140535201</v>
      </c>
      <c r="X286">
        <v>11789.310024852501</v>
      </c>
    </row>
    <row r="287" spans="1:24" x14ac:dyDescent="0.2">
      <c r="A287" t="s">
        <v>494</v>
      </c>
      <c r="B287" t="s">
        <v>495</v>
      </c>
      <c r="C287" t="s">
        <v>978</v>
      </c>
      <c r="D287" t="s">
        <v>979</v>
      </c>
      <c r="E287">
        <v>5.5743335252701298</v>
      </c>
      <c r="F287">
        <v>5.98860925544151</v>
      </c>
      <c r="G287">
        <v>6.3318485835156002</v>
      </c>
      <c r="H287">
        <v>6.5286695017451599</v>
      </c>
      <c r="I287">
        <v>6.8814814104361002</v>
      </c>
      <c r="J287">
        <v>7.1720817840641198</v>
      </c>
      <c r="K287">
        <v>7.8415199789999699</v>
      </c>
      <c r="L287">
        <v>7.8871635199918098</v>
      </c>
      <c r="M287">
        <v>7.8671832056983702</v>
      </c>
      <c r="N287">
        <v>7.8303276127473804</v>
      </c>
      <c r="O287">
        <v>7.8663965631904897</v>
      </c>
      <c r="P287">
        <v>8.1372451323857504</v>
      </c>
      <c r="Q287">
        <v>8.4047579519897297</v>
      </c>
      <c r="R287">
        <v>8.5356940609532099</v>
      </c>
      <c r="S287">
        <v>8.5037604534017408</v>
      </c>
      <c r="T287">
        <v>8.4845159256919498</v>
      </c>
      <c r="U287">
        <v>8.5704462806812796</v>
      </c>
      <c r="V287">
        <v>10.650833691677599</v>
      </c>
      <c r="W287">
        <v>9.6382338401090308</v>
      </c>
      <c r="X287">
        <v>9.0160870993549</v>
      </c>
    </row>
    <row r="288" spans="1:24" x14ac:dyDescent="0.2">
      <c r="A288" t="s">
        <v>494</v>
      </c>
      <c r="B288" t="s">
        <v>495</v>
      </c>
      <c r="C288" t="s">
        <v>980</v>
      </c>
      <c r="D288" t="s">
        <v>981</v>
      </c>
      <c r="E288">
        <v>1962.61353116539</v>
      </c>
      <c r="F288">
        <v>2149.4644339290298</v>
      </c>
      <c r="G288">
        <v>2323.54751050101</v>
      </c>
      <c r="H288">
        <v>2506.84744611816</v>
      </c>
      <c r="I288">
        <v>3275.7615894176402</v>
      </c>
      <c r="J288">
        <v>3459.3661000174402</v>
      </c>
      <c r="K288">
        <v>3636.88245149667</v>
      </c>
      <c r="L288">
        <v>3807.2804552160301</v>
      </c>
      <c r="M288">
        <v>3924.5601111391602</v>
      </c>
      <c r="N288">
        <v>4021.9934760505898</v>
      </c>
      <c r="O288">
        <v>4136.5630796093801</v>
      </c>
      <c r="P288">
        <v>4389.8869465520502</v>
      </c>
      <c r="Q288">
        <v>4586.31167703353</v>
      </c>
      <c r="R288">
        <v>4720.9911120160396</v>
      </c>
      <c r="S288">
        <v>4866.8404497466699</v>
      </c>
      <c r="T288">
        <v>5069.4892033450897</v>
      </c>
      <c r="U288">
        <v>5273.4696677636302</v>
      </c>
      <c r="V288">
        <v>6402.2221896070296</v>
      </c>
      <c r="W288">
        <v>6442.7622748333397</v>
      </c>
      <c r="X288">
        <v>6609.4132870493004</v>
      </c>
    </row>
    <row r="289" spans="1:24" x14ac:dyDescent="0.2">
      <c r="A289" t="s">
        <v>494</v>
      </c>
      <c r="B289" t="s">
        <v>495</v>
      </c>
      <c r="C289" t="s">
        <v>982</v>
      </c>
      <c r="D289" t="s">
        <v>983</v>
      </c>
      <c r="E289">
        <v>45.680865148716798</v>
      </c>
      <c r="F289">
        <v>46.525729285519397</v>
      </c>
      <c r="G289">
        <v>46.349163163138201</v>
      </c>
      <c r="H289">
        <v>46.279029280112802</v>
      </c>
      <c r="I289">
        <v>47.746442317575699</v>
      </c>
      <c r="J289">
        <v>48.880542201781203</v>
      </c>
      <c r="K289">
        <v>49.872441539772602</v>
      </c>
      <c r="L289">
        <v>50.351658867718903</v>
      </c>
      <c r="M289">
        <v>50.595945347348703</v>
      </c>
      <c r="N289">
        <v>50.336294989434897</v>
      </c>
      <c r="O289">
        <v>50.953451216741001</v>
      </c>
      <c r="P289">
        <v>52.017099142402301</v>
      </c>
      <c r="Q289">
        <v>52.4242467701282</v>
      </c>
      <c r="R289">
        <v>52.177773411535298</v>
      </c>
      <c r="S289">
        <v>52.171365535798699</v>
      </c>
      <c r="T289">
        <v>52.449951799044399</v>
      </c>
      <c r="U289">
        <v>52.774518400566897</v>
      </c>
      <c r="V289">
        <v>57.906642243878402</v>
      </c>
      <c r="W289">
        <v>56.3515653479893</v>
      </c>
      <c r="X289">
        <v>56.041849343725502</v>
      </c>
    </row>
    <row r="290" spans="1:24" x14ac:dyDescent="0.2">
      <c r="A290" t="s">
        <v>494</v>
      </c>
      <c r="B290" t="s">
        <v>495</v>
      </c>
      <c r="C290" t="s">
        <v>984</v>
      </c>
      <c r="D290" t="s">
        <v>985</v>
      </c>
      <c r="E290">
        <v>2334.8047640710602</v>
      </c>
      <c r="F290">
        <v>2471.4630252812599</v>
      </c>
      <c r="G290">
        <v>2690.4785576803501</v>
      </c>
      <c r="H290">
        <v>2910.9508056138502</v>
      </c>
      <c r="I290">
        <v>3585.7661390951198</v>
      </c>
      <c r="J290">
        <v>3618.4157225113699</v>
      </c>
      <c r="K290">
        <v>3655.7939076850898</v>
      </c>
      <c r="L290">
        <v>3754.1332959890201</v>
      </c>
      <c r="M290">
        <v>3831.9085398033899</v>
      </c>
      <c r="N290">
        <v>3967.6372676051901</v>
      </c>
      <c r="O290">
        <v>3980.77439101358</v>
      </c>
      <c r="P290">
        <v>4048.2325986098899</v>
      </c>
      <c r="Q290">
        <v>4161.1436487870797</v>
      </c>
      <c r="R290">
        <v>4325.6331137568905</v>
      </c>
      <c r="S290">
        <v>4460.1116666037597</v>
      </c>
      <c r="T290">
        <v>4593.6040291946802</v>
      </c>
      <c r="U290">
        <v>4715.9873685012199</v>
      </c>
      <c r="V290">
        <v>4650.7822061319303</v>
      </c>
      <c r="W290">
        <v>4986.7969644465502</v>
      </c>
      <c r="X290">
        <v>5179.8968294776796</v>
      </c>
    </row>
    <row r="291" spans="1:24" x14ac:dyDescent="0.2">
      <c r="A291" t="s">
        <v>494</v>
      </c>
      <c r="B291" t="s">
        <v>495</v>
      </c>
      <c r="C291" t="s">
        <v>986</v>
      </c>
      <c r="D291" t="s">
        <v>987</v>
      </c>
      <c r="E291">
        <v>54.319131128253701</v>
      </c>
      <c r="F291">
        <v>53.474270631378303</v>
      </c>
      <c r="G291">
        <v>53.650833268012697</v>
      </c>
      <c r="H291">
        <v>53.720967086338902</v>
      </c>
      <c r="I291">
        <v>52.253561157055103</v>
      </c>
      <c r="J291">
        <v>51.119458035081301</v>
      </c>
      <c r="K291">
        <v>50.1275512904352</v>
      </c>
      <c r="L291">
        <v>49.648341511596001</v>
      </c>
      <c r="M291">
        <v>49.404054652651297</v>
      </c>
      <c r="N291">
        <v>49.663701592610401</v>
      </c>
      <c r="O291">
        <v>49.046545355425899</v>
      </c>
      <c r="P291">
        <v>47.982900506743803</v>
      </c>
      <c r="Q291">
        <v>47.575756939354598</v>
      </c>
      <c r="R291">
        <v>47.822222866045799</v>
      </c>
      <c r="S291">
        <v>47.828634564230498</v>
      </c>
      <c r="T291">
        <v>47.550048100797902</v>
      </c>
      <c r="U291">
        <v>47.225481599433103</v>
      </c>
      <c r="V291">
        <v>42.093357362810998</v>
      </c>
      <c r="W291">
        <v>43.648438142736801</v>
      </c>
      <c r="X291">
        <v>43.958150862344603</v>
      </c>
    </row>
    <row r="292" spans="1:24" x14ac:dyDescent="0.2">
      <c r="A292" t="s">
        <v>494</v>
      </c>
      <c r="B292" t="s">
        <v>495</v>
      </c>
      <c r="C292" t="s">
        <v>988</v>
      </c>
      <c r="D292" t="s">
        <v>989</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row>
    <row r="293" spans="1:24" x14ac:dyDescent="0.2">
      <c r="A293" t="s">
        <v>494</v>
      </c>
      <c r="B293" t="s">
        <v>495</v>
      </c>
      <c r="C293" t="s">
        <v>990</v>
      </c>
      <c r="D293" t="s">
        <v>991</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row>
    <row r="294" spans="1:24" x14ac:dyDescent="0.2">
      <c r="A294" t="s">
        <v>494</v>
      </c>
      <c r="B294" t="s">
        <v>495</v>
      </c>
      <c r="C294" t="s">
        <v>992</v>
      </c>
      <c r="D294" t="s">
        <v>993</v>
      </c>
      <c r="E294">
        <v>3.5084446686227899</v>
      </c>
      <c r="F294">
        <v>3.4825791985190899</v>
      </c>
      <c r="G294">
        <v>3.4065435674670899</v>
      </c>
      <c r="H294">
        <v>3.3377020544068099</v>
      </c>
      <c r="I294">
        <v>3.1052348511707102</v>
      </c>
      <c r="J294">
        <v>3.0843752146490999</v>
      </c>
      <c r="K294">
        <v>3.0353011816060902</v>
      </c>
      <c r="L294">
        <v>3.00623240042058</v>
      </c>
      <c r="M294">
        <v>2.9261126892267701</v>
      </c>
      <c r="N294">
        <v>2.8980659572081402</v>
      </c>
      <c r="O294">
        <v>2.8460396892191602</v>
      </c>
      <c r="P294">
        <v>2.78801187395386</v>
      </c>
      <c r="Q294">
        <v>2.7550199138302398</v>
      </c>
      <c r="R294">
        <v>2.7169767784642</v>
      </c>
      <c r="S294">
        <v>2.7908165655012298</v>
      </c>
      <c r="T294">
        <v>2.7576916646920502</v>
      </c>
      <c r="U294">
        <v>2.7275011889391698</v>
      </c>
      <c r="V294">
        <v>2.7214798780057801</v>
      </c>
      <c r="W294" t="s">
        <v>973</v>
      </c>
      <c r="X294" t="s">
        <v>973</v>
      </c>
    </row>
    <row r="295" spans="1:24" x14ac:dyDescent="0.2">
      <c r="A295" t="s">
        <v>494</v>
      </c>
      <c r="B295" t="s">
        <v>495</v>
      </c>
      <c r="C295" t="s">
        <v>994</v>
      </c>
      <c r="D295" t="s">
        <v>995</v>
      </c>
      <c r="E295" t="s">
        <v>973</v>
      </c>
      <c r="F295" t="s">
        <v>973</v>
      </c>
      <c r="G295" t="s">
        <v>973</v>
      </c>
      <c r="H295" t="s">
        <v>973</v>
      </c>
      <c r="I295" t="s">
        <v>973</v>
      </c>
      <c r="J295" t="s">
        <v>973</v>
      </c>
      <c r="K295" t="s">
        <v>973</v>
      </c>
      <c r="L295" t="s">
        <v>973</v>
      </c>
      <c r="M295" t="s">
        <v>973</v>
      </c>
      <c r="N295" t="s">
        <v>973</v>
      </c>
      <c r="O295" t="s">
        <v>973</v>
      </c>
      <c r="P295" t="s">
        <v>973</v>
      </c>
      <c r="Q295" t="s">
        <v>973</v>
      </c>
      <c r="R295" t="s">
        <v>973</v>
      </c>
      <c r="S295" t="s">
        <v>973</v>
      </c>
      <c r="T295" t="s">
        <v>973</v>
      </c>
      <c r="U295" t="s">
        <v>973</v>
      </c>
      <c r="V295" t="s">
        <v>973</v>
      </c>
      <c r="W295" t="s">
        <v>973</v>
      </c>
      <c r="X295" t="s">
        <v>973</v>
      </c>
    </row>
    <row r="296" spans="1:24" x14ac:dyDescent="0.2">
      <c r="A296" t="s">
        <v>494</v>
      </c>
      <c r="B296" t="s">
        <v>495</v>
      </c>
      <c r="C296" t="s">
        <v>996</v>
      </c>
      <c r="D296" t="s">
        <v>997</v>
      </c>
      <c r="E296">
        <v>10.1410695826062</v>
      </c>
      <c r="F296" t="s">
        <v>973</v>
      </c>
      <c r="G296" t="s">
        <v>973</v>
      </c>
      <c r="H296" t="s">
        <v>973</v>
      </c>
      <c r="I296" t="s">
        <v>973</v>
      </c>
      <c r="J296" t="s">
        <v>973</v>
      </c>
      <c r="K296" t="s">
        <v>973</v>
      </c>
      <c r="L296">
        <v>10.734027325916401</v>
      </c>
      <c r="M296" t="s">
        <v>973</v>
      </c>
      <c r="N296" t="s">
        <v>973</v>
      </c>
      <c r="O296" t="s">
        <v>973</v>
      </c>
      <c r="P296" t="s">
        <v>973</v>
      </c>
      <c r="Q296" t="s">
        <v>973</v>
      </c>
      <c r="R296" t="s">
        <v>973</v>
      </c>
      <c r="S296" t="s">
        <v>973</v>
      </c>
      <c r="T296" t="s">
        <v>973</v>
      </c>
      <c r="U296" t="s">
        <v>973</v>
      </c>
      <c r="V296" t="s">
        <v>973</v>
      </c>
      <c r="W296">
        <v>11.717887758723901</v>
      </c>
      <c r="X296" t="s">
        <v>973</v>
      </c>
    </row>
    <row r="297" spans="1:24" x14ac:dyDescent="0.2">
      <c r="A297" t="s">
        <v>494</v>
      </c>
      <c r="B297" t="s">
        <v>495</v>
      </c>
      <c r="C297" t="s">
        <v>998</v>
      </c>
      <c r="D297" t="s">
        <v>999</v>
      </c>
      <c r="E297">
        <v>652.55825487483696</v>
      </c>
      <c r="F297">
        <v>669.17752758633605</v>
      </c>
      <c r="G297">
        <v>721.68680738317403</v>
      </c>
      <c r="H297">
        <v>769.36744409401001</v>
      </c>
      <c r="I297">
        <v>941.28140598126004</v>
      </c>
      <c r="J297">
        <v>954.99797703314698</v>
      </c>
      <c r="K297">
        <v>933.23498775754604</v>
      </c>
      <c r="L297">
        <v>951.44216655305399</v>
      </c>
      <c r="M297">
        <v>970.81950794214799</v>
      </c>
      <c r="N297">
        <v>1000.1051142495101</v>
      </c>
      <c r="O297">
        <v>1009.44766198168</v>
      </c>
      <c r="P297">
        <v>1024.8113378743401</v>
      </c>
      <c r="Q297">
        <v>1041.90794106156</v>
      </c>
      <c r="R297">
        <v>1069.32649408732</v>
      </c>
      <c r="S297">
        <v>1079.78775843719</v>
      </c>
      <c r="T297">
        <v>1114.27610150397</v>
      </c>
      <c r="U297">
        <v>1150.00795158036</v>
      </c>
      <c r="V297">
        <v>1132.32303248269</v>
      </c>
      <c r="W297">
        <v>1258.97317667169</v>
      </c>
      <c r="X297">
        <v>1333.02909347781</v>
      </c>
    </row>
    <row r="298" spans="1:24" x14ac:dyDescent="0.2">
      <c r="A298" t="s">
        <v>494</v>
      </c>
      <c r="B298" t="s">
        <v>495</v>
      </c>
      <c r="C298" t="s">
        <v>1000</v>
      </c>
      <c r="D298" t="s">
        <v>1001</v>
      </c>
      <c r="E298">
        <v>15.185478498114</v>
      </c>
      <c r="F298">
        <v>14.4819971478819</v>
      </c>
      <c r="G298">
        <v>14.3938367445047</v>
      </c>
      <c r="H298">
        <v>14.201069539073901</v>
      </c>
      <c r="I298">
        <v>13.7187209658087</v>
      </c>
      <c r="J298">
        <v>13.4932971719824</v>
      </c>
      <c r="K298">
        <v>12.7971243552779</v>
      </c>
      <c r="L298">
        <v>12.5828944897294</v>
      </c>
      <c r="M298">
        <v>12.5160811451223</v>
      </c>
      <c r="N298">
        <v>12.517065619139499</v>
      </c>
      <c r="O298">
        <v>12.435046995464401</v>
      </c>
      <c r="P298">
        <v>12.1440144767801</v>
      </c>
      <c r="Q298">
        <v>11.910080009718</v>
      </c>
      <c r="R298">
        <v>11.8186051409537</v>
      </c>
      <c r="S298">
        <v>11.574881993699501</v>
      </c>
      <c r="T298">
        <v>11.528356782939699</v>
      </c>
      <c r="U298">
        <v>11.508467926318399</v>
      </c>
      <c r="V298">
        <v>10.240929049424199</v>
      </c>
      <c r="W298">
        <v>11.011931632369301</v>
      </c>
      <c r="X298">
        <v>11.302204671365701</v>
      </c>
    </row>
    <row r="299" spans="1:24" x14ac:dyDescent="0.2">
      <c r="A299" t="s">
        <v>494</v>
      </c>
      <c r="B299" t="s">
        <v>495</v>
      </c>
      <c r="C299" t="s">
        <v>1002</v>
      </c>
      <c r="D299" t="s">
        <v>1003</v>
      </c>
      <c r="E299">
        <v>2.5192521784906501</v>
      </c>
      <c r="F299" t="s">
        <v>973</v>
      </c>
      <c r="G299" t="s">
        <v>973</v>
      </c>
      <c r="H299" t="s">
        <v>973</v>
      </c>
      <c r="I299" t="s">
        <v>973</v>
      </c>
      <c r="J299" t="s">
        <v>973</v>
      </c>
      <c r="K299" t="s">
        <v>973</v>
      </c>
      <c r="L299" t="s">
        <v>973</v>
      </c>
      <c r="M299" t="s">
        <v>973</v>
      </c>
      <c r="N299" t="s">
        <v>973</v>
      </c>
      <c r="O299" t="s">
        <v>973</v>
      </c>
      <c r="P299" t="s">
        <v>973</v>
      </c>
      <c r="Q299" t="s">
        <v>973</v>
      </c>
      <c r="R299" t="s">
        <v>973</v>
      </c>
      <c r="S299" t="s">
        <v>973</v>
      </c>
      <c r="T299" t="s">
        <v>973</v>
      </c>
      <c r="U299" t="s">
        <v>973</v>
      </c>
      <c r="V299">
        <v>3.4936896914690001</v>
      </c>
      <c r="W299" t="s">
        <v>973</v>
      </c>
      <c r="X299" t="s">
        <v>973</v>
      </c>
    </row>
    <row r="300" spans="1:24" x14ac:dyDescent="0.2">
      <c r="A300" t="s">
        <v>494</v>
      </c>
      <c r="B300" t="s">
        <v>495</v>
      </c>
      <c r="C300" t="s">
        <v>1004</v>
      </c>
      <c r="D300" t="s">
        <v>1005</v>
      </c>
      <c r="E300">
        <v>78</v>
      </c>
      <c r="F300" t="s">
        <v>973</v>
      </c>
      <c r="G300" t="s">
        <v>973</v>
      </c>
      <c r="H300" t="s">
        <v>973</v>
      </c>
      <c r="I300" t="s">
        <v>973</v>
      </c>
      <c r="J300" t="s">
        <v>973</v>
      </c>
      <c r="K300" t="s">
        <v>973</v>
      </c>
      <c r="L300">
        <v>83</v>
      </c>
      <c r="M300" t="s">
        <v>973</v>
      </c>
      <c r="N300" t="s">
        <v>973</v>
      </c>
      <c r="O300" t="s">
        <v>973</v>
      </c>
      <c r="P300" t="s">
        <v>973</v>
      </c>
      <c r="Q300">
        <v>85</v>
      </c>
      <c r="R300" t="s">
        <v>973</v>
      </c>
      <c r="S300">
        <v>86</v>
      </c>
      <c r="T300" t="s">
        <v>973</v>
      </c>
      <c r="U300">
        <v>86</v>
      </c>
      <c r="V300" t="s">
        <v>973</v>
      </c>
      <c r="W300">
        <v>86</v>
      </c>
      <c r="X300" t="s">
        <v>973</v>
      </c>
    </row>
    <row r="301" spans="1:24" x14ac:dyDescent="0.2">
      <c r="A301" t="s">
        <v>494</v>
      </c>
      <c r="B301" t="s">
        <v>495</v>
      </c>
      <c r="C301" t="s">
        <v>1006</v>
      </c>
      <c r="D301" t="s">
        <v>1007</v>
      </c>
      <c r="E301" t="s">
        <v>973</v>
      </c>
      <c r="F301" t="s">
        <v>973</v>
      </c>
      <c r="G301" t="s">
        <v>973</v>
      </c>
      <c r="H301" t="s">
        <v>973</v>
      </c>
      <c r="I301" t="s">
        <v>973</v>
      </c>
      <c r="J301" t="s">
        <v>973</v>
      </c>
      <c r="K301" t="s">
        <v>973</v>
      </c>
      <c r="L301" t="s">
        <v>973</v>
      </c>
      <c r="M301" t="s">
        <v>973</v>
      </c>
      <c r="N301" t="s">
        <v>973</v>
      </c>
      <c r="O301" t="s">
        <v>973</v>
      </c>
      <c r="P301" t="s">
        <v>973</v>
      </c>
      <c r="Q301">
        <v>53.627439106132002</v>
      </c>
      <c r="R301" t="s">
        <v>973</v>
      </c>
      <c r="S301" t="s">
        <v>973</v>
      </c>
      <c r="T301" t="s">
        <v>973</v>
      </c>
      <c r="U301" t="s">
        <v>973</v>
      </c>
      <c r="V301" t="s">
        <v>973</v>
      </c>
      <c r="W301" t="s">
        <v>973</v>
      </c>
      <c r="X301" t="s">
        <v>973</v>
      </c>
    </row>
    <row r="305" spans="1:1" x14ac:dyDescent="0.2">
      <c r="A305" t="s">
        <v>1009</v>
      </c>
    </row>
    <row r="306" spans="1:1" x14ac:dyDescent="0.2">
      <c r="A306" t="s">
        <v>1010</v>
      </c>
    </row>
  </sheetData>
  <autoFilter ref="A1:X1" xr:uid="{A9D9373D-8525-E04E-9E08-A73FC8F2115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parameters</vt:lpstr>
      <vt:lpstr>lfpr</vt:lpstr>
      <vt:lpstr>ppp</vt:lpstr>
      <vt:lpstr>gdp_per_capita</vt:lpstr>
      <vt:lpstr>gdp</vt:lpstr>
      <vt:lpstr>cpi</vt:lpstr>
      <vt:lpstr>MKTGDPBFA646NWDB</vt:lpstr>
      <vt:lpstr>Sheet2</vt:lpstr>
      <vt:lpstr>7446176d-e3a9-4d91-aaac-3703af4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Fulgence Drabo</dc:creator>
  <cp:lastModifiedBy>Emmanuel Fulgence Drabo</cp:lastModifiedBy>
  <dcterms:created xsi:type="dcterms:W3CDTF">2025-06-02T04:51:44Z</dcterms:created>
  <dcterms:modified xsi:type="dcterms:W3CDTF">2026-03-27T16:02:28Z</dcterms:modified>
</cp:coreProperties>
</file>