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2017\tbanyar\"/>
    </mc:Choice>
  </mc:AlternateContent>
  <bookViews>
    <workbookView xWindow="240" yWindow="30" windowWidth="16275" windowHeight="748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AW" sheetId="6" r:id="rId6"/>
  </sheets>
  <calcPr calcId="152511"/>
</workbook>
</file>

<file path=xl/calcChain.xml><?xml version="1.0" encoding="utf-8"?>
<calcChain xmlns="http://schemas.openxmlformats.org/spreadsheetml/2006/main">
  <c r="F47" i="6" l="1"/>
  <c r="E47" i="6"/>
  <c r="D47" i="6"/>
  <c r="C47" i="6"/>
  <c r="F46" i="6"/>
  <c r="E46" i="6"/>
  <c r="D46" i="6"/>
  <c r="C46" i="6"/>
  <c r="F45" i="6"/>
  <c r="E45" i="6"/>
  <c r="D45" i="6"/>
  <c r="C45" i="6"/>
  <c r="C9" i="6"/>
  <c r="F11" i="6"/>
  <c r="E11" i="6"/>
  <c r="D11" i="6"/>
  <c r="C11" i="6"/>
  <c r="F10" i="6"/>
  <c r="E10" i="6"/>
  <c r="D10" i="6"/>
  <c r="C10" i="6"/>
  <c r="F9" i="6"/>
  <c r="E9" i="6"/>
  <c r="D9" i="6"/>
  <c r="J10" i="6" l="1"/>
  <c r="J11" i="6"/>
  <c r="C54" i="5"/>
  <c r="C55" i="5"/>
  <c r="C59" i="5"/>
  <c r="C58" i="5"/>
  <c r="C50" i="5"/>
  <c r="B52" i="5"/>
  <c r="C51" i="5" s="1"/>
  <c r="C46" i="5"/>
  <c r="B48" i="5"/>
  <c r="C47" i="5" s="1"/>
  <c r="B25" i="5"/>
  <c r="B26" i="5"/>
  <c r="B27" i="5"/>
  <c r="B24" i="5"/>
  <c r="B28" i="5" l="1"/>
  <c r="B35" i="5" s="1"/>
  <c r="B32" i="5" l="1"/>
  <c r="B34" i="5"/>
  <c r="B33" i="5"/>
</calcChain>
</file>

<file path=xl/sharedStrings.xml><?xml version="1.0" encoding="utf-8"?>
<sst xmlns="http://schemas.openxmlformats.org/spreadsheetml/2006/main" count="601" uniqueCount="149">
  <si>
    <t>Daftar Harga PVC</t>
  </si>
  <si>
    <t>Trilliun</t>
  </si>
  <si>
    <t>Maspion</t>
  </si>
  <si>
    <t>Pralon</t>
  </si>
  <si>
    <t>Giplon</t>
  </si>
  <si>
    <t>Megalon</t>
  </si>
  <si>
    <t>Nama</t>
  </si>
  <si>
    <t>Ukuran</t>
  </si>
  <si>
    <t>Daftar Harga Pompa</t>
  </si>
  <si>
    <t>Nama Barang</t>
  </si>
  <si>
    <t>Harga</t>
  </si>
  <si>
    <t>PS-116</t>
  </si>
  <si>
    <t>PS-128</t>
  </si>
  <si>
    <t>PS-135</t>
  </si>
  <si>
    <t>PS-130</t>
  </si>
  <si>
    <t>PS-226</t>
  </si>
  <si>
    <t>PS-230</t>
  </si>
  <si>
    <t>PS-103</t>
  </si>
  <si>
    <t>PS-150</t>
  </si>
  <si>
    <t>PS-225</t>
  </si>
  <si>
    <t>JET-108</t>
  </si>
  <si>
    <t>JET-300</t>
  </si>
  <si>
    <t>JET-400</t>
  </si>
  <si>
    <t>PC-250</t>
  </si>
  <si>
    <t>PC-260</t>
  </si>
  <si>
    <t>PC-268</t>
  </si>
  <si>
    <t>PC-375</t>
  </si>
  <si>
    <t>PC-502</t>
  </si>
  <si>
    <t>PC-503</t>
  </si>
  <si>
    <t>Daftar Semen</t>
  </si>
  <si>
    <t>Nama Semen</t>
  </si>
  <si>
    <t>Semen Tiga Roda</t>
  </si>
  <si>
    <t>Holcim</t>
  </si>
  <si>
    <t>Garuda</t>
  </si>
  <si>
    <t>Bima</t>
  </si>
  <si>
    <t>Nama Supplier</t>
  </si>
  <si>
    <t>Supplier</t>
  </si>
  <si>
    <t>Chrysta Mentari</t>
  </si>
  <si>
    <t>Holis Jaya</t>
  </si>
  <si>
    <t>Semen 80</t>
  </si>
  <si>
    <t>Kopo Jaya</t>
  </si>
  <si>
    <t>Cipta Warna</t>
  </si>
  <si>
    <t>Sarana Bangun</t>
  </si>
  <si>
    <t>Semen Holcim</t>
  </si>
  <si>
    <t>PT. Catur</t>
  </si>
  <si>
    <t>MKI</t>
  </si>
  <si>
    <t>Berkat</t>
  </si>
  <si>
    <t>Senjaya</t>
  </si>
  <si>
    <t>Nipsea</t>
  </si>
  <si>
    <t>Alisha</t>
  </si>
  <si>
    <t>Buana Pembangunan</t>
  </si>
  <si>
    <t>Aneka Ragam</t>
  </si>
  <si>
    <t>Sinar Makmur</t>
  </si>
  <si>
    <t>Tekad</t>
  </si>
  <si>
    <t>PVC</t>
  </si>
  <si>
    <t>Holcim, Garuda, Bima</t>
  </si>
  <si>
    <t>Pompa</t>
  </si>
  <si>
    <t>Semen Tigaroda</t>
  </si>
  <si>
    <t>Semen Tigaroda, Garuda</t>
  </si>
  <si>
    <t>Semen Tigaroda, Garuda, Bima</t>
  </si>
  <si>
    <t>Pembelian Bulan Februari</t>
  </si>
  <si>
    <t>Qty</t>
  </si>
  <si>
    <t>Tanggal</t>
  </si>
  <si>
    <t>13/2/2017</t>
  </si>
  <si>
    <t>14/2/2017</t>
  </si>
  <si>
    <t>16/2/2017</t>
  </si>
  <si>
    <t>17/2/2017</t>
  </si>
  <si>
    <t>18/2/2017</t>
  </si>
  <si>
    <t>20/2/2017</t>
  </si>
  <si>
    <t>21/2/2017</t>
  </si>
  <si>
    <t>22/2/2017</t>
  </si>
  <si>
    <t>23/2/2017</t>
  </si>
  <si>
    <t>24/2/2017</t>
  </si>
  <si>
    <t>27/2/2017</t>
  </si>
  <si>
    <t>28/2/2017</t>
  </si>
  <si>
    <t>-</t>
  </si>
  <si>
    <t>Tanggal Pesan</t>
  </si>
  <si>
    <t>Tanggal Datang</t>
  </si>
  <si>
    <t>Jatuh Tempo</t>
  </si>
  <si>
    <t>21/8/2017</t>
  </si>
  <si>
    <t>22/8/2017</t>
  </si>
  <si>
    <t>23/8/2017</t>
  </si>
  <si>
    <t>24/8/2017</t>
  </si>
  <si>
    <t>25/8/2017</t>
  </si>
  <si>
    <t>26/8/2017</t>
  </si>
  <si>
    <t>30 hari</t>
  </si>
  <si>
    <t>Lama Pengiriman</t>
  </si>
  <si>
    <t>2 hari</t>
  </si>
  <si>
    <t>1 hari</t>
  </si>
  <si>
    <t>28/8/2017</t>
  </si>
  <si>
    <t>Lama Pengiriman(Hari minggu libur)</t>
  </si>
  <si>
    <t>45 hari</t>
  </si>
  <si>
    <t>60 hari</t>
  </si>
  <si>
    <t>Kecepatan Pengiriman</t>
  </si>
  <si>
    <t>Ketersediaan Produk</t>
  </si>
  <si>
    <t>1/1</t>
  </si>
  <si>
    <t>2/1</t>
  </si>
  <si>
    <t>3/1</t>
  </si>
  <si>
    <t>4/1</t>
  </si>
  <si>
    <t>1/4</t>
  </si>
  <si>
    <t>1/2</t>
  </si>
  <si>
    <t>1/3</t>
  </si>
  <si>
    <t xml:space="preserve">   1/2</t>
  </si>
  <si>
    <t xml:space="preserve">   1/4</t>
  </si>
  <si>
    <t>33/100</t>
  </si>
  <si>
    <t>X</t>
  </si>
  <si>
    <t>=</t>
  </si>
  <si>
    <t>Hasil Penjumlahan baris</t>
  </si>
  <si>
    <t>&lt;- Total Penjumlahan</t>
  </si>
  <si>
    <t>Normalisasi</t>
  </si>
  <si>
    <t>1. Kuadrat Matrix</t>
  </si>
  <si>
    <t xml:space="preserve">  14167/200</t>
  </si>
  <si>
    <t>268409/10000</t>
  </si>
  <si>
    <t xml:space="preserve">  14367/200</t>
  </si>
  <si>
    <t xml:space="preserve">    9177/50</t>
  </si>
  <si>
    <t xml:space="preserve"> 348001/5000</t>
  </si>
  <si>
    <t xml:space="preserve">  18629/100</t>
  </si>
  <si>
    <t>168801/2500</t>
  </si>
  <si>
    <t xml:space="preserve">  63997/2500</t>
  </si>
  <si>
    <t>342577/5000</t>
  </si>
  <si>
    <t xml:space="preserve">      447/2</t>
  </si>
  <si>
    <t xml:space="preserve"> 423601/5000</t>
  </si>
  <si>
    <t xml:space="preserve">      907/4</t>
  </si>
  <si>
    <t>Rank Pohon Alternatif</t>
  </si>
  <si>
    <t>Rank Supplier Untuk Semen Tiga Roda Periode 21 Agustus-26 Agustus</t>
  </si>
  <si>
    <t>PT Catur</t>
  </si>
  <si>
    <t>Ketersediaan Barang</t>
  </si>
  <si>
    <t>Lama pengiriman</t>
  </si>
  <si>
    <t>Matrix</t>
  </si>
  <si>
    <t>Jatuh tempo</t>
  </si>
  <si>
    <t>Total</t>
  </si>
  <si>
    <t>Perhitungan Penentuan Alternatif Produk Terbaik dengan Metode SAW</t>
  </si>
  <si>
    <t>Pembagi</t>
  </si>
  <si>
    <t>Hasil</t>
  </si>
  <si>
    <t>Hasil Terbesar adalah Galaxy (0.890556)</t>
  </si>
  <si>
    <t>Cost</t>
  </si>
  <si>
    <t>Cost / Benefit</t>
  </si>
  <si>
    <t>Benefit</t>
  </si>
  <si>
    <t>Kepentingan</t>
  </si>
  <si>
    <t>Alternatif/ Kriteria</t>
  </si>
  <si>
    <t>Kriteria</t>
  </si>
  <si>
    <t>Catur</t>
  </si>
  <si>
    <t>Triliun</t>
  </si>
  <si>
    <t>Triliun, Megalon</t>
  </si>
  <si>
    <t>Pralon, Triliun</t>
  </si>
  <si>
    <t>Megalon, Pralon</t>
  </si>
  <si>
    <t>Giplon, Maspion</t>
  </si>
  <si>
    <t>Megalon, Maspion</t>
  </si>
  <si>
    <t>Maspion, Triliun, Megalon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</si>
</sst>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IDR]\ #,##0.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/>
    <xf numFmtId="164" fontId="0" fillId="0" borderId="0" xfId="0" applyNumberFormat="1"/>
    <xf numFmtId="0" fontId="0" fillId="0" borderId="0" xfId="0" applyAlignment="1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12" fontId="0" fillId="0" borderId="2" xfId="0" applyNumberFormat="1" applyBorder="1"/>
    <xf numFmtId="164" fontId="0" fillId="0" borderId="2" xfId="0" applyNumberFormat="1" applyBorder="1"/>
    <xf numFmtId="0" fontId="0" fillId="0" borderId="2" xfId="0" applyNumberFormat="1" applyBorder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3" borderId="2" xfId="0" applyFill="1" applyBorder="1"/>
    <xf numFmtId="0" fontId="0" fillId="2" borderId="2" xfId="0" applyFill="1" applyBorder="1"/>
    <xf numFmtId="0" fontId="2" fillId="3" borderId="2" xfId="0" applyFont="1" applyFill="1" applyBorder="1"/>
    <xf numFmtId="0" fontId="0" fillId="3" borderId="12" xfId="0" applyFill="1" applyBorder="1"/>
    <xf numFmtId="0" fontId="2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2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3" borderId="19" xfId="0" applyFont="1" applyFill="1" applyBorder="1"/>
    <xf numFmtId="0" fontId="0" fillId="3" borderId="20" xfId="0" applyFill="1" applyBorder="1"/>
    <xf numFmtId="0" fontId="3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4" fontId="0" fillId="0" borderId="21" xfId="0" applyNumberFormat="1" applyBorder="1"/>
    <xf numFmtId="12" fontId="0" fillId="0" borderId="21" xfId="0" applyNumberFormat="1" applyBorder="1"/>
    <xf numFmtId="164" fontId="0" fillId="0" borderId="21" xfId="0" applyNumberFormat="1" applyBorder="1"/>
    <xf numFmtId="14" fontId="0" fillId="0" borderId="27" xfId="0" applyNumberFormat="1" applyBorder="1"/>
    <xf numFmtId="12" fontId="0" fillId="0" borderId="27" xfId="0" applyNumberFormat="1" applyBorder="1"/>
    <xf numFmtId="16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F5" sqref="F5"/>
    </sheetView>
  </sheetViews>
  <sheetFormatPr defaultRowHeight="15" x14ac:dyDescent="0.25"/>
  <cols>
    <col min="1" max="1" width="18.7109375" bestFit="1" customWidth="1"/>
    <col min="2" max="4" width="15.28515625" bestFit="1" customWidth="1"/>
    <col min="5" max="6" width="13.7109375" bestFit="1" customWidth="1"/>
    <col min="8" max="8" width="19.85546875" bestFit="1" customWidth="1"/>
    <col min="9" max="9" width="28.42578125" bestFit="1" customWidth="1"/>
  </cols>
  <sheetData>
    <row r="1" spans="1:9" x14ac:dyDescent="0.25">
      <c r="A1" s="61" t="s">
        <v>0</v>
      </c>
      <c r="B1" s="62"/>
      <c r="C1" s="62"/>
      <c r="D1" s="62"/>
      <c r="E1" s="62"/>
      <c r="F1" s="63"/>
    </row>
    <row r="2" spans="1:9" x14ac:dyDescent="0.25">
      <c r="A2" s="60" t="s">
        <v>7</v>
      </c>
      <c r="B2" s="59" t="s">
        <v>6</v>
      </c>
      <c r="C2" s="59"/>
      <c r="D2" s="59"/>
      <c r="E2" s="59"/>
      <c r="F2" s="59"/>
    </row>
    <row r="3" spans="1:9" x14ac:dyDescent="0.25">
      <c r="A3" s="60"/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</row>
    <row r="4" spans="1:9" x14ac:dyDescent="0.25">
      <c r="A4" s="15">
        <v>0.5</v>
      </c>
      <c r="B4" s="16">
        <v>11600</v>
      </c>
      <c r="C4" s="16">
        <v>12200</v>
      </c>
      <c r="D4" s="16">
        <v>14925</v>
      </c>
      <c r="E4" s="16">
        <v>6750</v>
      </c>
      <c r="F4" s="16">
        <v>4150</v>
      </c>
      <c r="H4" s="41"/>
    </row>
    <row r="5" spans="1:9" x14ac:dyDescent="0.25">
      <c r="A5" s="15">
        <v>0.75</v>
      </c>
      <c r="B5" s="16">
        <v>16350</v>
      </c>
      <c r="C5" s="16">
        <v>16400</v>
      </c>
      <c r="D5" s="16">
        <v>20700</v>
      </c>
      <c r="E5" s="16">
        <v>8000</v>
      </c>
      <c r="F5" s="16">
        <v>5500</v>
      </c>
      <c r="H5" s="41"/>
    </row>
    <row r="6" spans="1:9" ht="15.75" thickBot="1" x14ac:dyDescent="0.3">
      <c r="A6" s="15">
        <v>1</v>
      </c>
      <c r="B6" s="16">
        <v>22700</v>
      </c>
      <c r="C6" s="16">
        <v>22500</v>
      </c>
      <c r="D6" s="16">
        <v>28200</v>
      </c>
      <c r="E6" s="16">
        <v>10750</v>
      </c>
      <c r="F6" s="16">
        <v>7125</v>
      </c>
      <c r="H6" s="41"/>
    </row>
    <row r="7" spans="1:9" ht="15.75" thickBot="1" x14ac:dyDescent="0.3">
      <c r="A7" s="15">
        <v>1.25</v>
      </c>
      <c r="B7" s="16">
        <v>32750</v>
      </c>
      <c r="C7" s="16">
        <v>33200</v>
      </c>
      <c r="D7" s="16">
        <v>44100</v>
      </c>
      <c r="E7" s="16">
        <v>16150</v>
      </c>
      <c r="F7" s="16">
        <v>9000</v>
      </c>
      <c r="H7" s="42" t="s">
        <v>35</v>
      </c>
      <c r="I7" s="8" t="s">
        <v>36</v>
      </c>
    </row>
    <row r="8" spans="1:9" x14ac:dyDescent="0.25">
      <c r="A8" s="15">
        <v>1.5</v>
      </c>
      <c r="B8" s="16">
        <v>39650</v>
      </c>
      <c r="C8" s="16">
        <v>39800</v>
      </c>
      <c r="D8" s="16">
        <v>50750</v>
      </c>
      <c r="E8" s="16">
        <v>18775</v>
      </c>
      <c r="F8" s="16">
        <v>12175</v>
      </c>
      <c r="G8" s="46"/>
      <c r="H8" s="47" t="s">
        <v>37</v>
      </c>
      <c r="I8" s="43" t="s">
        <v>146</v>
      </c>
    </row>
    <row r="9" spans="1:9" x14ac:dyDescent="0.25">
      <c r="A9" s="15">
        <v>2</v>
      </c>
      <c r="B9" s="16">
        <v>48800</v>
      </c>
      <c r="C9" s="16">
        <v>52400</v>
      </c>
      <c r="D9" s="16">
        <v>64200</v>
      </c>
      <c r="E9" s="16">
        <v>23525</v>
      </c>
      <c r="F9" s="16">
        <v>17075</v>
      </c>
      <c r="G9" s="46"/>
      <c r="H9" s="44" t="s">
        <v>38</v>
      </c>
      <c r="I9" s="44" t="s">
        <v>147</v>
      </c>
    </row>
    <row r="10" spans="1:9" x14ac:dyDescent="0.25">
      <c r="A10" s="15">
        <v>2.5</v>
      </c>
      <c r="B10" s="16">
        <v>71000</v>
      </c>
      <c r="C10" s="16">
        <v>72200</v>
      </c>
      <c r="D10" s="16">
        <v>91100</v>
      </c>
      <c r="E10" s="16">
        <v>37625</v>
      </c>
      <c r="F10" s="16">
        <v>21375</v>
      </c>
      <c r="G10" s="46"/>
      <c r="H10" s="44" t="s">
        <v>39</v>
      </c>
      <c r="I10" s="44" t="s">
        <v>55</v>
      </c>
    </row>
    <row r="11" spans="1:9" x14ac:dyDescent="0.25">
      <c r="A11" s="15">
        <v>3</v>
      </c>
      <c r="B11" s="16">
        <v>98400</v>
      </c>
      <c r="C11" s="16">
        <v>103900</v>
      </c>
      <c r="D11" s="16">
        <v>125000</v>
      </c>
      <c r="E11" s="16">
        <v>47050</v>
      </c>
      <c r="F11" s="16">
        <v>30600</v>
      </c>
      <c r="G11" s="46"/>
      <c r="H11" s="44" t="s">
        <v>40</v>
      </c>
      <c r="I11" s="44" t="s">
        <v>143</v>
      </c>
    </row>
    <row r="12" spans="1:9" x14ac:dyDescent="0.25">
      <c r="A12" s="15">
        <v>4</v>
      </c>
      <c r="B12" s="16">
        <v>167000</v>
      </c>
      <c r="C12" s="16">
        <v>172500</v>
      </c>
      <c r="D12" s="16">
        <v>206900</v>
      </c>
      <c r="E12" s="16">
        <v>73950</v>
      </c>
      <c r="F12" s="16">
        <v>44025</v>
      </c>
      <c r="G12" s="46"/>
      <c r="H12" s="44" t="s">
        <v>41</v>
      </c>
      <c r="I12" s="44" t="s">
        <v>145</v>
      </c>
    </row>
    <row r="13" spans="1:9" x14ac:dyDescent="0.25">
      <c r="A13" s="15">
        <v>5</v>
      </c>
      <c r="B13" s="16">
        <v>274600</v>
      </c>
      <c r="C13" s="16">
        <v>276600</v>
      </c>
      <c r="D13" s="16">
        <v>334100</v>
      </c>
      <c r="E13" s="16">
        <v>112925</v>
      </c>
      <c r="F13" s="16">
        <v>81175</v>
      </c>
      <c r="G13" s="46"/>
      <c r="H13" s="44" t="s">
        <v>42</v>
      </c>
      <c r="I13" s="44" t="s">
        <v>148</v>
      </c>
    </row>
    <row r="14" spans="1:9" x14ac:dyDescent="0.25">
      <c r="A14" s="15">
        <v>6</v>
      </c>
      <c r="B14" s="16">
        <v>378700</v>
      </c>
      <c r="C14" s="16">
        <v>385200</v>
      </c>
      <c r="D14" s="16">
        <v>461850</v>
      </c>
      <c r="E14" s="16">
        <v>141125</v>
      </c>
      <c r="F14" s="16">
        <v>103700</v>
      </c>
      <c r="G14" s="46"/>
      <c r="H14" s="44" t="s">
        <v>43</v>
      </c>
      <c r="I14" s="44" t="s">
        <v>32</v>
      </c>
    </row>
    <row r="15" spans="1:9" x14ac:dyDescent="0.25">
      <c r="A15" s="15">
        <v>8</v>
      </c>
      <c r="B15" s="16">
        <v>604500</v>
      </c>
      <c r="C15" s="16">
        <v>599700</v>
      </c>
      <c r="D15" s="16">
        <v>782750</v>
      </c>
      <c r="E15" s="16" t="s">
        <v>75</v>
      </c>
      <c r="F15" s="16" t="s">
        <v>75</v>
      </c>
      <c r="G15" s="46"/>
      <c r="H15" s="44" t="s">
        <v>44</v>
      </c>
      <c r="I15" s="44" t="s">
        <v>57</v>
      </c>
    </row>
    <row r="16" spans="1:9" x14ac:dyDescent="0.25">
      <c r="A16" s="15">
        <v>10</v>
      </c>
      <c r="B16" s="16">
        <v>913450</v>
      </c>
      <c r="C16" s="16">
        <v>980500</v>
      </c>
      <c r="D16" s="16">
        <v>1180500</v>
      </c>
      <c r="E16" s="16" t="s">
        <v>75</v>
      </c>
      <c r="F16" s="16" t="s">
        <v>75</v>
      </c>
      <c r="G16" s="46"/>
      <c r="H16" s="44" t="s">
        <v>45</v>
      </c>
      <c r="I16" s="44" t="s">
        <v>58</v>
      </c>
    </row>
    <row r="17" spans="1:9" x14ac:dyDescent="0.25">
      <c r="A17" s="15">
        <v>12</v>
      </c>
      <c r="B17" s="16">
        <v>1335900</v>
      </c>
      <c r="C17" s="16">
        <v>1398500</v>
      </c>
      <c r="D17" s="16">
        <v>1659500</v>
      </c>
      <c r="E17" s="16" t="s">
        <v>75</v>
      </c>
      <c r="F17" s="16" t="s">
        <v>75</v>
      </c>
      <c r="G17" s="46"/>
      <c r="H17" s="44" t="s">
        <v>46</v>
      </c>
      <c r="I17" s="44" t="s">
        <v>56</v>
      </c>
    </row>
    <row r="18" spans="1:9" x14ac:dyDescent="0.25">
      <c r="A18" s="2"/>
      <c r="G18" s="46"/>
      <c r="H18" s="44" t="s">
        <v>47</v>
      </c>
      <c r="I18" s="44" t="s">
        <v>144</v>
      </c>
    </row>
    <row r="19" spans="1:9" x14ac:dyDescent="0.25">
      <c r="A19" s="64" t="s">
        <v>8</v>
      </c>
      <c r="B19" s="64"/>
      <c r="G19" s="46"/>
      <c r="H19" s="44" t="s">
        <v>48</v>
      </c>
      <c r="I19" s="44" t="s">
        <v>56</v>
      </c>
    </row>
    <row r="20" spans="1:9" x14ac:dyDescent="0.25">
      <c r="A20" s="17" t="s">
        <v>9</v>
      </c>
      <c r="B20" s="14" t="s">
        <v>10</v>
      </c>
      <c r="G20" s="46"/>
      <c r="H20" s="44" t="s">
        <v>49</v>
      </c>
      <c r="I20" s="44" t="s">
        <v>142</v>
      </c>
    </row>
    <row r="21" spans="1:9" x14ac:dyDescent="0.25">
      <c r="A21" s="14" t="s">
        <v>11</v>
      </c>
      <c r="B21" s="14">
        <v>311000</v>
      </c>
      <c r="G21" s="46"/>
      <c r="H21" s="44" t="s">
        <v>50</v>
      </c>
      <c r="I21" s="44" t="s">
        <v>59</v>
      </c>
    </row>
    <row r="22" spans="1:9" x14ac:dyDescent="0.25">
      <c r="A22" s="14" t="s">
        <v>12</v>
      </c>
      <c r="B22" s="14">
        <v>355000</v>
      </c>
      <c r="G22" s="46"/>
      <c r="H22" s="44" t="s">
        <v>51</v>
      </c>
      <c r="I22" s="44" t="s">
        <v>54</v>
      </c>
    </row>
    <row r="23" spans="1:9" x14ac:dyDescent="0.25">
      <c r="A23" s="14" t="s">
        <v>13</v>
      </c>
      <c r="B23" s="14">
        <v>420000</v>
      </c>
      <c r="G23" s="46"/>
      <c r="H23" s="44" t="s">
        <v>52</v>
      </c>
      <c r="I23" s="44" t="s">
        <v>56</v>
      </c>
    </row>
    <row r="24" spans="1:9" ht="15.75" thickBot="1" x14ac:dyDescent="0.3">
      <c r="A24" s="14" t="s">
        <v>14</v>
      </c>
      <c r="B24" s="14">
        <v>502000</v>
      </c>
      <c r="G24" s="46"/>
      <c r="H24" s="45" t="s">
        <v>53</v>
      </c>
      <c r="I24" s="45" t="s">
        <v>59</v>
      </c>
    </row>
    <row r="25" spans="1:9" x14ac:dyDescent="0.25">
      <c r="A25" s="14" t="s">
        <v>15</v>
      </c>
      <c r="B25" s="14">
        <v>757000</v>
      </c>
      <c r="H25" s="41"/>
    </row>
    <row r="26" spans="1:9" x14ac:dyDescent="0.25">
      <c r="A26" s="14" t="s">
        <v>16</v>
      </c>
      <c r="B26" s="14">
        <v>854000</v>
      </c>
      <c r="H26" s="41"/>
    </row>
    <row r="27" spans="1:9" x14ac:dyDescent="0.25">
      <c r="A27" s="14" t="s">
        <v>17</v>
      </c>
      <c r="B27" s="14">
        <v>731000</v>
      </c>
      <c r="H27" s="41"/>
    </row>
    <row r="28" spans="1:9" x14ac:dyDescent="0.25">
      <c r="A28" s="14" t="s">
        <v>18</v>
      </c>
      <c r="B28" s="14">
        <v>960000</v>
      </c>
      <c r="H28" s="41"/>
    </row>
    <row r="29" spans="1:9" x14ac:dyDescent="0.25">
      <c r="A29" s="14" t="s">
        <v>19</v>
      </c>
      <c r="B29" s="14">
        <v>1793000</v>
      </c>
      <c r="H29" s="41"/>
    </row>
    <row r="30" spans="1:9" x14ac:dyDescent="0.25">
      <c r="A30" s="14" t="s">
        <v>20</v>
      </c>
      <c r="B30" s="14">
        <v>665000</v>
      </c>
      <c r="H30" s="41"/>
    </row>
    <row r="31" spans="1:9" x14ac:dyDescent="0.25">
      <c r="A31" s="14" t="s">
        <v>21</v>
      </c>
      <c r="B31" s="14">
        <v>600000</v>
      </c>
    </row>
    <row r="32" spans="1:9" x14ac:dyDescent="0.25">
      <c r="A32" s="14" t="s">
        <v>22</v>
      </c>
      <c r="B32" s="14">
        <v>1141000</v>
      </c>
    </row>
    <row r="33" spans="1:2" x14ac:dyDescent="0.25">
      <c r="A33" s="14" t="s">
        <v>23</v>
      </c>
      <c r="B33" s="14">
        <v>1238000</v>
      </c>
    </row>
    <row r="34" spans="1:2" x14ac:dyDescent="0.25">
      <c r="A34" s="14" t="s">
        <v>24</v>
      </c>
      <c r="B34" s="14">
        <v>2163000</v>
      </c>
    </row>
    <row r="35" spans="1:2" x14ac:dyDescent="0.25">
      <c r="A35" s="14" t="s">
        <v>25</v>
      </c>
      <c r="B35" s="14">
        <v>1510000</v>
      </c>
    </row>
    <row r="36" spans="1:2" x14ac:dyDescent="0.25">
      <c r="A36" s="14" t="s">
        <v>26</v>
      </c>
      <c r="B36" s="14">
        <v>1774000</v>
      </c>
    </row>
    <row r="37" spans="1:2" x14ac:dyDescent="0.25">
      <c r="A37" s="14" t="s">
        <v>27</v>
      </c>
      <c r="B37" s="14">
        <v>2863000</v>
      </c>
    </row>
    <row r="38" spans="1:2" x14ac:dyDescent="0.25">
      <c r="A38" s="14" t="s">
        <v>28</v>
      </c>
      <c r="B38" s="14">
        <v>2860000</v>
      </c>
    </row>
    <row r="40" spans="1:2" x14ac:dyDescent="0.25">
      <c r="A40" s="59" t="s">
        <v>29</v>
      </c>
      <c r="B40" s="59"/>
    </row>
    <row r="41" spans="1:2" x14ac:dyDescent="0.25">
      <c r="A41" s="14" t="s">
        <v>30</v>
      </c>
      <c r="B41" s="14" t="s">
        <v>10</v>
      </c>
    </row>
    <row r="42" spans="1:2" x14ac:dyDescent="0.25">
      <c r="A42" s="14" t="s">
        <v>31</v>
      </c>
      <c r="B42" s="14">
        <v>51900</v>
      </c>
    </row>
    <row r="43" spans="1:2" x14ac:dyDescent="0.25">
      <c r="A43" s="14" t="s">
        <v>32</v>
      </c>
      <c r="B43" s="14">
        <v>51750</v>
      </c>
    </row>
    <row r="44" spans="1:2" x14ac:dyDescent="0.25">
      <c r="A44" s="14" t="s">
        <v>33</v>
      </c>
      <c r="B44" s="14">
        <v>47000</v>
      </c>
    </row>
    <row r="45" spans="1:2" x14ac:dyDescent="0.25">
      <c r="A45" s="14" t="s">
        <v>34</v>
      </c>
      <c r="B45" s="14">
        <v>46500</v>
      </c>
    </row>
  </sheetData>
  <mergeCells count="5">
    <mergeCell ref="B2:F2"/>
    <mergeCell ref="A2:A3"/>
    <mergeCell ref="A1:F1"/>
    <mergeCell ref="A19:B19"/>
    <mergeCell ref="A40:B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defaultRowHeight="15" x14ac:dyDescent="0.25"/>
  <cols>
    <col min="1" max="1" width="19.85546875" bestFit="1" customWidth="1"/>
    <col min="2" max="2" width="28.42578125" bestFit="1" customWidth="1"/>
  </cols>
  <sheetData>
    <row r="1" spans="1:2" x14ac:dyDescent="0.25">
      <c r="A1" s="7" t="s">
        <v>35</v>
      </c>
      <c r="B1" s="8" t="s">
        <v>36</v>
      </c>
    </row>
    <row r="2" spans="1:2" x14ac:dyDescent="0.25">
      <c r="A2" s="9" t="s">
        <v>37</v>
      </c>
      <c r="B2" s="10" t="s">
        <v>142</v>
      </c>
    </row>
    <row r="3" spans="1:2" x14ac:dyDescent="0.25">
      <c r="A3" s="11" t="s">
        <v>38</v>
      </c>
      <c r="B3" s="6" t="s">
        <v>5</v>
      </c>
    </row>
    <row r="4" spans="1:2" x14ac:dyDescent="0.25">
      <c r="A4" s="11" t="s">
        <v>39</v>
      </c>
      <c r="B4" s="6" t="s">
        <v>55</v>
      </c>
    </row>
    <row r="5" spans="1:2" x14ac:dyDescent="0.25">
      <c r="A5" s="11" t="s">
        <v>40</v>
      </c>
      <c r="B5" s="6" t="s">
        <v>54</v>
      </c>
    </row>
    <row r="6" spans="1:2" x14ac:dyDescent="0.25">
      <c r="A6" s="11" t="s">
        <v>41</v>
      </c>
      <c r="B6" s="6" t="s">
        <v>54</v>
      </c>
    </row>
    <row r="7" spans="1:2" x14ac:dyDescent="0.25">
      <c r="A7" s="11" t="s">
        <v>42</v>
      </c>
      <c r="B7" s="6" t="s">
        <v>2</v>
      </c>
    </row>
    <row r="8" spans="1:2" x14ac:dyDescent="0.25">
      <c r="A8" s="11" t="s">
        <v>43</v>
      </c>
      <c r="B8" s="6" t="s">
        <v>32</v>
      </c>
    </row>
    <row r="9" spans="1:2" x14ac:dyDescent="0.25">
      <c r="A9" s="11" t="s">
        <v>44</v>
      </c>
      <c r="B9" s="6" t="s">
        <v>57</v>
      </c>
    </row>
    <row r="10" spans="1:2" x14ac:dyDescent="0.25">
      <c r="A10" s="11" t="s">
        <v>45</v>
      </c>
      <c r="B10" s="6" t="s">
        <v>58</v>
      </c>
    </row>
    <row r="11" spans="1:2" x14ac:dyDescent="0.25">
      <c r="A11" s="11" t="s">
        <v>46</v>
      </c>
      <c r="B11" s="6" t="s">
        <v>56</v>
      </c>
    </row>
    <row r="12" spans="1:2" x14ac:dyDescent="0.25">
      <c r="A12" s="11" t="s">
        <v>47</v>
      </c>
      <c r="B12" s="6" t="s">
        <v>54</v>
      </c>
    </row>
    <row r="13" spans="1:2" x14ac:dyDescent="0.25">
      <c r="A13" s="11" t="s">
        <v>48</v>
      </c>
      <c r="B13" s="6" t="s">
        <v>56</v>
      </c>
    </row>
    <row r="14" spans="1:2" x14ac:dyDescent="0.25">
      <c r="A14" s="11" t="s">
        <v>49</v>
      </c>
      <c r="B14" s="6" t="s">
        <v>142</v>
      </c>
    </row>
    <row r="15" spans="1:2" x14ac:dyDescent="0.25">
      <c r="A15" s="11" t="s">
        <v>50</v>
      </c>
      <c r="B15" s="6" t="s">
        <v>59</v>
      </c>
    </row>
    <row r="16" spans="1:2" x14ac:dyDescent="0.25">
      <c r="A16" s="11" t="s">
        <v>51</v>
      </c>
      <c r="B16" s="6" t="s">
        <v>54</v>
      </c>
    </row>
    <row r="17" spans="1:2" x14ac:dyDescent="0.25">
      <c r="A17" s="11" t="s">
        <v>52</v>
      </c>
      <c r="B17" s="6" t="s">
        <v>56</v>
      </c>
    </row>
    <row r="18" spans="1:2" x14ac:dyDescent="0.25">
      <c r="A18" s="12" t="s">
        <v>53</v>
      </c>
      <c r="B18" s="1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zoomScaleNormal="100" workbookViewId="0">
      <selection activeCell="A7" sqref="A7"/>
    </sheetView>
  </sheetViews>
  <sheetFormatPr defaultRowHeight="15" x14ac:dyDescent="0.25"/>
  <cols>
    <col min="1" max="1" width="9.7109375" bestFit="1" customWidth="1"/>
    <col min="2" max="2" width="18" customWidth="1"/>
    <col min="3" max="3" width="7.28515625" bestFit="1" customWidth="1"/>
    <col min="4" max="4" width="8.7109375" customWidth="1"/>
    <col min="5" max="5" width="15.28515625" bestFit="1" customWidth="1"/>
    <col min="6" max="6" width="19.85546875" bestFit="1" customWidth="1"/>
    <col min="8" max="8" width="19.85546875" bestFit="1" customWidth="1"/>
    <col min="9" max="9" width="28.42578125" bestFit="1" customWidth="1"/>
    <col min="10" max="11" width="15.28515625" bestFit="1" customWidth="1"/>
    <col min="12" max="13" width="13.7109375" bestFit="1" customWidth="1"/>
  </cols>
  <sheetData>
    <row r="1" spans="1:10" x14ac:dyDescent="0.25">
      <c r="A1" s="65" t="s">
        <v>60</v>
      </c>
      <c r="B1" s="65"/>
      <c r="C1" s="65"/>
      <c r="D1" s="65"/>
      <c r="E1" s="65"/>
      <c r="F1" s="65"/>
      <c r="G1" s="4"/>
      <c r="H1" s="4"/>
      <c r="I1" s="4"/>
      <c r="J1" s="4"/>
    </row>
    <row r="2" spans="1:10" x14ac:dyDescent="0.25">
      <c r="A2" t="s">
        <v>62</v>
      </c>
      <c r="B2" t="s">
        <v>9</v>
      </c>
      <c r="C2" t="s">
        <v>7</v>
      </c>
      <c r="D2" t="s">
        <v>61</v>
      </c>
      <c r="E2" t="s">
        <v>10</v>
      </c>
      <c r="F2" t="s">
        <v>36</v>
      </c>
    </row>
    <row r="3" spans="1:10" x14ac:dyDescent="0.25">
      <c r="A3" s="5">
        <v>42737</v>
      </c>
      <c r="B3" t="s">
        <v>5</v>
      </c>
      <c r="C3" s="2">
        <v>1.25</v>
      </c>
      <c r="D3">
        <v>200</v>
      </c>
      <c r="E3" s="3">
        <v>8950</v>
      </c>
      <c r="F3" t="s">
        <v>38</v>
      </c>
    </row>
    <row r="4" spans="1:10" x14ac:dyDescent="0.25">
      <c r="A4" s="5"/>
      <c r="B4" t="s">
        <v>5</v>
      </c>
      <c r="C4" s="2">
        <v>0.75</v>
      </c>
      <c r="D4">
        <v>200</v>
      </c>
      <c r="E4" s="3">
        <v>5450</v>
      </c>
    </row>
    <row r="5" spans="1:10" x14ac:dyDescent="0.25">
      <c r="A5" s="5"/>
      <c r="B5" t="s">
        <v>5</v>
      </c>
      <c r="C5" s="2">
        <v>1</v>
      </c>
      <c r="D5">
        <v>150</v>
      </c>
      <c r="E5" s="3">
        <v>7075</v>
      </c>
    </row>
    <row r="6" spans="1:10" x14ac:dyDescent="0.25">
      <c r="A6" s="5"/>
      <c r="B6" t="s">
        <v>5</v>
      </c>
      <c r="C6" s="2">
        <v>1.5</v>
      </c>
      <c r="D6">
        <v>200</v>
      </c>
      <c r="E6" s="3">
        <v>12125</v>
      </c>
    </row>
    <row r="7" spans="1:10" x14ac:dyDescent="0.25">
      <c r="A7" s="5">
        <v>42737</v>
      </c>
      <c r="B7" t="s">
        <v>3</v>
      </c>
      <c r="C7" s="2">
        <v>1.5</v>
      </c>
      <c r="D7">
        <v>200</v>
      </c>
      <c r="E7" s="3">
        <v>50250</v>
      </c>
      <c r="F7" t="s">
        <v>47</v>
      </c>
    </row>
    <row r="8" spans="1:10" x14ac:dyDescent="0.25">
      <c r="A8" s="5"/>
      <c r="B8" t="s">
        <v>3</v>
      </c>
      <c r="C8" s="2">
        <v>0.75</v>
      </c>
      <c r="D8">
        <v>230</v>
      </c>
      <c r="E8" s="3">
        <v>20600</v>
      </c>
    </row>
    <row r="9" spans="1:10" x14ac:dyDescent="0.25">
      <c r="A9" s="5"/>
      <c r="B9" t="s">
        <v>1</v>
      </c>
      <c r="C9" s="2">
        <v>2.5</v>
      </c>
      <c r="D9">
        <v>120</v>
      </c>
      <c r="E9" s="3">
        <v>70900</v>
      </c>
    </row>
    <row r="10" spans="1:10" x14ac:dyDescent="0.25">
      <c r="A10" s="5"/>
      <c r="B10" t="s">
        <v>1</v>
      </c>
      <c r="C10" s="2">
        <v>0.5</v>
      </c>
      <c r="D10">
        <v>100</v>
      </c>
      <c r="E10" s="3">
        <v>11550</v>
      </c>
    </row>
    <row r="11" spans="1:10" x14ac:dyDescent="0.25">
      <c r="A11" s="5">
        <v>42737</v>
      </c>
      <c r="B11" t="s">
        <v>31</v>
      </c>
      <c r="C11" s="2"/>
      <c r="D11">
        <v>320</v>
      </c>
      <c r="E11" s="3">
        <v>51700</v>
      </c>
      <c r="F11" t="s">
        <v>44</v>
      </c>
    </row>
    <row r="12" spans="1:10" x14ac:dyDescent="0.25">
      <c r="A12" s="5">
        <v>42737</v>
      </c>
      <c r="B12" t="s">
        <v>32</v>
      </c>
      <c r="C12" s="2"/>
      <c r="D12">
        <v>320</v>
      </c>
      <c r="E12" s="3">
        <v>51500</v>
      </c>
      <c r="F12" t="s">
        <v>43</v>
      </c>
    </row>
    <row r="13" spans="1:10" x14ac:dyDescent="0.25">
      <c r="A13" s="5">
        <v>42737</v>
      </c>
      <c r="B13" t="s">
        <v>11</v>
      </c>
      <c r="C13" s="2"/>
      <c r="D13">
        <v>50</v>
      </c>
      <c r="E13" s="3">
        <v>310000</v>
      </c>
      <c r="F13" t="s">
        <v>52</v>
      </c>
    </row>
    <row r="14" spans="1:10" x14ac:dyDescent="0.25">
      <c r="A14" s="5"/>
      <c r="B14" t="s">
        <v>12</v>
      </c>
      <c r="C14" s="2"/>
      <c r="D14">
        <v>65</v>
      </c>
      <c r="E14" s="3">
        <v>353500</v>
      </c>
    </row>
    <row r="15" spans="1:10" x14ac:dyDescent="0.25">
      <c r="A15" s="5">
        <v>42737</v>
      </c>
      <c r="B15" t="s">
        <v>1</v>
      </c>
      <c r="C15" s="2">
        <v>1.25</v>
      </c>
      <c r="D15">
        <v>160</v>
      </c>
      <c r="E15" s="3">
        <v>32200</v>
      </c>
      <c r="F15" t="s">
        <v>37</v>
      </c>
    </row>
    <row r="16" spans="1:10" x14ac:dyDescent="0.25">
      <c r="B16" t="s">
        <v>1</v>
      </c>
      <c r="C16" s="2">
        <v>1</v>
      </c>
      <c r="D16">
        <v>120</v>
      </c>
      <c r="E16" s="3">
        <v>22650</v>
      </c>
    </row>
    <row r="17" spans="1:6" x14ac:dyDescent="0.25">
      <c r="A17" s="5">
        <v>42768</v>
      </c>
      <c r="B17" t="s">
        <v>11</v>
      </c>
      <c r="C17" s="2"/>
      <c r="D17">
        <v>48</v>
      </c>
      <c r="E17" s="3">
        <v>309250</v>
      </c>
      <c r="F17" t="s">
        <v>48</v>
      </c>
    </row>
    <row r="18" spans="1:6" x14ac:dyDescent="0.25">
      <c r="B18" t="s">
        <v>14</v>
      </c>
      <c r="C18" s="2"/>
      <c r="D18">
        <v>90</v>
      </c>
      <c r="E18" s="3">
        <v>500000</v>
      </c>
    </row>
    <row r="19" spans="1:6" x14ac:dyDescent="0.25">
      <c r="B19" t="s">
        <v>20</v>
      </c>
      <c r="C19" s="2"/>
      <c r="D19">
        <v>36</v>
      </c>
      <c r="E19" s="3">
        <v>664000</v>
      </c>
    </row>
    <row r="20" spans="1:6" x14ac:dyDescent="0.25">
      <c r="A20" s="5">
        <v>42768</v>
      </c>
      <c r="B20" t="s">
        <v>33</v>
      </c>
      <c r="C20" s="2"/>
      <c r="D20">
        <v>480</v>
      </c>
      <c r="E20" s="3">
        <v>46600</v>
      </c>
      <c r="F20" t="s">
        <v>53</v>
      </c>
    </row>
    <row r="21" spans="1:6" x14ac:dyDescent="0.25">
      <c r="B21" t="s">
        <v>34</v>
      </c>
      <c r="C21" s="2"/>
      <c r="D21">
        <v>320</v>
      </c>
      <c r="E21" s="3">
        <v>46000</v>
      </c>
    </row>
    <row r="22" spans="1:6" x14ac:dyDescent="0.25">
      <c r="A22" s="5">
        <v>42768</v>
      </c>
      <c r="B22" t="s">
        <v>31</v>
      </c>
      <c r="C22" s="2"/>
      <c r="D22">
        <v>540</v>
      </c>
      <c r="E22" s="3">
        <v>51500</v>
      </c>
      <c r="F22" t="s">
        <v>50</v>
      </c>
    </row>
    <row r="23" spans="1:6" x14ac:dyDescent="0.25">
      <c r="A23" s="5">
        <v>42768</v>
      </c>
      <c r="B23" t="s">
        <v>2</v>
      </c>
      <c r="C23" s="2">
        <v>8</v>
      </c>
      <c r="D23">
        <v>50</v>
      </c>
      <c r="E23" s="3">
        <v>599500</v>
      </c>
      <c r="F23" t="s">
        <v>40</v>
      </c>
    </row>
    <row r="24" spans="1:6" x14ac:dyDescent="0.25">
      <c r="B24" t="s">
        <v>2</v>
      </c>
      <c r="C24" s="2">
        <v>10</v>
      </c>
      <c r="D24">
        <v>50</v>
      </c>
      <c r="E24" s="3">
        <v>980400</v>
      </c>
    </row>
    <row r="25" spans="1:6" x14ac:dyDescent="0.25">
      <c r="A25" s="5">
        <v>42796</v>
      </c>
      <c r="B25" t="s">
        <v>4</v>
      </c>
      <c r="C25" s="2">
        <v>1</v>
      </c>
      <c r="D25">
        <v>100</v>
      </c>
      <c r="E25" s="3">
        <v>10700</v>
      </c>
      <c r="F25" t="s">
        <v>40</v>
      </c>
    </row>
    <row r="26" spans="1:6" x14ac:dyDescent="0.25">
      <c r="B26" t="s">
        <v>4</v>
      </c>
      <c r="C26" s="2">
        <v>1.25</v>
      </c>
      <c r="D26">
        <v>120</v>
      </c>
      <c r="E26" s="3">
        <v>16050</v>
      </c>
    </row>
    <row r="27" spans="1:6" x14ac:dyDescent="0.25">
      <c r="B27" t="s">
        <v>4</v>
      </c>
      <c r="C27" s="2">
        <v>2</v>
      </c>
      <c r="D27">
        <v>150</v>
      </c>
      <c r="E27" s="3">
        <v>23400</v>
      </c>
    </row>
    <row r="28" spans="1:6" x14ac:dyDescent="0.25">
      <c r="A28" s="5">
        <v>42796</v>
      </c>
      <c r="B28" t="s">
        <v>32</v>
      </c>
      <c r="C28" s="2"/>
      <c r="D28">
        <v>160</v>
      </c>
      <c r="E28" s="3">
        <v>51500</v>
      </c>
      <c r="F28" t="s">
        <v>43</v>
      </c>
    </row>
    <row r="29" spans="1:6" x14ac:dyDescent="0.25">
      <c r="A29" s="5">
        <v>42796</v>
      </c>
      <c r="B29" t="s">
        <v>1</v>
      </c>
      <c r="C29" s="2">
        <v>3</v>
      </c>
      <c r="D29">
        <v>100</v>
      </c>
      <c r="E29" s="3">
        <v>98350</v>
      </c>
      <c r="F29" t="s">
        <v>38</v>
      </c>
    </row>
    <row r="30" spans="1:6" x14ac:dyDescent="0.25">
      <c r="B30" t="s">
        <v>1</v>
      </c>
      <c r="C30" s="2">
        <v>4</v>
      </c>
      <c r="D30">
        <v>120</v>
      </c>
      <c r="E30" s="3">
        <v>166900</v>
      </c>
    </row>
    <row r="31" spans="1:6" x14ac:dyDescent="0.25">
      <c r="B31" t="s">
        <v>1</v>
      </c>
      <c r="C31" s="2">
        <v>6</v>
      </c>
      <c r="D31">
        <v>150</v>
      </c>
      <c r="E31" s="3">
        <v>378600</v>
      </c>
    </row>
    <row r="32" spans="1:6" x14ac:dyDescent="0.25">
      <c r="A32" s="5">
        <v>42796</v>
      </c>
      <c r="B32" t="s">
        <v>31</v>
      </c>
      <c r="C32" s="2"/>
      <c r="D32">
        <v>320</v>
      </c>
      <c r="E32" s="3">
        <v>51600</v>
      </c>
      <c r="F32" t="s">
        <v>44</v>
      </c>
    </row>
    <row r="33" spans="1:6" x14ac:dyDescent="0.25">
      <c r="A33" s="5">
        <v>42827</v>
      </c>
      <c r="B33" t="s">
        <v>23</v>
      </c>
      <c r="C33" s="2"/>
      <c r="D33">
        <v>60</v>
      </c>
      <c r="E33" s="3">
        <v>1237000</v>
      </c>
      <c r="F33" t="s">
        <v>48</v>
      </c>
    </row>
    <row r="34" spans="1:6" x14ac:dyDescent="0.25">
      <c r="B34" t="s">
        <v>12</v>
      </c>
      <c r="C34" s="2"/>
      <c r="D34">
        <v>60</v>
      </c>
      <c r="E34" s="3">
        <v>353500</v>
      </c>
    </row>
    <row r="35" spans="1:6" x14ac:dyDescent="0.25">
      <c r="B35" t="s">
        <v>11</v>
      </c>
      <c r="C35" s="2"/>
      <c r="D35">
        <v>60</v>
      </c>
      <c r="E35" s="3">
        <v>309000</v>
      </c>
    </row>
    <row r="36" spans="1:6" x14ac:dyDescent="0.25">
      <c r="A36" s="5">
        <v>42827</v>
      </c>
      <c r="B36" t="s">
        <v>20</v>
      </c>
      <c r="C36" s="2"/>
      <c r="D36">
        <v>36</v>
      </c>
      <c r="E36" s="3">
        <v>664000</v>
      </c>
      <c r="F36" t="s">
        <v>49</v>
      </c>
    </row>
    <row r="37" spans="1:6" x14ac:dyDescent="0.25">
      <c r="B37" t="s">
        <v>21</v>
      </c>
      <c r="C37" s="2"/>
      <c r="D37">
        <v>12</v>
      </c>
      <c r="E37" s="3">
        <v>598500</v>
      </c>
    </row>
    <row r="38" spans="1:6" x14ac:dyDescent="0.25">
      <c r="B38" t="s">
        <v>22</v>
      </c>
      <c r="C38" s="2"/>
      <c r="D38">
        <v>12</v>
      </c>
      <c r="E38" s="3">
        <v>114000</v>
      </c>
    </row>
    <row r="39" spans="1:6" x14ac:dyDescent="0.25">
      <c r="A39" s="5">
        <v>42888</v>
      </c>
      <c r="B39" t="s">
        <v>2</v>
      </c>
      <c r="C39" s="2">
        <v>1</v>
      </c>
      <c r="D39">
        <v>120</v>
      </c>
      <c r="E39" s="3">
        <v>22450</v>
      </c>
      <c r="F39" t="s">
        <v>41</v>
      </c>
    </row>
    <row r="40" spans="1:6" x14ac:dyDescent="0.25">
      <c r="B40" t="s">
        <v>2</v>
      </c>
      <c r="C40" s="2">
        <v>1.25</v>
      </c>
      <c r="D40">
        <v>150</v>
      </c>
      <c r="E40" s="3">
        <v>33100</v>
      </c>
    </row>
    <row r="41" spans="1:6" x14ac:dyDescent="0.25">
      <c r="B41" t="s">
        <v>2</v>
      </c>
      <c r="C41" s="2">
        <v>1.5</v>
      </c>
      <c r="D41">
        <v>160</v>
      </c>
      <c r="E41" s="3">
        <v>39700</v>
      </c>
    </row>
    <row r="42" spans="1:6" x14ac:dyDescent="0.25">
      <c r="B42" t="s">
        <v>2</v>
      </c>
      <c r="C42" s="2">
        <v>2</v>
      </c>
      <c r="D42">
        <v>100</v>
      </c>
      <c r="E42" s="3">
        <v>52300</v>
      </c>
    </row>
    <row r="43" spans="1:6" x14ac:dyDescent="0.25">
      <c r="B43" t="s">
        <v>2</v>
      </c>
      <c r="C43" s="2">
        <v>3</v>
      </c>
      <c r="D43">
        <v>120</v>
      </c>
      <c r="E43" s="3">
        <v>103850</v>
      </c>
    </row>
    <row r="44" spans="1:6" x14ac:dyDescent="0.25">
      <c r="A44" s="5">
        <v>42888</v>
      </c>
      <c r="B44" t="s">
        <v>32</v>
      </c>
      <c r="C44" s="2"/>
      <c r="D44">
        <v>540</v>
      </c>
      <c r="E44" s="3">
        <v>51600</v>
      </c>
      <c r="F44" t="s">
        <v>39</v>
      </c>
    </row>
    <row r="45" spans="1:6" x14ac:dyDescent="0.25">
      <c r="A45" s="5">
        <v>42888</v>
      </c>
      <c r="B45" t="s">
        <v>33</v>
      </c>
      <c r="C45" s="2"/>
      <c r="D45">
        <v>320</v>
      </c>
      <c r="E45" s="3">
        <v>46500</v>
      </c>
      <c r="F45" t="s">
        <v>45</v>
      </c>
    </row>
    <row r="46" spans="1:6" x14ac:dyDescent="0.25">
      <c r="A46" s="5">
        <v>42888</v>
      </c>
      <c r="B46" t="s">
        <v>4</v>
      </c>
      <c r="C46" s="2">
        <v>0.75</v>
      </c>
      <c r="D46">
        <v>100</v>
      </c>
      <c r="E46" s="3">
        <v>7900</v>
      </c>
      <c r="F46" t="s">
        <v>51</v>
      </c>
    </row>
    <row r="47" spans="1:6" x14ac:dyDescent="0.25">
      <c r="B47" t="s">
        <v>4</v>
      </c>
      <c r="C47" s="2">
        <v>1.5</v>
      </c>
      <c r="D47">
        <v>120</v>
      </c>
      <c r="E47" s="3">
        <v>18770</v>
      </c>
    </row>
    <row r="48" spans="1:6" x14ac:dyDescent="0.25">
      <c r="B48" t="s">
        <v>4</v>
      </c>
      <c r="C48" s="2">
        <v>2.5</v>
      </c>
      <c r="D48">
        <v>100</v>
      </c>
      <c r="E48" s="3">
        <v>37500</v>
      </c>
    </row>
    <row r="49" spans="1:6" x14ac:dyDescent="0.25">
      <c r="A49" s="5">
        <v>42888</v>
      </c>
      <c r="B49" t="s">
        <v>1</v>
      </c>
      <c r="C49" s="2">
        <v>0.5</v>
      </c>
      <c r="D49">
        <v>120</v>
      </c>
      <c r="E49" s="3">
        <v>11500</v>
      </c>
      <c r="F49" t="s">
        <v>37</v>
      </c>
    </row>
    <row r="50" spans="1:6" x14ac:dyDescent="0.25">
      <c r="B50" t="s">
        <v>1</v>
      </c>
      <c r="C50" s="2">
        <v>1.25</v>
      </c>
      <c r="D50">
        <v>130</v>
      </c>
      <c r="E50" s="3">
        <v>32600</v>
      </c>
    </row>
    <row r="51" spans="1:6" x14ac:dyDescent="0.25">
      <c r="A51" s="5">
        <v>42918</v>
      </c>
      <c r="B51" t="s">
        <v>5</v>
      </c>
      <c r="C51" s="2">
        <v>1</v>
      </c>
      <c r="D51">
        <v>200</v>
      </c>
      <c r="E51" s="3">
        <v>7000</v>
      </c>
      <c r="F51" t="s">
        <v>51</v>
      </c>
    </row>
    <row r="52" spans="1:6" x14ac:dyDescent="0.25">
      <c r="B52" t="s">
        <v>5</v>
      </c>
      <c r="C52" s="2">
        <v>0.75</v>
      </c>
      <c r="D52">
        <v>250</v>
      </c>
      <c r="E52" s="3">
        <v>5350</v>
      </c>
    </row>
    <row r="53" spans="1:6" x14ac:dyDescent="0.25">
      <c r="A53" s="5">
        <v>42918</v>
      </c>
      <c r="B53" t="s">
        <v>32</v>
      </c>
      <c r="C53" s="2"/>
      <c r="D53">
        <v>320</v>
      </c>
      <c r="E53" s="3">
        <v>51500</v>
      </c>
      <c r="F53" t="s">
        <v>43</v>
      </c>
    </row>
    <row r="54" spans="1:6" x14ac:dyDescent="0.25">
      <c r="A54" s="5">
        <v>42918</v>
      </c>
      <c r="B54" t="s">
        <v>31</v>
      </c>
      <c r="C54" s="2"/>
      <c r="D54">
        <v>540</v>
      </c>
      <c r="E54" s="3">
        <v>51600</v>
      </c>
      <c r="F54" t="s">
        <v>45</v>
      </c>
    </row>
    <row r="55" spans="1:6" x14ac:dyDescent="0.25">
      <c r="A55" s="5">
        <v>42949</v>
      </c>
      <c r="B55" t="s">
        <v>32</v>
      </c>
      <c r="C55" s="2"/>
      <c r="D55">
        <v>160</v>
      </c>
      <c r="E55" s="3">
        <v>51700</v>
      </c>
      <c r="F55" t="s">
        <v>39</v>
      </c>
    </row>
    <row r="56" spans="1:6" x14ac:dyDescent="0.25">
      <c r="A56" s="5">
        <v>42949</v>
      </c>
      <c r="B56" t="s">
        <v>34</v>
      </c>
      <c r="C56" s="2"/>
      <c r="D56">
        <v>540</v>
      </c>
      <c r="E56" s="3">
        <v>46000</v>
      </c>
      <c r="F56" t="s">
        <v>53</v>
      </c>
    </row>
    <row r="57" spans="1:6" x14ac:dyDescent="0.25">
      <c r="A57" s="5">
        <v>42949</v>
      </c>
      <c r="B57" t="s">
        <v>12</v>
      </c>
      <c r="C57" s="2"/>
      <c r="D57">
        <v>48</v>
      </c>
      <c r="E57" s="3">
        <v>354000</v>
      </c>
      <c r="F57" t="s">
        <v>52</v>
      </c>
    </row>
    <row r="58" spans="1:6" x14ac:dyDescent="0.25">
      <c r="B58" t="s">
        <v>17</v>
      </c>
      <c r="C58" s="2"/>
      <c r="D58">
        <v>12</v>
      </c>
      <c r="E58" s="3">
        <v>730000</v>
      </c>
    </row>
    <row r="59" spans="1:6" x14ac:dyDescent="0.25">
      <c r="B59" t="s">
        <v>13</v>
      </c>
      <c r="C59" s="2"/>
      <c r="D59">
        <v>36</v>
      </c>
      <c r="E59" s="3">
        <v>418500</v>
      </c>
    </row>
    <row r="60" spans="1:6" x14ac:dyDescent="0.25">
      <c r="A60" s="5">
        <v>42980</v>
      </c>
      <c r="B60" t="s">
        <v>14</v>
      </c>
      <c r="C60" s="2"/>
      <c r="D60">
        <v>12</v>
      </c>
      <c r="E60" s="3">
        <v>501000</v>
      </c>
      <c r="F60" t="s">
        <v>49</v>
      </c>
    </row>
    <row r="61" spans="1:6" x14ac:dyDescent="0.25">
      <c r="B61" t="s">
        <v>19</v>
      </c>
      <c r="C61" s="2"/>
      <c r="D61">
        <v>12</v>
      </c>
      <c r="E61" s="3">
        <v>1791500</v>
      </c>
    </row>
    <row r="62" spans="1:6" x14ac:dyDescent="0.25">
      <c r="B62" t="s">
        <v>12</v>
      </c>
      <c r="C62" s="2"/>
      <c r="D62">
        <v>60</v>
      </c>
      <c r="E62" s="3">
        <v>353500</v>
      </c>
    </row>
    <row r="63" spans="1:6" x14ac:dyDescent="0.25">
      <c r="A63" s="5">
        <v>42980</v>
      </c>
      <c r="B63" t="s">
        <v>32</v>
      </c>
      <c r="C63" s="2"/>
      <c r="D63">
        <v>480</v>
      </c>
      <c r="E63" s="3">
        <v>51500</v>
      </c>
      <c r="F63" t="s">
        <v>43</v>
      </c>
    </row>
    <row r="64" spans="1:6" x14ac:dyDescent="0.25">
      <c r="A64" s="5">
        <v>42980</v>
      </c>
      <c r="B64" t="s">
        <v>33</v>
      </c>
      <c r="C64" s="2"/>
      <c r="D64">
        <v>160</v>
      </c>
      <c r="E64" s="3">
        <v>46500</v>
      </c>
      <c r="F64" t="s">
        <v>53</v>
      </c>
    </row>
    <row r="65" spans="1:6" x14ac:dyDescent="0.25">
      <c r="A65" s="5">
        <v>42980</v>
      </c>
      <c r="B65" t="s">
        <v>31</v>
      </c>
      <c r="C65" s="2"/>
      <c r="D65">
        <v>320</v>
      </c>
      <c r="E65" s="3">
        <v>51500</v>
      </c>
      <c r="F65" t="s">
        <v>44</v>
      </c>
    </row>
    <row r="66" spans="1:6" x14ac:dyDescent="0.25">
      <c r="A66" s="5">
        <v>43010</v>
      </c>
      <c r="B66" t="s">
        <v>2</v>
      </c>
      <c r="C66" s="2">
        <v>0.75</v>
      </c>
      <c r="D66">
        <v>150</v>
      </c>
      <c r="E66" s="3">
        <v>16200</v>
      </c>
      <c r="F66" t="s">
        <v>42</v>
      </c>
    </row>
    <row r="67" spans="1:6" x14ac:dyDescent="0.25">
      <c r="B67" t="s">
        <v>2</v>
      </c>
      <c r="C67" s="2">
        <v>1</v>
      </c>
      <c r="D67">
        <v>100</v>
      </c>
      <c r="E67" s="3">
        <v>22325</v>
      </c>
    </row>
    <row r="68" spans="1:6" x14ac:dyDescent="0.25">
      <c r="B68" t="s">
        <v>2</v>
      </c>
      <c r="C68" s="2">
        <v>1.5</v>
      </c>
      <c r="D68">
        <v>120</v>
      </c>
      <c r="E68" s="3">
        <v>39700</v>
      </c>
    </row>
    <row r="69" spans="1:6" x14ac:dyDescent="0.25">
      <c r="B69" t="s">
        <v>2</v>
      </c>
      <c r="C69" s="2">
        <v>2</v>
      </c>
      <c r="D69">
        <v>200</v>
      </c>
      <c r="E69" s="3">
        <v>52300</v>
      </c>
    </row>
    <row r="70" spans="1:6" x14ac:dyDescent="0.25">
      <c r="A70" s="5">
        <v>43010</v>
      </c>
      <c r="B70" t="s">
        <v>1</v>
      </c>
      <c r="C70" s="2">
        <v>0.75</v>
      </c>
      <c r="D70">
        <v>150</v>
      </c>
      <c r="E70" s="3">
        <v>16200</v>
      </c>
      <c r="F70" t="s">
        <v>49</v>
      </c>
    </row>
    <row r="71" spans="1:6" x14ac:dyDescent="0.25">
      <c r="B71" t="s">
        <v>1</v>
      </c>
      <c r="C71" s="2">
        <v>1.5</v>
      </c>
      <c r="D71">
        <v>120</v>
      </c>
      <c r="E71" s="3">
        <v>39500</v>
      </c>
    </row>
    <row r="72" spans="1:6" x14ac:dyDescent="0.25">
      <c r="B72" t="s">
        <v>1</v>
      </c>
      <c r="C72" s="2">
        <v>2.5</v>
      </c>
      <c r="D72">
        <v>100</v>
      </c>
      <c r="E72" s="3">
        <v>70850</v>
      </c>
    </row>
    <row r="73" spans="1:6" x14ac:dyDescent="0.25">
      <c r="A73" t="s">
        <v>63</v>
      </c>
      <c r="B73" t="s">
        <v>31</v>
      </c>
      <c r="C73" s="2"/>
      <c r="D73">
        <v>540</v>
      </c>
      <c r="E73" s="3">
        <v>51500</v>
      </c>
      <c r="F73" t="s">
        <v>44</v>
      </c>
    </row>
    <row r="74" spans="1:6" x14ac:dyDescent="0.25">
      <c r="A74" t="s">
        <v>63</v>
      </c>
      <c r="B74" t="s">
        <v>34</v>
      </c>
      <c r="C74" s="2"/>
      <c r="D74">
        <v>480</v>
      </c>
      <c r="E74" s="3">
        <v>46000</v>
      </c>
      <c r="F74" t="s">
        <v>39</v>
      </c>
    </row>
    <row r="75" spans="1:6" x14ac:dyDescent="0.25">
      <c r="A75" t="s">
        <v>63</v>
      </c>
      <c r="B75" t="s">
        <v>32</v>
      </c>
      <c r="C75" s="2"/>
      <c r="D75">
        <v>160</v>
      </c>
      <c r="E75" s="3">
        <v>51500</v>
      </c>
      <c r="F75" t="s">
        <v>43</v>
      </c>
    </row>
    <row r="76" spans="1:6" x14ac:dyDescent="0.25">
      <c r="A76" t="s">
        <v>63</v>
      </c>
      <c r="B76" t="s">
        <v>31</v>
      </c>
      <c r="C76" s="2"/>
      <c r="D76">
        <v>320</v>
      </c>
      <c r="E76" s="3">
        <v>51400</v>
      </c>
      <c r="F76" t="s">
        <v>45</v>
      </c>
    </row>
    <row r="77" spans="1:6" x14ac:dyDescent="0.25">
      <c r="A77" t="s">
        <v>64</v>
      </c>
      <c r="B77" t="s">
        <v>3</v>
      </c>
      <c r="C77" s="2">
        <v>8</v>
      </c>
      <c r="D77">
        <v>200</v>
      </c>
      <c r="E77" s="3">
        <v>782500</v>
      </c>
      <c r="F77" t="s">
        <v>47</v>
      </c>
    </row>
    <row r="78" spans="1:6" x14ac:dyDescent="0.25">
      <c r="B78" t="s">
        <v>3</v>
      </c>
      <c r="C78" s="2">
        <v>10</v>
      </c>
      <c r="D78">
        <v>100</v>
      </c>
      <c r="E78" s="3">
        <v>1180300</v>
      </c>
    </row>
    <row r="79" spans="1:6" x14ac:dyDescent="0.25">
      <c r="B79" t="s">
        <v>3</v>
      </c>
      <c r="C79" s="2">
        <v>12</v>
      </c>
      <c r="D79">
        <v>100</v>
      </c>
      <c r="E79" s="3">
        <v>1659300</v>
      </c>
    </row>
    <row r="80" spans="1:6" x14ac:dyDescent="0.25">
      <c r="A80" t="s">
        <v>64</v>
      </c>
      <c r="B80" t="s">
        <v>1</v>
      </c>
      <c r="C80" s="2">
        <v>1</v>
      </c>
      <c r="D80">
        <v>200</v>
      </c>
      <c r="E80" s="3">
        <v>22500</v>
      </c>
      <c r="F80" t="s">
        <v>40</v>
      </c>
    </row>
    <row r="81" spans="1:6" x14ac:dyDescent="0.25">
      <c r="B81" t="s">
        <v>5</v>
      </c>
      <c r="C81" s="2">
        <v>1.5</v>
      </c>
      <c r="D81">
        <v>100</v>
      </c>
      <c r="E81" s="3">
        <v>12000</v>
      </c>
    </row>
    <row r="82" spans="1:6" x14ac:dyDescent="0.25">
      <c r="B82" t="s">
        <v>5</v>
      </c>
      <c r="C82" s="2">
        <v>2</v>
      </c>
      <c r="D82">
        <v>120</v>
      </c>
      <c r="E82" s="3">
        <v>16800</v>
      </c>
    </row>
    <row r="83" spans="1:6" x14ac:dyDescent="0.25">
      <c r="A83" t="s">
        <v>64</v>
      </c>
      <c r="B83" t="s">
        <v>33</v>
      </c>
      <c r="C83" s="2"/>
      <c r="D83">
        <v>320</v>
      </c>
      <c r="E83" s="3">
        <v>46500</v>
      </c>
      <c r="F83" t="s">
        <v>39</v>
      </c>
    </row>
    <row r="84" spans="1:6" x14ac:dyDescent="0.25">
      <c r="B84" t="s">
        <v>34</v>
      </c>
      <c r="C84" s="2"/>
      <c r="D84">
        <v>480</v>
      </c>
      <c r="E84" s="3">
        <v>46000</v>
      </c>
    </row>
    <row r="85" spans="1:6" x14ac:dyDescent="0.25">
      <c r="A85" t="s">
        <v>65</v>
      </c>
      <c r="B85" t="s">
        <v>32</v>
      </c>
      <c r="C85" s="2"/>
      <c r="D85">
        <v>480</v>
      </c>
      <c r="E85" s="3">
        <v>51500</v>
      </c>
      <c r="F85" t="s">
        <v>43</v>
      </c>
    </row>
    <row r="86" spans="1:6" x14ac:dyDescent="0.25">
      <c r="A86" t="s">
        <v>65</v>
      </c>
      <c r="B86" t="s">
        <v>4</v>
      </c>
      <c r="C86" s="2">
        <v>1.25</v>
      </c>
      <c r="D86">
        <v>120</v>
      </c>
      <c r="E86" s="3">
        <v>16000</v>
      </c>
      <c r="F86" t="s">
        <v>37</v>
      </c>
    </row>
    <row r="87" spans="1:6" x14ac:dyDescent="0.25">
      <c r="B87" t="s">
        <v>4</v>
      </c>
      <c r="C87" s="2">
        <v>2</v>
      </c>
      <c r="D87">
        <v>100</v>
      </c>
      <c r="E87" s="3">
        <v>23400</v>
      </c>
    </row>
    <row r="88" spans="1:6" x14ac:dyDescent="0.25">
      <c r="B88" t="s">
        <v>4</v>
      </c>
      <c r="C88" s="2">
        <v>2.5</v>
      </c>
      <c r="D88">
        <v>50</v>
      </c>
      <c r="E88" s="3">
        <v>37500</v>
      </c>
    </row>
    <row r="89" spans="1:6" x14ac:dyDescent="0.25">
      <c r="A89" t="s">
        <v>66</v>
      </c>
      <c r="B89" t="s">
        <v>33</v>
      </c>
      <c r="C89" s="2"/>
      <c r="D89">
        <v>160</v>
      </c>
      <c r="E89" s="3">
        <v>46000</v>
      </c>
      <c r="F89" t="s">
        <v>39</v>
      </c>
    </row>
    <row r="90" spans="1:6" x14ac:dyDescent="0.25">
      <c r="A90" t="s">
        <v>66</v>
      </c>
      <c r="B90" t="s">
        <v>31</v>
      </c>
      <c r="C90" s="2"/>
      <c r="D90">
        <v>160</v>
      </c>
      <c r="E90" s="3">
        <v>51400</v>
      </c>
      <c r="F90" t="s">
        <v>44</v>
      </c>
    </row>
    <row r="91" spans="1:6" x14ac:dyDescent="0.25">
      <c r="A91" t="s">
        <v>66</v>
      </c>
      <c r="B91" t="s">
        <v>3</v>
      </c>
      <c r="C91" s="2">
        <v>0.5</v>
      </c>
      <c r="D91">
        <v>100</v>
      </c>
      <c r="E91" s="3">
        <v>14800</v>
      </c>
      <c r="F91" t="s">
        <v>47</v>
      </c>
    </row>
    <row r="92" spans="1:6" x14ac:dyDescent="0.25">
      <c r="B92" t="s">
        <v>3</v>
      </c>
      <c r="C92" s="2">
        <v>0.75</v>
      </c>
      <c r="D92">
        <v>100</v>
      </c>
      <c r="E92" s="3">
        <v>20600</v>
      </c>
    </row>
    <row r="93" spans="1:6" x14ac:dyDescent="0.25">
      <c r="A93" t="s">
        <v>67</v>
      </c>
      <c r="B93" t="s">
        <v>31</v>
      </c>
      <c r="C93" s="2"/>
      <c r="D93">
        <v>320</v>
      </c>
      <c r="E93" s="3">
        <v>51400</v>
      </c>
      <c r="F93" t="s">
        <v>44</v>
      </c>
    </row>
    <row r="94" spans="1:6" x14ac:dyDescent="0.25">
      <c r="A94" t="s">
        <v>68</v>
      </c>
      <c r="B94" t="s">
        <v>32</v>
      </c>
      <c r="C94" s="2"/>
      <c r="D94">
        <v>480</v>
      </c>
      <c r="E94" s="3">
        <v>515000</v>
      </c>
      <c r="F94" t="s">
        <v>43</v>
      </c>
    </row>
    <row r="95" spans="1:6" x14ac:dyDescent="0.25">
      <c r="A95" t="s">
        <v>68</v>
      </c>
      <c r="B95" t="s">
        <v>2</v>
      </c>
      <c r="C95" s="2">
        <v>1</v>
      </c>
      <c r="D95">
        <v>100</v>
      </c>
      <c r="E95" s="3">
        <v>22400</v>
      </c>
      <c r="F95" t="s">
        <v>47</v>
      </c>
    </row>
    <row r="96" spans="1:6" x14ac:dyDescent="0.25">
      <c r="B96" t="s">
        <v>2</v>
      </c>
      <c r="C96" s="2">
        <v>1.5</v>
      </c>
      <c r="D96">
        <v>100</v>
      </c>
      <c r="E96" s="3">
        <v>39700</v>
      </c>
    </row>
    <row r="97" spans="1:6" x14ac:dyDescent="0.25">
      <c r="B97" t="s">
        <v>1</v>
      </c>
      <c r="C97" s="2">
        <v>1.5</v>
      </c>
      <c r="D97">
        <v>100</v>
      </c>
      <c r="E97" s="3">
        <v>39600</v>
      </c>
    </row>
    <row r="98" spans="1:6" x14ac:dyDescent="0.25">
      <c r="B98" t="s">
        <v>1</v>
      </c>
      <c r="C98" s="2">
        <v>1.25</v>
      </c>
      <c r="D98">
        <v>150</v>
      </c>
      <c r="E98" s="3">
        <v>32600</v>
      </c>
    </row>
    <row r="99" spans="1:6" x14ac:dyDescent="0.25">
      <c r="A99" t="s">
        <v>68</v>
      </c>
      <c r="B99" t="s">
        <v>33</v>
      </c>
      <c r="C99" s="2"/>
      <c r="D99">
        <v>480</v>
      </c>
      <c r="E99" s="3">
        <v>46000</v>
      </c>
      <c r="F99" t="s">
        <v>45</v>
      </c>
    </row>
    <row r="100" spans="1:6" x14ac:dyDescent="0.25">
      <c r="A100" t="s">
        <v>69</v>
      </c>
      <c r="B100" t="s">
        <v>11</v>
      </c>
      <c r="C100" s="2"/>
      <c r="D100">
        <v>24</v>
      </c>
      <c r="E100" s="3">
        <v>309000</v>
      </c>
      <c r="F100" t="s">
        <v>37</v>
      </c>
    </row>
    <row r="101" spans="1:6" x14ac:dyDescent="0.25">
      <c r="B101" t="s">
        <v>27</v>
      </c>
      <c r="C101" s="2"/>
      <c r="D101">
        <v>36</v>
      </c>
      <c r="E101" s="3">
        <v>2860000</v>
      </c>
    </row>
    <row r="102" spans="1:6" x14ac:dyDescent="0.25">
      <c r="B102" t="s">
        <v>26</v>
      </c>
      <c r="C102" s="2"/>
      <c r="D102">
        <v>12</v>
      </c>
      <c r="E102" s="3">
        <v>1772000</v>
      </c>
    </row>
    <row r="103" spans="1:6" x14ac:dyDescent="0.25">
      <c r="A103" t="s">
        <v>69</v>
      </c>
      <c r="B103" t="s">
        <v>17</v>
      </c>
      <c r="C103" s="2"/>
      <c r="D103">
        <v>24</v>
      </c>
      <c r="E103" s="3">
        <v>729000</v>
      </c>
      <c r="F103" t="s">
        <v>42</v>
      </c>
    </row>
    <row r="104" spans="1:6" x14ac:dyDescent="0.25">
      <c r="B104" t="s">
        <v>13</v>
      </c>
      <c r="C104" s="2"/>
      <c r="D104">
        <v>36</v>
      </c>
      <c r="E104" s="3">
        <v>419000</v>
      </c>
    </row>
    <row r="105" spans="1:6" x14ac:dyDescent="0.25">
      <c r="B105" t="s">
        <v>11</v>
      </c>
      <c r="C105" s="2"/>
      <c r="D105">
        <v>12</v>
      </c>
      <c r="E105" s="3">
        <v>308500</v>
      </c>
    </row>
    <row r="106" spans="1:6" x14ac:dyDescent="0.25">
      <c r="A106" t="s">
        <v>69</v>
      </c>
      <c r="B106" t="s">
        <v>33</v>
      </c>
      <c r="C106" s="2"/>
      <c r="D106">
        <v>540</v>
      </c>
      <c r="E106" s="3">
        <v>46000</v>
      </c>
      <c r="F106" t="s">
        <v>45</v>
      </c>
    </row>
    <row r="107" spans="1:6" x14ac:dyDescent="0.25">
      <c r="B107" t="s">
        <v>34</v>
      </c>
      <c r="C107" s="2"/>
      <c r="D107">
        <v>320</v>
      </c>
      <c r="E107" s="3">
        <v>45500</v>
      </c>
    </row>
    <row r="108" spans="1:6" x14ac:dyDescent="0.25">
      <c r="A108" t="s">
        <v>70</v>
      </c>
      <c r="B108" t="s">
        <v>16</v>
      </c>
      <c r="C108" s="2"/>
      <c r="D108">
        <v>36</v>
      </c>
      <c r="E108" s="3">
        <v>852000</v>
      </c>
      <c r="F108" t="s">
        <v>52</v>
      </c>
    </row>
    <row r="109" spans="1:6" x14ac:dyDescent="0.25">
      <c r="B109" t="s">
        <v>12</v>
      </c>
      <c r="C109" s="2"/>
      <c r="D109">
        <v>12</v>
      </c>
      <c r="E109" s="3">
        <v>352000</v>
      </c>
    </row>
    <row r="110" spans="1:6" x14ac:dyDescent="0.25">
      <c r="B110" t="s">
        <v>15</v>
      </c>
      <c r="C110" s="2"/>
      <c r="D110">
        <v>12</v>
      </c>
      <c r="E110" s="3">
        <v>755000</v>
      </c>
    </row>
    <row r="111" spans="1:6" x14ac:dyDescent="0.25">
      <c r="B111" t="s">
        <v>19</v>
      </c>
      <c r="C111" s="2"/>
      <c r="D111">
        <v>12</v>
      </c>
      <c r="E111" s="3">
        <v>1790000</v>
      </c>
    </row>
    <row r="112" spans="1:6" x14ac:dyDescent="0.25">
      <c r="A112" t="s">
        <v>71</v>
      </c>
      <c r="B112" t="s">
        <v>28</v>
      </c>
      <c r="C112" s="2"/>
      <c r="D112">
        <v>12</v>
      </c>
      <c r="E112" s="3">
        <v>2855000</v>
      </c>
      <c r="F112" t="s">
        <v>52</v>
      </c>
    </row>
    <row r="113" spans="1:6" x14ac:dyDescent="0.25">
      <c r="B113" t="s">
        <v>27</v>
      </c>
      <c r="C113" s="2"/>
      <c r="D113">
        <v>36</v>
      </c>
      <c r="E113" s="3">
        <v>2855000</v>
      </c>
    </row>
    <row r="114" spans="1:6" x14ac:dyDescent="0.25">
      <c r="B114" t="s">
        <v>25</v>
      </c>
      <c r="C114" s="2"/>
      <c r="D114">
        <v>12</v>
      </c>
      <c r="E114" s="3">
        <v>1505000</v>
      </c>
    </row>
    <row r="115" spans="1:6" x14ac:dyDescent="0.25">
      <c r="A115" t="s">
        <v>71</v>
      </c>
      <c r="B115" t="s">
        <v>32</v>
      </c>
      <c r="C115" s="2"/>
      <c r="D115">
        <v>320</v>
      </c>
      <c r="E115" s="3">
        <v>51500</v>
      </c>
      <c r="F115" t="s">
        <v>43</v>
      </c>
    </row>
    <row r="116" spans="1:6" x14ac:dyDescent="0.25">
      <c r="A116" t="s">
        <v>72</v>
      </c>
      <c r="B116" t="s">
        <v>33</v>
      </c>
      <c r="C116" s="2"/>
      <c r="D116">
        <v>160</v>
      </c>
      <c r="E116" s="3">
        <v>46000</v>
      </c>
      <c r="F116" t="s">
        <v>50</v>
      </c>
    </row>
    <row r="117" spans="1:6" x14ac:dyDescent="0.25">
      <c r="B117" t="s">
        <v>34</v>
      </c>
      <c r="C117" s="2"/>
      <c r="D117">
        <v>160</v>
      </c>
      <c r="E117" s="3">
        <v>45500</v>
      </c>
    </row>
    <row r="118" spans="1:6" x14ac:dyDescent="0.25">
      <c r="A118" t="s">
        <v>73</v>
      </c>
      <c r="B118" t="s">
        <v>31</v>
      </c>
      <c r="C118" s="2"/>
      <c r="D118">
        <v>160</v>
      </c>
      <c r="E118" s="3">
        <v>51400</v>
      </c>
      <c r="F118" t="s">
        <v>44</v>
      </c>
    </row>
    <row r="119" spans="1:6" x14ac:dyDescent="0.25">
      <c r="A119" t="s">
        <v>73</v>
      </c>
      <c r="B119" t="s">
        <v>5</v>
      </c>
      <c r="C119" s="2">
        <v>1.25</v>
      </c>
      <c r="D119">
        <v>100</v>
      </c>
      <c r="E119" s="3">
        <v>8900</v>
      </c>
      <c r="F119" t="s">
        <v>41</v>
      </c>
    </row>
    <row r="120" spans="1:6" x14ac:dyDescent="0.25">
      <c r="A120" t="s">
        <v>74</v>
      </c>
      <c r="B120" t="s">
        <v>4</v>
      </c>
      <c r="C120" s="2">
        <v>5</v>
      </c>
      <c r="D120">
        <v>100</v>
      </c>
      <c r="E120" s="3">
        <v>112700</v>
      </c>
      <c r="F120" t="s">
        <v>38</v>
      </c>
    </row>
    <row r="121" spans="1:6" x14ac:dyDescent="0.25">
      <c r="B121" t="s">
        <v>4</v>
      </c>
      <c r="C121" s="2">
        <v>6</v>
      </c>
      <c r="D121">
        <v>120</v>
      </c>
      <c r="E121" s="3">
        <v>141000</v>
      </c>
    </row>
    <row r="122" spans="1:6" x14ac:dyDescent="0.25">
      <c r="A122" t="s">
        <v>74</v>
      </c>
      <c r="B122" t="s">
        <v>32</v>
      </c>
      <c r="D122">
        <v>480</v>
      </c>
      <c r="E122" s="3">
        <v>51500</v>
      </c>
      <c r="F122" t="s">
        <v>43</v>
      </c>
    </row>
  </sheetData>
  <mergeCells count="1">
    <mergeCell ref="A1:F1"/>
  </mergeCells>
  <dataValidations count="1">
    <dataValidation type="list" allowBlank="1" showInputMessage="1" showErrorMessage="1" sqref="F80:F105 F107:F122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Sheet1!$B$3:$F$3</xm:f>
          </x14:formula1>
          <xm:sqref>C58:C65</xm:sqref>
        </x14:dataValidation>
        <x14:dataValidation type="list" allowBlank="1" showInputMessage="1" showErrorMessage="1">
          <x14:formula1>
            <xm:f>Sheet1!$A$4:$A$17</xm:f>
          </x14:formula1>
          <xm:sqref>C3:C57 C66:C122</xm:sqref>
        </x14:dataValidation>
        <x14:dataValidation type="list" allowBlank="1" showInputMessage="1" showErrorMessage="1">
          <x14:formula1>
            <xm:f>Sheet2!$A$2:$A$18</xm:f>
          </x14:formula1>
          <xm:sqref>F3:F79</xm:sqref>
        </x14:dataValidation>
        <x14:dataValidation type="list" allowBlank="1" showInputMessage="1" showErrorMessage="1">
          <x14:formula1>
            <xm:f>Sheet1!$H$4:$H$30</xm:f>
          </x14:formula1>
          <xm:sqref>B3:B167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G22" sqref="G22"/>
    </sheetView>
  </sheetViews>
  <sheetFormatPr defaultRowHeight="15" x14ac:dyDescent="0.25"/>
  <cols>
    <col min="1" max="1" width="13.5703125" bestFit="1" customWidth="1"/>
    <col min="2" max="2" width="16.140625" bestFit="1" customWidth="1"/>
    <col min="4" max="4" width="15.28515625" bestFit="1" customWidth="1"/>
    <col min="5" max="5" width="15.140625" bestFit="1" customWidth="1"/>
    <col min="6" max="6" width="14.42578125" bestFit="1" customWidth="1"/>
    <col min="7" max="7" width="32.7109375" bestFit="1" customWidth="1"/>
    <col min="8" max="8" width="12.28515625" bestFit="1" customWidth="1"/>
    <col min="9" max="9" width="19.85546875" bestFit="1" customWidth="1"/>
    <col min="10" max="10" width="28.42578125" bestFit="1" customWidth="1"/>
  </cols>
  <sheetData>
    <row r="1" spans="1:10" ht="16.5" thickTop="1" thickBot="1" x14ac:dyDescent="0.3">
      <c r="A1" s="56" t="s">
        <v>76</v>
      </c>
      <c r="B1" s="57" t="s">
        <v>9</v>
      </c>
      <c r="C1" s="57" t="s">
        <v>7</v>
      </c>
      <c r="D1" s="57" t="s">
        <v>10</v>
      </c>
      <c r="E1" s="57" t="s">
        <v>36</v>
      </c>
      <c r="F1" s="57" t="s">
        <v>77</v>
      </c>
      <c r="G1" s="57" t="s">
        <v>90</v>
      </c>
      <c r="H1" s="58" t="s">
        <v>78</v>
      </c>
    </row>
    <row r="2" spans="1:10" ht="16.5" thickTop="1" thickBot="1" x14ac:dyDescent="0.3">
      <c r="A2" s="53" t="s">
        <v>79</v>
      </c>
      <c r="B2" s="48" t="s">
        <v>2</v>
      </c>
      <c r="C2" s="54">
        <v>0.75</v>
      </c>
      <c r="D2" s="55">
        <v>16200</v>
      </c>
      <c r="E2" s="48" t="s">
        <v>42</v>
      </c>
      <c r="F2" s="48" t="s">
        <v>81</v>
      </c>
      <c r="G2" s="48" t="s">
        <v>87</v>
      </c>
      <c r="H2" s="48" t="s">
        <v>85</v>
      </c>
    </row>
    <row r="3" spans="1:10" ht="15.75" thickBot="1" x14ac:dyDescent="0.3">
      <c r="A3" s="42"/>
      <c r="B3" s="42" t="s">
        <v>2</v>
      </c>
      <c r="C3" s="51">
        <v>1</v>
      </c>
      <c r="D3" s="52">
        <v>22325</v>
      </c>
      <c r="E3" s="42"/>
      <c r="F3" s="42"/>
      <c r="G3" s="42"/>
      <c r="H3" s="42"/>
    </row>
    <row r="4" spans="1:10" ht="15.75" thickBot="1" x14ac:dyDescent="0.3">
      <c r="A4" s="42"/>
      <c r="B4" s="42" t="s">
        <v>2</v>
      </c>
      <c r="C4" s="51">
        <v>1.5</v>
      </c>
      <c r="D4" s="52">
        <v>39700</v>
      </c>
      <c r="E4" s="42"/>
      <c r="F4" s="42"/>
      <c r="G4" s="42"/>
      <c r="H4" s="42"/>
    </row>
    <row r="5" spans="1:10" ht="15.75" thickBot="1" x14ac:dyDescent="0.3">
      <c r="A5" s="42"/>
      <c r="B5" s="42" t="s">
        <v>2</v>
      </c>
      <c r="C5" s="51">
        <v>2</v>
      </c>
      <c r="D5" s="52">
        <v>52300</v>
      </c>
      <c r="E5" s="42"/>
      <c r="F5" s="42"/>
      <c r="G5" s="42"/>
      <c r="H5" s="42"/>
      <c r="I5" s="49"/>
      <c r="J5" s="8"/>
    </row>
    <row r="6" spans="1:10" ht="15.75" thickBot="1" x14ac:dyDescent="0.3">
      <c r="A6" s="50" t="s">
        <v>79</v>
      </c>
      <c r="B6" s="42" t="s">
        <v>1</v>
      </c>
      <c r="C6" s="51">
        <v>0.75</v>
      </c>
      <c r="D6" s="52">
        <v>16200</v>
      </c>
      <c r="E6" s="42" t="s">
        <v>49</v>
      </c>
      <c r="F6" s="42" t="s">
        <v>80</v>
      </c>
      <c r="G6" s="42" t="s">
        <v>88</v>
      </c>
      <c r="H6" s="42" t="s">
        <v>85</v>
      </c>
      <c r="I6" s="10"/>
      <c r="J6" s="10"/>
    </row>
    <row r="7" spans="1:10" ht="15.75" thickBot="1" x14ac:dyDescent="0.3">
      <c r="A7" s="42"/>
      <c r="B7" s="42" t="s">
        <v>1</v>
      </c>
      <c r="C7" s="51">
        <v>1.5</v>
      </c>
      <c r="D7" s="52">
        <v>39500</v>
      </c>
      <c r="E7" s="42"/>
      <c r="F7" s="42"/>
      <c r="G7" s="42"/>
      <c r="H7" s="42"/>
      <c r="I7" s="6"/>
      <c r="J7" s="6"/>
    </row>
    <row r="8" spans="1:10" ht="15.75" thickBot="1" x14ac:dyDescent="0.3">
      <c r="A8" s="42"/>
      <c r="B8" s="42" t="s">
        <v>1</v>
      </c>
      <c r="C8" s="51">
        <v>2.5</v>
      </c>
      <c r="D8" s="52">
        <v>70850</v>
      </c>
      <c r="E8" s="42"/>
      <c r="F8" s="42"/>
      <c r="G8" s="42"/>
      <c r="H8" s="42"/>
      <c r="I8" s="6"/>
      <c r="J8" s="6"/>
    </row>
    <row r="9" spans="1:10" ht="15.75" thickBot="1" x14ac:dyDescent="0.3">
      <c r="A9" s="42" t="s">
        <v>80</v>
      </c>
      <c r="B9" s="42" t="s">
        <v>31</v>
      </c>
      <c r="C9" s="51"/>
      <c r="D9" s="52">
        <v>51500</v>
      </c>
      <c r="E9" s="42" t="s">
        <v>44</v>
      </c>
      <c r="F9" s="42" t="s">
        <v>81</v>
      </c>
      <c r="G9" s="42" t="s">
        <v>88</v>
      </c>
      <c r="H9" s="42" t="s">
        <v>91</v>
      </c>
      <c r="I9" s="6"/>
      <c r="J9" s="6"/>
    </row>
    <row r="10" spans="1:10" ht="15.75" thickBot="1" x14ac:dyDescent="0.3">
      <c r="A10" s="42" t="s">
        <v>80</v>
      </c>
      <c r="B10" s="42" t="s">
        <v>34</v>
      </c>
      <c r="C10" s="51"/>
      <c r="D10" s="52">
        <v>46000</v>
      </c>
      <c r="E10" s="42" t="s">
        <v>39</v>
      </c>
      <c r="F10" s="42" t="s">
        <v>82</v>
      </c>
      <c r="G10" s="42" t="s">
        <v>87</v>
      </c>
      <c r="H10" s="42" t="s">
        <v>92</v>
      </c>
      <c r="I10" s="6"/>
      <c r="J10" s="6"/>
    </row>
    <row r="11" spans="1:10" ht="15.75" thickBot="1" x14ac:dyDescent="0.3">
      <c r="A11" s="42" t="s">
        <v>80</v>
      </c>
      <c r="B11" s="42" t="s">
        <v>32</v>
      </c>
      <c r="C11" s="51"/>
      <c r="D11" s="52">
        <v>51500</v>
      </c>
      <c r="E11" s="42" t="s">
        <v>43</v>
      </c>
      <c r="F11" s="42" t="s">
        <v>81</v>
      </c>
      <c r="G11" s="42" t="s">
        <v>88</v>
      </c>
      <c r="H11" s="42" t="s">
        <v>85</v>
      </c>
      <c r="I11" s="6"/>
      <c r="J11" s="6"/>
    </row>
    <row r="12" spans="1:10" ht="15.75" thickBot="1" x14ac:dyDescent="0.3">
      <c r="A12" s="42" t="s">
        <v>81</v>
      </c>
      <c r="B12" s="42" t="s">
        <v>31</v>
      </c>
      <c r="C12" s="51"/>
      <c r="D12" s="52">
        <v>51300</v>
      </c>
      <c r="E12" s="42" t="s">
        <v>45</v>
      </c>
      <c r="F12" s="42" t="s">
        <v>83</v>
      </c>
      <c r="G12" s="42" t="s">
        <v>87</v>
      </c>
      <c r="H12" s="42" t="s">
        <v>85</v>
      </c>
      <c r="I12" s="6"/>
      <c r="J12" s="6"/>
    </row>
    <row r="13" spans="1:10" ht="15.75" thickBot="1" x14ac:dyDescent="0.3">
      <c r="A13" s="42" t="s">
        <v>81</v>
      </c>
      <c r="B13" s="42" t="s">
        <v>3</v>
      </c>
      <c r="C13" s="51">
        <v>8</v>
      </c>
      <c r="D13" s="52">
        <v>782500</v>
      </c>
      <c r="E13" s="42" t="s">
        <v>47</v>
      </c>
      <c r="F13" s="42" t="s">
        <v>83</v>
      </c>
      <c r="G13" s="42" t="s">
        <v>87</v>
      </c>
      <c r="H13" s="42" t="s">
        <v>92</v>
      </c>
      <c r="I13" s="6"/>
      <c r="J13" s="6"/>
    </row>
    <row r="14" spans="1:10" ht="15.75" thickBot="1" x14ac:dyDescent="0.3">
      <c r="A14" s="42"/>
      <c r="B14" s="42" t="s">
        <v>3</v>
      </c>
      <c r="C14" s="51">
        <v>10</v>
      </c>
      <c r="D14" s="52">
        <v>1180300</v>
      </c>
      <c r="E14" s="42"/>
      <c r="F14" s="42"/>
      <c r="G14" s="42"/>
      <c r="H14" s="42"/>
      <c r="I14" s="6"/>
      <c r="J14" s="6"/>
    </row>
    <row r="15" spans="1:10" ht="15.75" thickBot="1" x14ac:dyDescent="0.3">
      <c r="A15" s="42"/>
      <c r="B15" s="42" t="s">
        <v>3</v>
      </c>
      <c r="C15" s="51">
        <v>12</v>
      </c>
      <c r="D15" s="52">
        <v>1659300</v>
      </c>
      <c r="E15" s="42"/>
      <c r="F15" s="42"/>
      <c r="G15" s="42"/>
      <c r="H15" s="42"/>
      <c r="I15" s="6"/>
      <c r="J15" s="6"/>
    </row>
    <row r="16" spans="1:10" ht="15.75" thickBot="1" x14ac:dyDescent="0.3">
      <c r="A16" s="42" t="s">
        <v>81</v>
      </c>
      <c r="B16" s="42" t="s">
        <v>1</v>
      </c>
      <c r="C16" s="51">
        <v>1</v>
      </c>
      <c r="D16" s="52">
        <v>22500</v>
      </c>
      <c r="E16" s="42" t="s">
        <v>40</v>
      </c>
      <c r="F16" s="42" t="s">
        <v>82</v>
      </c>
      <c r="G16" s="42" t="s">
        <v>88</v>
      </c>
      <c r="H16" s="42" t="s">
        <v>85</v>
      </c>
      <c r="I16" s="6"/>
      <c r="J16" s="6"/>
    </row>
    <row r="17" spans="1:10" ht="15.75" thickBot="1" x14ac:dyDescent="0.3">
      <c r="A17" s="42"/>
      <c r="B17" s="42" t="s">
        <v>5</v>
      </c>
      <c r="C17" s="51">
        <v>1.5</v>
      </c>
      <c r="D17" s="52">
        <v>12000</v>
      </c>
      <c r="E17" s="42"/>
      <c r="F17" s="42"/>
      <c r="G17" s="42"/>
      <c r="H17" s="42"/>
      <c r="I17" s="6"/>
      <c r="J17" s="6"/>
    </row>
    <row r="18" spans="1:10" ht="15.75" thickBot="1" x14ac:dyDescent="0.3">
      <c r="A18" s="42"/>
      <c r="B18" s="42" t="s">
        <v>5</v>
      </c>
      <c r="C18" s="51">
        <v>2</v>
      </c>
      <c r="D18" s="52">
        <v>16800</v>
      </c>
      <c r="E18" s="42"/>
      <c r="F18" s="42"/>
      <c r="G18" s="42"/>
      <c r="H18" s="42"/>
      <c r="I18" s="6"/>
      <c r="J18" s="6"/>
    </row>
    <row r="19" spans="1:10" ht="15.75" thickBot="1" x14ac:dyDescent="0.3">
      <c r="A19" s="42" t="s">
        <v>82</v>
      </c>
      <c r="B19" s="42" t="s">
        <v>33</v>
      </c>
      <c r="C19" s="51"/>
      <c r="D19" s="52">
        <v>46500</v>
      </c>
      <c r="E19" s="42" t="s">
        <v>39</v>
      </c>
      <c r="F19" s="42" t="s">
        <v>84</v>
      </c>
      <c r="G19" s="42" t="s">
        <v>87</v>
      </c>
      <c r="H19" s="42" t="s">
        <v>92</v>
      </c>
      <c r="I19" s="6"/>
      <c r="J19" s="6"/>
    </row>
    <row r="20" spans="1:10" ht="15.75" thickBot="1" x14ac:dyDescent="0.3">
      <c r="A20" s="42"/>
      <c r="B20" s="42" t="s">
        <v>34</v>
      </c>
      <c r="C20" s="51"/>
      <c r="D20" s="52">
        <v>46000</v>
      </c>
      <c r="E20" s="42"/>
      <c r="F20" s="42"/>
      <c r="G20" s="42"/>
      <c r="H20" s="42"/>
      <c r="I20" s="6"/>
      <c r="J20" s="6"/>
    </row>
    <row r="21" spans="1:10" ht="15.75" thickBot="1" x14ac:dyDescent="0.3">
      <c r="A21" s="42" t="s">
        <v>82</v>
      </c>
      <c r="B21" s="42" t="s">
        <v>32</v>
      </c>
      <c r="C21" s="51"/>
      <c r="D21" s="52">
        <v>51500</v>
      </c>
      <c r="E21" s="42" t="s">
        <v>43</v>
      </c>
      <c r="F21" s="42" t="s">
        <v>83</v>
      </c>
      <c r="G21" s="42" t="s">
        <v>88</v>
      </c>
      <c r="H21" s="42" t="s">
        <v>85</v>
      </c>
      <c r="I21" s="6"/>
      <c r="J21" s="6"/>
    </row>
    <row r="22" spans="1:10" ht="15.75" thickBot="1" x14ac:dyDescent="0.3">
      <c r="A22" s="42" t="s">
        <v>82</v>
      </c>
      <c r="B22" s="42" t="s">
        <v>4</v>
      </c>
      <c r="C22" s="51">
        <v>1.25</v>
      </c>
      <c r="D22" s="52">
        <v>16000</v>
      </c>
      <c r="E22" s="42" t="s">
        <v>37</v>
      </c>
      <c r="F22" s="42" t="s">
        <v>84</v>
      </c>
      <c r="G22" s="42" t="s">
        <v>87</v>
      </c>
      <c r="H22" s="42" t="s">
        <v>91</v>
      </c>
      <c r="I22" s="13"/>
      <c r="J22" s="13"/>
    </row>
    <row r="23" spans="1:10" ht="15.75" thickBot="1" x14ac:dyDescent="0.3">
      <c r="A23" s="42"/>
      <c r="B23" s="42" t="s">
        <v>4</v>
      </c>
      <c r="C23" s="51">
        <v>2</v>
      </c>
      <c r="D23" s="52">
        <v>23400</v>
      </c>
      <c r="E23" s="42"/>
      <c r="F23" s="42"/>
      <c r="G23" s="42"/>
      <c r="H23" s="42"/>
    </row>
    <row r="24" spans="1:10" ht="15.75" thickBot="1" x14ac:dyDescent="0.3">
      <c r="A24" s="42"/>
      <c r="B24" s="42" t="s">
        <v>4</v>
      </c>
      <c r="C24" s="51">
        <v>2.5</v>
      </c>
      <c r="D24" s="52">
        <v>37500</v>
      </c>
      <c r="E24" s="42"/>
      <c r="F24" s="42"/>
      <c r="G24" s="42"/>
      <c r="H24" s="42"/>
    </row>
    <row r="25" spans="1:10" ht="15.75" thickBot="1" x14ac:dyDescent="0.3">
      <c r="A25" s="42" t="s">
        <v>83</v>
      </c>
      <c r="B25" s="42" t="s">
        <v>33</v>
      </c>
      <c r="C25" s="51"/>
      <c r="D25" s="52">
        <v>46000</v>
      </c>
      <c r="E25" s="42" t="s">
        <v>39</v>
      </c>
      <c r="F25" s="42"/>
      <c r="G25" s="42"/>
      <c r="H25" s="42" t="s">
        <v>92</v>
      </c>
    </row>
    <row r="26" spans="1:10" ht="15.75" thickBot="1" x14ac:dyDescent="0.3">
      <c r="A26" s="42" t="s">
        <v>83</v>
      </c>
      <c r="B26" s="42" t="s">
        <v>31</v>
      </c>
      <c r="C26" s="51"/>
      <c r="D26" s="52">
        <v>51500</v>
      </c>
      <c r="E26" s="42" t="s">
        <v>44</v>
      </c>
      <c r="F26" s="42" t="s">
        <v>84</v>
      </c>
      <c r="G26" s="42" t="s">
        <v>88</v>
      </c>
      <c r="H26" s="42" t="s">
        <v>91</v>
      </c>
    </row>
    <row r="27" spans="1:10" ht="15.75" thickBot="1" x14ac:dyDescent="0.3">
      <c r="A27" s="42" t="s">
        <v>83</v>
      </c>
      <c r="B27" s="42" t="s">
        <v>3</v>
      </c>
      <c r="C27" s="51">
        <v>0.5</v>
      </c>
      <c r="D27" s="52">
        <v>14800</v>
      </c>
      <c r="E27" s="42" t="s">
        <v>47</v>
      </c>
      <c r="F27" s="42" t="s">
        <v>89</v>
      </c>
      <c r="G27" s="42" t="s">
        <v>87</v>
      </c>
      <c r="H27" s="42" t="s">
        <v>92</v>
      </c>
    </row>
    <row r="28" spans="1:10" ht="15.75" thickBot="1" x14ac:dyDescent="0.3">
      <c r="A28" s="42"/>
      <c r="B28" s="42" t="s">
        <v>3</v>
      </c>
      <c r="C28" s="51">
        <v>0.75</v>
      </c>
      <c r="D28" s="52">
        <v>20600</v>
      </c>
      <c r="E28" s="42"/>
      <c r="F28" s="42"/>
      <c r="G28" s="42"/>
      <c r="H28" s="42"/>
    </row>
    <row r="29" spans="1:10" x14ac:dyDescent="0.25">
      <c r="C29" s="2"/>
      <c r="D29" s="3"/>
    </row>
  </sheetData>
  <dataValidations count="1">
    <dataValidation type="list" allowBlank="1" showInputMessage="1" showErrorMessage="1" sqref="E16:E29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Sheet1!$H$4:$H$30</xm:f>
          </x14:formula1>
          <xm:sqref>B2:B29</xm:sqref>
        </x14:dataValidation>
        <x14:dataValidation type="list" allowBlank="1" showInputMessage="1" showErrorMessage="1">
          <x14:formula1>
            <xm:f>Sheet2!$A$2:$A$18</xm:f>
          </x14:formula1>
          <xm:sqref>E2:E15</xm:sqref>
        </x14:dataValidation>
        <x14:dataValidation type="list" allowBlank="1" showInputMessage="1" showErrorMessage="1">
          <x14:formula1>
            <xm:f>Sheet1!$A$4:$A$17</xm:f>
          </x14:formula1>
          <xm:sqref>C2:C29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F73" sqref="F73"/>
    </sheetView>
  </sheetViews>
  <sheetFormatPr defaultRowHeight="15" x14ac:dyDescent="0.25"/>
  <cols>
    <col min="1" max="1" width="21.140625" bestFit="1" customWidth="1"/>
    <col min="2" max="2" width="22.5703125" bestFit="1" customWidth="1"/>
    <col min="3" max="3" width="21.140625" bestFit="1" customWidth="1"/>
    <col min="4" max="4" width="12.28515625" bestFit="1" customWidth="1"/>
    <col min="5" max="5" width="19.7109375" bestFit="1" customWidth="1"/>
    <col min="13" max="13" width="12.85546875" bestFit="1" customWidth="1"/>
    <col min="14" max="14" width="11.85546875" bestFit="1" customWidth="1"/>
    <col min="15" max="15" width="12.85546875" bestFit="1" customWidth="1"/>
  </cols>
  <sheetData>
    <row r="1" spans="1:9" x14ac:dyDescent="0.25">
      <c r="B1" t="s">
        <v>10</v>
      </c>
      <c r="C1" t="s">
        <v>93</v>
      </c>
      <c r="D1" t="s">
        <v>78</v>
      </c>
      <c r="E1" t="s">
        <v>94</v>
      </c>
    </row>
    <row r="2" spans="1:9" x14ac:dyDescent="0.25">
      <c r="A2" t="s">
        <v>10</v>
      </c>
      <c r="B2" s="19" t="s">
        <v>95</v>
      </c>
      <c r="C2" s="19" t="s">
        <v>100</v>
      </c>
      <c r="D2" s="19" t="s">
        <v>95</v>
      </c>
      <c r="E2" s="19" t="s">
        <v>99</v>
      </c>
    </row>
    <row r="3" spans="1:9" x14ac:dyDescent="0.25">
      <c r="A3" t="s">
        <v>93</v>
      </c>
      <c r="B3" s="19" t="s">
        <v>96</v>
      </c>
      <c r="C3" s="19" t="s">
        <v>95</v>
      </c>
      <c r="D3" s="19" t="s">
        <v>97</v>
      </c>
      <c r="E3" s="19" t="s">
        <v>95</v>
      </c>
    </row>
    <row r="4" spans="1:9" x14ac:dyDescent="0.25">
      <c r="A4" t="s">
        <v>78</v>
      </c>
      <c r="B4" s="19" t="s">
        <v>95</v>
      </c>
      <c r="C4" s="19" t="s">
        <v>101</v>
      </c>
      <c r="D4" s="19" t="s">
        <v>95</v>
      </c>
      <c r="E4" s="19" t="s">
        <v>101</v>
      </c>
    </row>
    <row r="5" spans="1:9" x14ac:dyDescent="0.25">
      <c r="A5" t="s">
        <v>94</v>
      </c>
      <c r="B5" s="19" t="s">
        <v>98</v>
      </c>
      <c r="C5" s="19" t="s">
        <v>95</v>
      </c>
      <c r="D5" s="19" t="s">
        <v>97</v>
      </c>
      <c r="E5" s="19" t="s">
        <v>95</v>
      </c>
    </row>
    <row r="8" spans="1:9" x14ac:dyDescent="0.25">
      <c r="I8" s="20"/>
    </row>
    <row r="9" spans="1:9" x14ac:dyDescent="0.25">
      <c r="B9" t="s">
        <v>10</v>
      </c>
      <c r="C9" t="s">
        <v>93</v>
      </c>
      <c r="D9" t="s">
        <v>78</v>
      </c>
      <c r="E9" t="s">
        <v>94</v>
      </c>
    </row>
    <row r="10" spans="1:9" x14ac:dyDescent="0.25">
      <c r="A10" t="s">
        <v>10</v>
      </c>
      <c r="B10" s="18">
        <v>1</v>
      </c>
      <c r="C10" s="18">
        <v>0.5</v>
      </c>
      <c r="D10" s="18">
        <v>1</v>
      </c>
      <c r="E10" s="18">
        <v>0.25</v>
      </c>
    </row>
    <row r="11" spans="1:9" x14ac:dyDescent="0.25">
      <c r="A11" t="s">
        <v>93</v>
      </c>
      <c r="B11" s="18">
        <v>2</v>
      </c>
      <c r="C11" s="18">
        <v>1</v>
      </c>
      <c r="D11" s="18">
        <v>3</v>
      </c>
      <c r="E11" s="18">
        <v>3</v>
      </c>
    </row>
    <row r="12" spans="1:9" x14ac:dyDescent="0.25">
      <c r="A12" t="s">
        <v>78</v>
      </c>
      <c r="B12" s="18">
        <v>1</v>
      </c>
      <c r="C12" s="18">
        <v>0.33333333333333331</v>
      </c>
      <c r="D12" s="18">
        <v>1</v>
      </c>
      <c r="E12" s="18">
        <v>0.33333333333333331</v>
      </c>
    </row>
    <row r="13" spans="1:9" x14ac:dyDescent="0.25">
      <c r="A13" t="s">
        <v>94</v>
      </c>
      <c r="B13" s="18">
        <v>4</v>
      </c>
      <c r="C13" s="18">
        <v>1</v>
      </c>
      <c r="D13" s="18">
        <v>3</v>
      </c>
      <c r="E13" s="18">
        <v>1</v>
      </c>
    </row>
    <row r="15" spans="1:9" x14ac:dyDescent="0.25">
      <c r="B15" s="18"/>
    </row>
    <row r="16" spans="1:9" x14ac:dyDescent="0.25">
      <c r="B16" s="18" t="s">
        <v>110</v>
      </c>
      <c r="C16" s="18"/>
      <c r="D16" s="18"/>
    </row>
    <row r="17" spans="2:15" x14ac:dyDescent="0.25">
      <c r="B17" s="18" t="s">
        <v>102</v>
      </c>
      <c r="C17" s="18">
        <v>1</v>
      </c>
      <c r="D17" s="18" t="s">
        <v>103</v>
      </c>
      <c r="F17" s="18">
        <v>1</v>
      </c>
      <c r="G17" s="18" t="s">
        <v>102</v>
      </c>
      <c r="H17" s="18">
        <v>1</v>
      </c>
      <c r="I17" s="18" t="s">
        <v>103</v>
      </c>
      <c r="L17" s="18">
        <v>4</v>
      </c>
      <c r="M17" s="18">
        <v>1.58</v>
      </c>
      <c r="N17" s="18">
        <v>4.25</v>
      </c>
      <c r="O17" s="18">
        <v>1.58</v>
      </c>
    </row>
    <row r="18" spans="2:15" x14ac:dyDescent="0.25">
      <c r="B18" s="18">
        <v>1</v>
      </c>
      <c r="C18" s="18">
        <v>3</v>
      </c>
      <c r="D18" s="18">
        <v>1</v>
      </c>
      <c r="E18" s="1" t="s">
        <v>105</v>
      </c>
      <c r="F18" s="18">
        <v>2</v>
      </c>
      <c r="G18" s="18">
        <v>1</v>
      </c>
      <c r="H18" s="18">
        <v>3</v>
      </c>
      <c r="I18" s="18">
        <v>1</v>
      </c>
      <c r="K18" s="21" t="s">
        <v>106</v>
      </c>
      <c r="L18" s="18">
        <v>11</v>
      </c>
      <c r="M18" s="18">
        <v>3.99</v>
      </c>
      <c r="N18" s="18">
        <v>11</v>
      </c>
      <c r="O18" s="18">
        <v>3.99</v>
      </c>
    </row>
    <row r="19" spans="2:15" x14ac:dyDescent="0.25">
      <c r="B19" s="18" t="s">
        <v>104</v>
      </c>
      <c r="C19" s="18">
        <v>1</v>
      </c>
      <c r="D19" s="18" t="s">
        <v>104</v>
      </c>
      <c r="F19" s="18">
        <v>1</v>
      </c>
      <c r="G19" s="18" t="s">
        <v>104</v>
      </c>
      <c r="H19" s="18">
        <v>1</v>
      </c>
      <c r="I19" s="18" t="s">
        <v>104</v>
      </c>
      <c r="L19" s="18">
        <v>3.98</v>
      </c>
      <c r="M19" s="18">
        <v>1.49</v>
      </c>
      <c r="N19" s="18">
        <v>3.98</v>
      </c>
      <c r="O19" s="18">
        <v>1.49</v>
      </c>
    </row>
    <row r="20" spans="2:15" x14ac:dyDescent="0.25">
      <c r="B20">
        <v>1</v>
      </c>
      <c r="C20">
        <v>3</v>
      </c>
      <c r="D20">
        <v>1</v>
      </c>
      <c r="F20">
        <v>4</v>
      </c>
      <c r="G20">
        <v>1</v>
      </c>
      <c r="H20">
        <v>3</v>
      </c>
      <c r="I20">
        <v>1</v>
      </c>
      <c r="L20" s="18">
        <v>13</v>
      </c>
      <c r="M20" s="18">
        <v>4.99</v>
      </c>
      <c r="N20" s="18">
        <v>13</v>
      </c>
      <c r="O20" s="18">
        <v>4.99</v>
      </c>
    </row>
    <row r="22" spans="2:15" x14ac:dyDescent="0.25">
      <c r="B22" t="s">
        <v>107</v>
      </c>
    </row>
    <row r="24" spans="2:15" x14ac:dyDescent="0.25">
      <c r="B24" s="18">
        <f>SUM(L17:O17)</f>
        <v>11.41</v>
      </c>
    </row>
    <row r="25" spans="2:15" x14ac:dyDescent="0.25">
      <c r="B25" s="18">
        <f>SUM(L18:O18)</f>
        <v>29.980000000000004</v>
      </c>
      <c r="I25" t="s">
        <v>111</v>
      </c>
      <c r="J25" t="s">
        <v>112</v>
      </c>
      <c r="K25" t="s">
        <v>113</v>
      </c>
      <c r="L25" t="s">
        <v>112</v>
      </c>
    </row>
    <row r="26" spans="2:15" x14ac:dyDescent="0.25">
      <c r="B26" s="18">
        <f>SUM(L19:O19)</f>
        <v>10.94</v>
      </c>
      <c r="I26" t="s">
        <v>114</v>
      </c>
      <c r="J26" t="s">
        <v>115</v>
      </c>
      <c r="K26" t="s">
        <v>116</v>
      </c>
      <c r="L26" t="s">
        <v>115</v>
      </c>
    </row>
    <row r="27" spans="2:15" x14ac:dyDescent="0.25">
      <c r="B27" s="18">
        <f>SUM(L20:O20)</f>
        <v>35.980000000000004</v>
      </c>
      <c r="I27" t="s">
        <v>117</v>
      </c>
      <c r="J27" t="s">
        <v>118</v>
      </c>
      <c r="K27" t="s">
        <v>119</v>
      </c>
      <c r="L27" t="s">
        <v>118</v>
      </c>
    </row>
    <row r="28" spans="2:15" x14ac:dyDescent="0.25">
      <c r="B28" s="18">
        <f>SUM(B24:B27)</f>
        <v>88.31</v>
      </c>
      <c r="C28" t="s">
        <v>108</v>
      </c>
      <c r="I28" t="s">
        <v>120</v>
      </c>
      <c r="J28" t="s">
        <v>121</v>
      </c>
      <c r="K28" t="s">
        <v>122</v>
      </c>
      <c r="L28" t="s">
        <v>121</v>
      </c>
    </row>
    <row r="30" spans="2:15" x14ac:dyDescent="0.25">
      <c r="B30" t="s">
        <v>109</v>
      </c>
    </row>
    <row r="32" spans="2:15" x14ac:dyDescent="0.25">
      <c r="B32" s="23">
        <f>B24/$B$28</f>
        <v>0.12920394066357152</v>
      </c>
    </row>
    <row r="33" spans="1:15" x14ac:dyDescent="0.25">
      <c r="B33" s="23">
        <f t="shared" ref="B33:B34" si="0">B25/$B$28</f>
        <v>0.33948590193636058</v>
      </c>
    </row>
    <row r="34" spans="1:15" x14ac:dyDescent="0.25">
      <c r="B34" s="23">
        <f t="shared" si="0"/>
        <v>0.12388178009285471</v>
      </c>
    </row>
    <row r="35" spans="1:15" x14ac:dyDescent="0.25">
      <c r="B35" s="23">
        <f>B27/$B$28</f>
        <v>0.40742837730721326</v>
      </c>
    </row>
    <row r="37" spans="1:15" x14ac:dyDescent="0.25">
      <c r="B37" t="s">
        <v>123</v>
      </c>
    </row>
    <row r="38" spans="1:15" x14ac:dyDescent="0.25">
      <c r="A38" t="s">
        <v>10</v>
      </c>
      <c r="B38" s="18">
        <v>0.12920394066357199</v>
      </c>
      <c r="L38" s="18"/>
      <c r="M38" s="18"/>
      <c r="N38" s="18"/>
      <c r="O38" s="18"/>
    </row>
    <row r="39" spans="1:15" x14ac:dyDescent="0.25">
      <c r="A39" t="s">
        <v>93</v>
      </c>
      <c r="B39" s="18">
        <v>0.33948590193636058</v>
      </c>
      <c r="C39" s="18"/>
      <c r="D39" s="18"/>
      <c r="E39" s="18"/>
      <c r="G39" s="18"/>
      <c r="H39" s="18"/>
      <c r="I39" s="18"/>
      <c r="J39" s="18"/>
      <c r="L39" s="18"/>
      <c r="M39" s="18"/>
      <c r="N39" s="18"/>
      <c r="O39" s="18"/>
    </row>
    <row r="40" spans="1:15" x14ac:dyDescent="0.25">
      <c r="A40" t="s">
        <v>78</v>
      </c>
      <c r="B40" s="18">
        <v>0.12388178009285471</v>
      </c>
      <c r="C40" s="18"/>
      <c r="D40" s="18"/>
      <c r="E40" s="18"/>
      <c r="F40" s="1"/>
      <c r="G40" s="18"/>
      <c r="H40" s="18"/>
      <c r="I40" s="18"/>
      <c r="J40" s="18"/>
      <c r="K40" s="1"/>
      <c r="L40" s="18"/>
      <c r="M40" s="18"/>
      <c r="N40" s="18"/>
      <c r="O40" s="18"/>
    </row>
    <row r="41" spans="1:15" x14ac:dyDescent="0.25">
      <c r="A41" t="s">
        <v>94</v>
      </c>
      <c r="B41" s="18">
        <v>0.40742837730721326</v>
      </c>
      <c r="C41" s="18"/>
      <c r="D41" s="18"/>
      <c r="E41" s="18"/>
      <c r="G41" s="18"/>
      <c r="H41" s="18"/>
      <c r="I41" s="18"/>
      <c r="J41" s="18"/>
      <c r="L41" s="18"/>
      <c r="M41" s="18"/>
      <c r="N41" s="18"/>
      <c r="O41" s="18"/>
    </row>
    <row r="42" spans="1:15" x14ac:dyDescent="0.25">
      <c r="B42" s="18"/>
      <c r="C42" s="18"/>
      <c r="D42" s="18"/>
      <c r="E42" s="18"/>
      <c r="G42" s="18"/>
      <c r="H42" s="18"/>
      <c r="I42" s="18"/>
      <c r="J42" s="18"/>
      <c r="L42" s="18"/>
      <c r="M42" s="18"/>
      <c r="N42" s="18"/>
      <c r="O42" s="18"/>
    </row>
    <row r="43" spans="1:15" x14ac:dyDescent="0.25">
      <c r="L43" s="18"/>
      <c r="M43" s="18"/>
      <c r="N43" s="18"/>
      <c r="O43" s="18"/>
    </row>
    <row r="44" spans="1:15" x14ac:dyDescent="0.25">
      <c r="A44" t="s">
        <v>124</v>
      </c>
      <c r="B44" s="18"/>
    </row>
    <row r="45" spans="1:15" x14ac:dyDescent="0.25">
      <c r="A45" t="s">
        <v>10</v>
      </c>
      <c r="B45" s="18"/>
      <c r="C45" t="s">
        <v>109</v>
      </c>
    </row>
    <row r="46" spans="1:15" x14ac:dyDescent="0.25">
      <c r="A46" t="s">
        <v>45</v>
      </c>
      <c r="B46" s="23">
        <v>51300</v>
      </c>
      <c r="C46" s="23">
        <f>B46/$B$48</f>
        <v>0.49902723735408561</v>
      </c>
    </row>
    <row r="47" spans="1:15" x14ac:dyDescent="0.25">
      <c r="A47" t="s">
        <v>125</v>
      </c>
      <c r="B47" s="23">
        <v>51500</v>
      </c>
      <c r="C47" s="23">
        <f>B47/$B$48</f>
        <v>0.50097276264591439</v>
      </c>
    </row>
    <row r="48" spans="1:15" x14ac:dyDescent="0.25">
      <c r="B48" s="18">
        <f>SUM(B46:B47)</f>
        <v>102800</v>
      </c>
    </row>
    <row r="49" spans="1:5" x14ac:dyDescent="0.25">
      <c r="A49" t="s">
        <v>129</v>
      </c>
      <c r="B49" s="18"/>
    </row>
    <row r="50" spans="1:5" x14ac:dyDescent="0.25">
      <c r="A50" t="s">
        <v>45</v>
      </c>
      <c r="B50">
        <v>30</v>
      </c>
      <c r="C50">
        <f>B50/$B$52</f>
        <v>0.4</v>
      </c>
    </row>
    <row r="51" spans="1:5" x14ac:dyDescent="0.25">
      <c r="A51" t="s">
        <v>125</v>
      </c>
      <c r="B51">
        <v>45</v>
      </c>
      <c r="C51">
        <f>B51/$B$52</f>
        <v>0.6</v>
      </c>
    </row>
    <row r="52" spans="1:5" x14ac:dyDescent="0.25">
      <c r="A52" t="s">
        <v>130</v>
      </c>
      <c r="B52">
        <f>SUM(B50:B51)</f>
        <v>75</v>
      </c>
    </row>
    <row r="53" spans="1:5" x14ac:dyDescent="0.25">
      <c r="A53" t="s">
        <v>126</v>
      </c>
    </row>
    <row r="54" spans="1:5" x14ac:dyDescent="0.25">
      <c r="A54" t="s">
        <v>45</v>
      </c>
      <c r="B54" s="22">
        <v>1</v>
      </c>
      <c r="C54" s="22">
        <f>B54/$B$56</f>
        <v>0.33333333333333331</v>
      </c>
    </row>
    <row r="55" spans="1:5" x14ac:dyDescent="0.25">
      <c r="A55" t="s">
        <v>125</v>
      </c>
      <c r="B55" s="22">
        <v>2</v>
      </c>
      <c r="C55" s="22">
        <f>B55/$B$56</f>
        <v>0.66666666666666663</v>
      </c>
    </row>
    <row r="56" spans="1:5" x14ac:dyDescent="0.25">
      <c r="A56" t="s">
        <v>130</v>
      </c>
      <c r="B56">
        <v>3</v>
      </c>
    </row>
    <row r="57" spans="1:5" x14ac:dyDescent="0.25">
      <c r="A57" t="s">
        <v>127</v>
      </c>
    </row>
    <row r="58" spans="1:5" x14ac:dyDescent="0.25">
      <c r="A58" t="s">
        <v>45</v>
      </c>
      <c r="B58" s="18">
        <v>2</v>
      </c>
      <c r="C58" s="18">
        <f>B58/$B$60</f>
        <v>0.66666666666666663</v>
      </c>
    </row>
    <row r="59" spans="1:5" x14ac:dyDescent="0.25">
      <c r="A59" t="s">
        <v>125</v>
      </c>
      <c r="B59" s="18">
        <v>1</v>
      </c>
      <c r="C59" s="18">
        <f>B59/$B$60</f>
        <v>0.33333333333333331</v>
      </c>
    </row>
    <row r="60" spans="1:5" x14ac:dyDescent="0.25">
      <c r="A60" t="s">
        <v>130</v>
      </c>
      <c r="B60">
        <v>3</v>
      </c>
    </row>
    <row r="62" spans="1:5" x14ac:dyDescent="0.25">
      <c r="A62" t="s">
        <v>128</v>
      </c>
    </row>
    <row r="63" spans="1:5" x14ac:dyDescent="0.25">
      <c r="B63" t="s">
        <v>10</v>
      </c>
      <c r="C63" t="s">
        <v>78</v>
      </c>
      <c r="D63" t="s">
        <v>126</v>
      </c>
      <c r="E63" t="s">
        <v>86</v>
      </c>
    </row>
    <row r="64" spans="1:5" x14ac:dyDescent="0.25">
      <c r="A64" t="s">
        <v>45</v>
      </c>
      <c r="B64">
        <v>0.49902723735408561</v>
      </c>
      <c r="C64">
        <v>0.4</v>
      </c>
      <c r="D64">
        <v>0.33333333333333331</v>
      </c>
      <c r="E64">
        <v>0.66666666666666663</v>
      </c>
    </row>
    <row r="65" spans="1:9" x14ac:dyDescent="0.25">
      <c r="A65" t="s">
        <v>125</v>
      </c>
      <c r="B65">
        <v>0.50097276264591439</v>
      </c>
      <c r="C65">
        <v>0.6</v>
      </c>
      <c r="D65">
        <v>0.66666666666666663</v>
      </c>
      <c r="E65">
        <v>0.33333333333333331</v>
      </c>
    </row>
    <row r="68" spans="1:9" x14ac:dyDescent="0.25">
      <c r="A68">
        <v>0.49902723735408561</v>
      </c>
      <c r="B68">
        <v>0.4</v>
      </c>
      <c r="C68">
        <v>0.33333333333333331</v>
      </c>
      <c r="D68">
        <v>0.66666666666666663</v>
      </c>
      <c r="F68">
        <v>0.12920394066357152</v>
      </c>
    </row>
    <row r="69" spans="1:9" x14ac:dyDescent="0.25">
      <c r="A69">
        <v>0.50097276264591439</v>
      </c>
      <c r="B69">
        <v>0.6</v>
      </c>
      <c r="C69">
        <v>0.66666666666666663</v>
      </c>
      <c r="D69">
        <v>0.33333333333333331</v>
      </c>
      <c r="F69">
        <v>0.33948590193636058</v>
      </c>
      <c r="H69">
        <v>0.51</v>
      </c>
      <c r="I69" t="s">
        <v>45</v>
      </c>
    </row>
    <row r="70" spans="1:9" x14ac:dyDescent="0.25">
      <c r="F70">
        <v>0.12388178009285471</v>
      </c>
      <c r="H70">
        <v>0.49</v>
      </c>
      <c r="I70" t="s">
        <v>125</v>
      </c>
    </row>
    <row r="71" spans="1:9" x14ac:dyDescent="0.25">
      <c r="F71">
        <v>0.40742837730721326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topLeftCell="A10" workbookViewId="0">
      <selection activeCell="J10" sqref="J10"/>
    </sheetView>
  </sheetViews>
  <sheetFormatPr defaultRowHeight="15" x14ac:dyDescent="0.25"/>
  <cols>
    <col min="1" max="1" width="21.140625" bestFit="1" customWidth="1"/>
    <col min="2" max="2" width="19.140625" customWidth="1"/>
    <col min="3" max="3" width="16.42578125" customWidth="1"/>
    <col min="4" max="4" width="21.140625" bestFit="1" customWidth="1"/>
    <col min="5" max="5" width="12.28515625" bestFit="1" customWidth="1"/>
    <col min="6" max="6" width="19.7109375" bestFit="1" customWidth="1"/>
    <col min="7" max="7" width="15.85546875" customWidth="1"/>
    <col min="8" max="8" width="12.5703125" customWidth="1"/>
    <col min="9" max="9" width="36.28515625" bestFit="1" customWidth="1"/>
    <col min="10" max="10" width="12.28515625" bestFit="1" customWidth="1"/>
    <col min="12" max="12" width="7.85546875" customWidth="1"/>
    <col min="13" max="13" width="9.140625" customWidth="1"/>
    <col min="257" max="257" width="3.42578125" customWidth="1"/>
    <col min="258" max="258" width="19.140625" customWidth="1"/>
    <col min="259" max="259" width="16.42578125" customWidth="1"/>
    <col min="260" max="260" width="17" customWidth="1"/>
    <col min="261" max="261" width="19.42578125" customWidth="1"/>
    <col min="262" max="262" width="16" customWidth="1"/>
    <col min="263" max="263" width="15.85546875" customWidth="1"/>
    <col min="264" max="264" width="12.5703125" customWidth="1"/>
    <col min="268" max="268" width="7.85546875" customWidth="1"/>
    <col min="269" max="269" width="9.140625" customWidth="1"/>
    <col min="513" max="513" width="3.42578125" customWidth="1"/>
    <col min="514" max="514" width="19.140625" customWidth="1"/>
    <col min="515" max="515" width="16.42578125" customWidth="1"/>
    <col min="516" max="516" width="17" customWidth="1"/>
    <col min="517" max="517" width="19.42578125" customWidth="1"/>
    <col min="518" max="518" width="16" customWidth="1"/>
    <col min="519" max="519" width="15.85546875" customWidth="1"/>
    <col min="520" max="520" width="12.5703125" customWidth="1"/>
    <col min="524" max="524" width="7.85546875" customWidth="1"/>
    <col min="525" max="525" width="9.140625" customWidth="1"/>
    <col min="769" max="769" width="3.42578125" customWidth="1"/>
    <col min="770" max="770" width="19.140625" customWidth="1"/>
    <col min="771" max="771" width="16.42578125" customWidth="1"/>
    <col min="772" max="772" width="17" customWidth="1"/>
    <col min="773" max="773" width="19.42578125" customWidth="1"/>
    <col min="774" max="774" width="16" customWidth="1"/>
    <col min="775" max="775" width="15.85546875" customWidth="1"/>
    <col min="776" max="776" width="12.5703125" customWidth="1"/>
    <col min="780" max="780" width="7.85546875" customWidth="1"/>
    <col min="781" max="781" width="9.140625" customWidth="1"/>
    <col min="1025" max="1025" width="3.42578125" customWidth="1"/>
    <col min="1026" max="1026" width="19.140625" customWidth="1"/>
    <col min="1027" max="1027" width="16.42578125" customWidth="1"/>
    <col min="1028" max="1028" width="17" customWidth="1"/>
    <col min="1029" max="1029" width="19.42578125" customWidth="1"/>
    <col min="1030" max="1030" width="16" customWidth="1"/>
    <col min="1031" max="1031" width="15.85546875" customWidth="1"/>
    <col min="1032" max="1032" width="12.5703125" customWidth="1"/>
    <col min="1036" max="1036" width="7.85546875" customWidth="1"/>
    <col min="1037" max="1037" width="9.140625" customWidth="1"/>
    <col min="1281" max="1281" width="3.42578125" customWidth="1"/>
    <col min="1282" max="1282" width="19.140625" customWidth="1"/>
    <col min="1283" max="1283" width="16.42578125" customWidth="1"/>
    <col min="1284" max="1284" width="17" customWidth="1"/>
    <col min="1285" max="1285" width="19.42578125" customWidth="1"/>
    <col min="1286" max="1286" width="16" customWidth="1"/>
    <col min="1287" max="1287" width="15.85546875" customWidth="1"/>
    <col min="1288" max="1288" width="12.5703125" customWidth="1"/>
    <col min="1292" max="1292" width="7.85546875" customWidth="1"/>
    <col min="1293" max="1293" width="9.140625" customWidth="1"/>
    <col min="1537" max="1537" width="3.42578125" customWidth="1"/>
    <col min="1538" max="1538" width="19.140625" customWidth="1"/>
    <col min="1539" max="1539" width="16.42578125" customWidth="1"/>
    <col min="1540" max="1540" width="17" customWidth="1"/>
    <col min="1541" max="1541" width="19.42578125" customWidth="1"/>
    <col min="1542" max="1542" width="16" customWidth="1"/>
    <col min="1543" max="1543" width="15.85546875" customWidth="1"/>
    <col min="1544" max="1544" width="12.5703125" customWidth="1"/>
    <col min="1548" max="1548" width="7.85546875" customWidth="1"/>
    <col min="1549" max="1549" width="9.140625" customWidth="1"/>
    <col min="1793" max="1793" width="3.42578125" customWidth="1"/>
    <col min="1794" max="1794" width="19.140625" customWidth="1"/>
    <col min="1795" max="1795" width="16.42578125" customWidth="1"/>
    <col min="1796" max="1796" width="17" customWidth="1"/>
    <col min="1797" max="1797" width="19.42578125" customWidth="1"/>
    <col min="1798" max="1798" width="16" customWidth="1"/>
    <col min="1799" max="1799" width="15.85546875" customWidth="1"/>
    <col min="1800" max="1800" width="12.5703125" customWidth="1"/>
    <col min="1804" max="1804" width="7.85546875" customWidth="1"/>
    <col min="1805" max="1805" width="9.140625" customWidth="1"/>
    <col min="2049" max="2049" width="3.42578125" customWidth="1"/>
    <col min="2050" max="2050" width="19.140625" customWidth="1"/>
    <col min="2051" max="2051" width="16.42578125" customWidth="1"/>
    <col min="2052" max="2052" width="17" customWidth="1"/>
    <col min="2053" max="2053" width="19.42578125" customWidth="1"/>
    <col min="2054" max="2054" width="16" customWidth="1"/>
    <col min="2055" max="2055" width="15.85546875" customWidth="1"/>
    <col min="2056" max="2056" width="12.5703125" customWidth="1"/>
    <col min="2060" max="2060" width="7.85546875" customWidth="1"/>
    <col min="2061" max="2061" width="9.140625" customWidth="1"/>
    <col min="2305" max="2305" width="3.42578125" customWidth="1"/>
    <col min="2306" max="2306" width="19.140625" customWidth="1"/>
    <col min="2307" max="2307" width="16.42578125" customWidth="1"/>
    <col min="2308" max="2308" width="17" customWidth="1"/>
    <col min="2309" max="2309" width="19.42578125" customWidth="1"/>
    <col min="2310" max="2310" width="16" customWidth="1"/>
    <col min="2311" max="2311" width="15.85546875" customWidth="1"/>
    <col min="2312" max="2312" width="12.5703125" customWidth="1"/>
    <col min="2316" max="2316" width="7.85546875" customWidth="1"/>
    <col min="2317" max="2317" width="9.140625" customWidth="1"/>
    <col min="2561" max="2561" width="3.42578125" customWidth="1"/>
    <col min="2562" max="2562" width="19.140625" customWidth="1"/>
    <col min="2563" max="2563" width="16.42578125" customWidth="1"/>
    <col min="2564" max="2564" width="17" customWidth="1"/>
    <col min="2565" max="2565" width="19.42578125" customWidth="1"/>
    <col min="2566" max="2566" width="16" customWidth="1"/>
    <col min="2567" max="2567" width="15.85546875" customWidth="1"/>
    <col min="2568" max="2568" width="12.5703125" customWidth="1"/>
    <col min="2572" max="2572" width="7.85546875" customWidth="1"/>
    <col min="2573" max="2573" width="9.140625" customWidth="1"/>
    <col min="2817" max="2817" width="3.42578125" customWidth="1"/>
    <col min="2818" max="2818" width="19.140625" customWidth="1"/>
    <col min="2819" max="2819" width="16.42578125" customWidth="1"/>
    <col min="2820" max="2820" width="17" customWidth="1"/>
    <col min="2821" max="2821" width="19.42578125" customWidth="1"/>
    <col min="2822" max="2822" width="16" customWidth="1"/>
    <col min="2823" max="2823" width="15.85546875" customWidth="1"/>
    <col min="2824" max="2824" width="12.5703125" customWidth="1"/>
    <col min="2828" max="2828" width="7.85546875" customWidth="1"/>
    <col min="2829" max="2829" width="9.140625" customWidth="1"/>
    <col min="3073" max="3073" width="3.42578125" customWidth="1"/>
    <col min="3074" max="3074" width="19.140625" customWidth="1"/>
    <col min="3075" max="3075" width="16.42578125" customWidth="1"/>
    <col min="3076" max="3076" width="17" customWidth="1"/>
    <col min="3077" max="3077" width="19.42578125" customWidth="1"/>
    <col min="3078" max="3078" width="16" customWidth="1"/>
    <col min="3079" max="3079" width="15.85546875" customWidth="1"/>
    <col min="3080" max="3080" width="12.5703125" customWidth="1"/>
    <col min="3084" max="3084" width="7.85546875" customWidth="1"/>
    <col min="3085" max="3085" width="9.140625" customWidth="1"/>
    <col min="3329" max="3329" width="3.42578125" customWidth="1"/>
    <col min="3330" max="3330" width="19.140625" customWidth="1"/>
    <col min="3331" max="3331" width="16.42578125" customWidth="1"/>
    <col min="3332" max="3332" width="17" customWidth="1"/>
    <col min="3333" max="3333" width="19.42578125" customWidth="1"/>
    <col min="3334" max="3334" width="16" customWidth="1"/>
    <col min="3335" max="3335" width="15.85546875" customWidth="1"/>
    <col min="3336" max="3336" width="12.5703125" customWidth="1"/>
    <col min="3340" max="3340" width="7.85546875" customWidth="1"/>
    <col min="3341" max="3341" width="9.140625" customWidth="1"/>
    <col min="3585" max="3585" width="3.42578125" customWidth="1"/>
    <col min="3586" max="3586" width="19.140625" customWidth="1"/>
    <col min="3587" max="3587" width="16.42578125" customWidth="1"/>
    <col min="3588" max="3588" width="17" customWidth="1"/>
    <col min="3589" max="3589" width="19.42578125" customWidth="1"/>
    <col min="3590" max="3590" width="16" customWidth="1"/>
    <col min="3591" max="3591" width="15.85546875" customWidth="1"/>
    <col min="3592" max="3592" width="12.5703125" customWidth="1"/>
    <col min="3596" max="3596" width="7.85546875" customWidth="1"/>
    <col min="3597" max="3597" width="9.140625" customWidth="1"/>
    <col min="3841" max="3841" width="3.42578125" customWidth="1"/>
    <col min="3842" max="3842" width="19.140625" customWidth="1"/>
    <col min="3843" max="3843" width="16.42578125" customWidth="1"/>
    <col min="3844" max="3844" width="17" customWidth="1"/>
    <col min="3845" max="3845" width="19.42578125" customWidth="1"/>
    <col min="3846" max="3846" width="16" customWidth="1"/>
    <col min="3847" max="3847" width="15.85546875" customWidth="1"/>
    <col min="3848" max="3848" width="12.5703125" customWidth="1"/>
    <col min="3852" max="3852" width="7.85546875" customWidth="1"/>
    <col min="3853" max="3853" width="9.140625" customWidth="1"/>
    <col min="4097" max="4097" width="3.42578125" customWidth="1"/>
    <col min="4098" max="4098" width="19.140625" customWidth="1"/>
    <col min="4099" max="4099" width="16.42578125" customWidth="1"/>
    <col min="4100" max="4100" width="17" customWidth="1"/>
    <col min="4101" max="4101" width="19.42578125" customWidth="1"/>
    <col min="4102" max="4102" width="16" customWidth="1"/>
    <col min="4103" max="4103" width="15.85546875" customWidth="1"/>
    <col min="4104" max="4104" width="12.5703125" customWidth="1"/>
    <col min="4108" max="4108" width="7.85546875" customWidth="1"/>
    <col min="4109" max="4109" width="9.140625" customWidth="1"/>
    <col min="4353" max="4353" width="3.42578125" customWidth="1"/>
    <col min="4354" max="4354" width="19.140625" customWidth="1"/>
    <col min="4355" max="4355" width="16.42578125" customWidth="1"/>
    <col min="4356" max="4356" width="17" customWidth="1"/>
    <col min="4357" max="4357" width="19.42578125" customWidth="1"/>
    <col min="4358" max="4358" width="16" customWidth="1"/>
    <col min="4359" max="4359" width="15.85546875" customWidth="1"/>
    <col min="4360" max="4360" width="12.5703125" customWidth="1"/>
    <col min="4364" max="4364" width="7.85546875" customWidth="1"/>
    <col min="4365" max="4365" width="9.140625" customWidth="1"/>
    <col min="4609" max="4609" width="3.42578125" customWidth="1"/>
    <col min="4610" max="4610" width="19.140625" customWidth="1"/>
    <col min="4611" max="4611" width="16.42578125" customWidth="1"/>
    <col min="4612" max="4612" width="17" customWidth="1"/>
    <col min="4613" max="4613" width="19.42578125" customWidth="1"/>
    <col min="4614" max="4614" width="16" customWidth="1"/>
    <col min="4615" max="4615" width="15.85546875" customWidth="1"/>
    <col min="4616" max="4616" width="12.5703125" customWidth="1"/>
    <col min="4620" max="4620" width="7.85546875" customWidth="1"/>
    <col min="4621" max="4621" width="9.140625" customWidth="1"/>
    <col min="4865" max="4865" width="3.42578125" customWidth="1"/>
    <col min="4866" max="4866" width="19.140625" customWidth="1"/>
    <col min="4867" max="4867" width="16.42578125" customWidth="1"/>
    <col min="4868" max="4868" width="17" customWidth="1"/>
    <col min="4869" max="4869" width="19.42578125" customWidth="1"/>
    <col min="4870" max="4870" width="16" customWidth="1"/>
    <col min="4871" max="4871" width="15.85546875" customWidth="1"/>
    <col min="4872" max="4872" width="12.5703125" customWidth="1"/>
    <col min="4876" max="4876" width="7.85546875" customWidth="1"/>
    <col min="4877" max="4877" width="9.140625" customWidth="1"/>
    <col min="5121" max="5121" width="3.42578125" customWidth="1"/>
    <col min="5122" max="5122" width="19.140625" customWidth="1"/>
    <col min="5123" max="5123" width="16.42578125" customWidth="1"/>
    <col min="5124" max="5124" width="17" customWidth="1"/>
    <col min="5125" max="5125" width="19.42578125" customWidth="1"/>
    <col min="5126" max="5126" width="16" customWidth="1"/>
    <col min="5127" max="5127" width="15.85546875" customWidth="1"/>
    <col min="5128" max="5128" width="12.5703125" customWidth="1"/>
    <col min="5132" max="5132" width="7.85546875" customWidth="1"/>
    <col min="5133" max="5133" width="9.140625" customWidth="1"/>
    <col min="5377" max="5377" width="3.42578125" customWidth="1"/>
    <col min="5378" max="5378" width="19.140625" customWidth="1"/>
    <col min="5379" max="5379" width="16.42578125" customWidth="1"/>
    <col min="5380" max="5380" width="17" customWidth="1"/>
    <col min="5381" max="5381" width="19.42578125" customWidth="1"/>
    <col min="5382" max="5382" width="16" customWidth="1"/>
    <col min="5383" max="5383" width="15.85546875" customWidth="1"/>
    <col min="5384" max="5384" width="12.5703125" customWidth="1"/>
    <col min="5388" max="5388" width="7.85546875" customWidth="1"/>
    <col min="5389" max="5389" width="9.140625" customWidth="1"/>
    <col min="5633" max="5633" width="3.42578125" customWidth="1"/>
    <col min="5634" max="5634" width="19.140625" customWidth="1"/>
    <col min="5635" max="5635" width="16.42578125" customWidth="1"/>
    <col min="5636" max="5636" width="17" customWidth="1"/>
    <col min="5637" max="5637" width="19.42578125" customWidth="1"/>
    <col min="5638" max="5638" width="16" customWidth="1"/>
    <col min="5639" max="5639" width="15.85546875" customWidth="1"/>
    <col min="5640" max="5640" width="12.5703125" customWidth="1"/>
    <col min="5644" max="5644" width="7.85546875" customWidth="1"/>
    <col min="5645" max="5645" width="9.140625" customWidth="1"/>
    <col min="5889" max="5889" width="3.42578125" customWidth="1"/>
    <col min="5890" max="5890" width="19.140625" customWidth="1"/>
    <col min="5891" max="5891" width="16.42578125" customWidth="1"/>
    <col min="5892" max="5892" width="17" customWidth="1"/>
    <col min="5893" max="5893" width="19.42578125" customWidth="1"/>
    <col min="5894" max="5894" width="16" customWidth="1"/>
    <col min="5895" max="5895" width="15.85546875" customWidth="1"/>
    <col min="5896" max="5896" width="12.5703125" customWidth="1"/>
    <col min="5900" max="5900" width="7.85546875" customWidth="1"/>
    <col min="5901" max="5901" width="9.140625" customWidth="1"/>
    <col min="6145" max="6145" width="3.42578125" customWidth="1"/>
    <col min="6146" max="6146" width="19.140625" customWidth="1"/>
    <col min="6147" max="6147" width="16.42578125" customWidth="1"/>
    <col min="6148" max="6148" width="17" customWidth="1"/>
    <col min="6149" max="6149" width="19.42578125" customWidth="1"/>
    <col min="6150" max="6150" width="16" customWidth="1"/>
    <col min="6151" max="6151" width="15.85546875" customWidth="1"/>
    <col min="6152" max="6152" width="12.5703125" customWidth="1"/>
    <col min="6156" max="6156" width="7.85546875" customWidth="1"/>
    <col min="6157" max="6157" width="9.140625" customWidth="1"/>
    <col min="6401" max="6401" width="3.42578125" customWidth="1"/>
    <col min="6402" max="6402" width="19.140625" customWidth="1"/>
    <col min="6403" max="6403" width="16.42578125" customWidth="1"/>
    <col min="6404" max="6404" width="17" customWidth="1"/>
    <col min="6405" max="6405" width="19.42578125" customWidth="1"/>
    <col min="6406" max="6406" width="16" customWidth="1"/>
    <col min="6407" max="6407" width="15.85546875" customWidth="1"/>
    <col min="6408" max="6408" width="12.5703125" customWidth="1"/>
    <col min="6412" max="6412" width="7.85546875" customWidth="1"/>
    <col min="6413" max="6413" width="9.140625" customWidth="1"/>
    <col min="6657" max="6657" width="3.42578125" customWidth="1"/>
    <col min="6658" max="6658" width="19.140625" customWidth="1"/>
    <col min="6659" max="6659" width="16.42578125" customWidth="1"/>
    <col min="6660" max="6660" width="17" customWidth="1"/>
    <col min="6661" max="6661" width="19.42578125" customWidth="1"/>
    <col min="6662" max="6662" width="16" customWidth="1"/>
    <col min="6663" max="6663" width="15.85546875" customWidth="1"/>
    <col min="6664" max="6664" width="12.5703125" customWidth="1"/>
    <col min="6668" max="6668" width="7.85546875" customWidth="1"/>
    <col min="6669" max="6669" width="9.140625" customWidth="1"/>
    <col min="6913" max="6913" width="3.42578125" customWidth="1"/>
    <col min="6914" max="6914" width="19.140625" customWidth="1"/>
    <col min="6915" max="6915" width="16.42578125" customWidth="1"/>
    <col min="6916" max="6916" width="17" customWidth="1"/>
    <col min="6917" max="6917" width="19.42578125" customWidth="1"/>
    <col min="6918" max="6918" width="16" customWidth="1"/>
    <col min="6919" max="6919" width="15.85546875" customWidth="1"/>
    <col min="6920" max="6920" width="12.5703125" customWidth="1"/>
    <col min="6924" max="6924" width="7.85546875" customWidth="1"/>
    <col min="6925" max="6925" width="9.140625" customWidth="1"/>
    <col min="7169" max="7169" width="3.42578125" customWidth="1"/>
    <col min="7170" max="7170" width="19.140625" customWidth="1"/>
    <col min="7171" max="7171" width="16.42578125" customWidth="1"/>
    <col min="7172" max="7172" width="17" customWidth="1"/>
    <col min="7173" max="7173" width="19.42578125" customWidth="1"/>
    <col min="7174" max="7174" width="16" customWidth="1"/>
    <col min="7175" max="7175" width="15.85546875" customWidth="1"/>
    <col min="7176" max="7176" width="12.5703125" customWidth="1"/>
    <col min="7180" max="7180" width="7.85546875" customWidth="1"/>
    <col min="7181" max="7181" width="9.140625" customWidth="1"/>
    <col min="7425" max="7425" width="3.42578125" customWidth="1"/>
    <col min="7426" max="7426" width="19.140625" customWidth="1"/>
    <col min="7427" max="7427" width="16.42578125" customWidth="1"/>
    <col min="7428" max="7428" width="17" customWidth="1"/>
    <col min="7429" max="7429" width="19.42578125" customWidth="1"/>
    <col min="7430" max="7430" width="16" customWidth="1"/>
    <col min="7431" max="7431" width="15.85546875" customWidth="1"/>
    <col min="7432" max="7432" width="12.5703125" customWidth="1"/>
    <col min="7436" max="7436" width="7.85546875" customWidth="1"/>
    <col min="7437" max="7437" width="9.140625" customWidth="1"/>
    <col min="7681" max="7681" width="3.42578125" customWidth="1"/>
    <col min="7682" max="7682" width="19.140625" customWidth="1"/>
    <col min="7683" max="7683" width="16.42578125" customWidth="1"/>
    <col min="7684" max="7684" width="17" customWidth="1"/>
    <col min="7685" max="7685" width="19.42578125" customWidth="1"/>
    <col min="7686" max="7686" width="16" customWidth="1"/>
    <col min="7687" max="7687" width="15.85546875" customWidth="1"/>
    <col min="7688" max="7688" width="12.5703125" customWidth="1"/>
    <col min="7692" max="7692" width="7.85546875" customWidth="1"/>
    <col min="7693" max="7693" width="9.140625" customWidth="1"/>
    <col min="7937" max="7937" width="3.42578125" customWidth="1"/>
    <col min="7938" max="7938" width="19.140625" customWidth="1"/>
    <col min="7939" max="7939" width="16.42578125" customWidth="1"/>
    <col min="7940" max="7940" width="17" customWidth="1"/>
    <col min="7941" max="7941" width="19.42578125" customWidth="1"/>
    <col min="7942" max="7942" width="16" customWidth="1"/>
    <col min="7943" max="7943" width="15.85546875" customWidth="1"/>
    <col min="7944" max="7944" width="12.5703125" customWidth="1"/>
    <col min="7948" max="7948" width="7.85546875" customWidth="1"/>
    <col min="7949" max="7949" width="9.140625" customWidth="1"/>
    <col min="8193" max="8193" width="3.42578125" customWidth="1"/>
    <col min="8194" max="8194" width="19.140625" customWidth="1"/>
    <col min="8195" max="8195" width="16.42578125" customWidth="1"/>
    <col min="8196" max="8196" width="17" customWidth="1"/>
    <col min="8197" max="8197" width="19.42578125" customWidth="1"/>
    <col min="8198" max="8198" width="16" customWidth="1"/>
    <col min="8199" max="8199" width="15.85546875" customWidth="1"/>
    <col min="8200" max="8200" width="12.5703125" customWidth="1"/>
    <col min="8204" max="8204" width="7.85546875" customWidth="1"/>
    <col min="8205" max="8205" width="9.140625" customWidth="1"/>
    <col min="8449" max="8449" width="3.42578125" customWidth="1"/>
    <col min="8450" max="8450" width="19.140625" customWidth="1"/>
    <col min="8451" max="8451" width="16.42578125" customWidth="1"/>
    <col min="8452" max="8452" width="17" customWidth="1"/>
    <col min="8453" max="8453" width="19.42578125" customWidth="1"/>
    <col min="8454" max="8454" width="16" customWidth="1"/>
    <col min="8455" max="8455" width="15.85546875" customWidth="1"/>
    <col min="8456" max="8456" width="12.5703125" customWidth="1"/>
    <col min="8460" max="8460" width="7.85546875" customWidth="1"/>
    <col min="8461" max="8461" width="9.140625" customWidth="1"/>
    <col min="8705" max="8705" width="3.42578125" customWidth="1"/>
    <col min="8706" max="8706" width="19.140625" customWidth="1"/>
    <col min="8707" max="8707" width="16.42578125" customWidth="1"/>
    <col min="8708" max="8708" width="17" customWidth="1"/>
    <col min="8709" max="8709" width="19.42578125" customWidth="1"/>
    <col min="8710" max="8710" width="16" customWidth="1"/>
    <col min="8711" max="8711" width="15.85546875" customWidth="1"/>
    <col min="8712" max="8712" width="12.5703125" customWidth="1"/>
    <col min="8716" max="8716" width="7.85546875" customWidth="1"/>
    <col min="8717" max="8717" width="9.140625" customWidth="1"/>
    <col min="8961" max="8961" width="3.42578125" customWidth="1"/>
    <col min="8962" max="8962" width="19.140625" customWidth="1"/>
    <col min="8963" max="8963" width="16.42578125" customWidth="1"/>
    <col min="8964" max="8964" width="17" customWidth="1"/>
    <col min="8965" max="8965" width="19.42578125" customWidth="1"/>
    <col min="8966" max="8966" width="16" customWidth="1"/>
    <col min="8967" max="8967" width="15.85546875" customWidth="1"/>
    <col min="8968" max="8968" width="12.5703125" customWidth="1"/>
    <col min="8972" max="8972" width="7.85546875" customWidth="1"/>
    <col min="8973" max="8973" width="9.140625" customWidth="1"/>
    <col min="9217" max="9217" width="3.42578125" customWidth="1"/>
    <col min="9218" max="9218" width="19.140625" customWidth="1"/>
    <col min="9219" max="9219" width="16.42578125" customWidth="1"/>
    <col min="9220" max="9220" width="17" customWidth="1"/>
    <col min="9221" max="9221" width="19.42578125" customWidth="1"/>
    <col min="9222" max="9222" width="16" customWidth="1"/>
    <col min="9223" max="9223" width="15.85546875" customWidth="1"/>
    <col min="9224" max="9224" width="12.5703125" customWidth="1"/>
    <col min="9228" max="9228" width="7.85546875" customWidth="1"/>
    <col min="9229" max="9229" width="9.140625" customWidth="1"/>
    <col min="9473" max="9473" width="3.42578125" customWidth="1"/>
    <col min="9474" max="9474" width="19.140625" customWidth="1"/>
    <col min="9475" max="9475" width="16.42578125" customWidth="1"/>
    <col min="9476" max="9476" width="17" customWidth="1"/>
    <col min="9477" max="9477" width="19.42578125" customWidth="1"/>
    <col min="9478" max="9478" width="16" customWidth="1"/>
    <col min="9479" max="9479" width="15.85546875" customWidth="1"/>
    <col min="9480" max="9480" width="12.5703125" customWidth="1"/>
    <col min="9484" max="9484" width="7.85546875" customWidth="1"/>
    <col min="9485" max="9485" width="9.140625" customWidth="1"/>
    <col min="9729" max="9729" width="3.42578125" customWidth="1"/>
    <col min="9730" max="9730" width="19.140625" customWidth="1"/>
    <col min="9731" max="9731" width="16.42578125" customWidth="1"/>
    <col min="9732" max="9732" width="17" customWidth="1"/>
    <col min="9733" max="9733" width="19.42578125" customWidth="1"/>
    <col min="9734" max="9734" width="16" customWidth="1"/>
    <col min="9735" max="9735" width="15.85546875" customWidth="1"/>
    <col min="9736" max="9736" width="12.5703125" customWidth="1"/>
    <col min="9740" max="9740" width="7.85546875" customWidth="1"/>
    <col min="9741" max="9741" width="9.140625" customWidth="1"/>
    <col min="9985" max="9985" width="3.42578125" customWidth="1"/>
    <col min="9986" max="9986" width="19.140625" customWidth="1"/>
    <col min="9987" max="9987" width="16.42578125" customWidth="1"/>
    <col min="9988" max="9988" width="17" customWidth="1"/>
    <col min="9989" max="9989" width="19.42578125" customWidth="1"/>
    <col min="9990" max="9990" width="16" customWidth="1"/>
    <col min="9991" max="9991" width="15.85546875" customWidth="1"/>
    <col min="9992" max="9992" width="12.5703125" customWidth="1"/>
    <col min="9996" max="9996" width="7.85546875" customWidth="1"/>
    <col min="9997" max="9997" width="9.140625" customWidth="1"/>
    <col min="10241" max="10241" width="3.42578125" customWidth="1"/>
    <col min="10242" max="10242" width="19.140625" customWidth="1"/>
    <col min="10243" max="10243" width="16.42578125" customWidth="1"/>
    <col min="10244" max="10244" width="17" customWidth="1"/>
    <col min="10245" max="10245" width="19.42578125" customWidth="1"/>
    <col min="10246" max="10246" width="16" customWidth="1"/>
    <col min="10247" max="10247" width="15.85546875" customWidth="1"/>
    <col min="10248" max="10248" width="12.5703125" customWidth="1"/>
    <col min="10252" max="10252" width="7.85546875" customWidth="1"/>
    <col min="10253" max="10253" width="9.140625" customWidth="1"/>
    <col min="10497" max="10497" width="3.42578125" customWidth="1"/>
    <col min="10498" max="10498" width="19.140625" customWidth="1"/>
    <col min="10499" max="10499" width="16.42578125" customWidth="1"/>
    <col min="10500" max="10500" width="17" customWidth="1"/>
    <col min="10501" max="10501" width="19.42578125" customWidth="1"/>
    <col min="10502" max="10502" width="16" customWidth="1"/>
    <col min="10503" max="10503" width="15.85546875" customWidth="1"/>
    <col min="10504" max="10504" width="12.5703125" customWidth="1"/>
    <col min="10508" max="10508" width="7.85546875" customWidth="1"/>
    <col min="10509" max="10509" width="9.140625" customWidth="1"/>
    <col min="10753" max="10753" width="3.42578125" customWidth="1"/>
    <col min="10754" max="10754" width="19.140625" customWidth="1"/>
    <col min="10755" max="10755" width="16.42578125" customWidth="1"/>
    <col min="10756" max="10756" width="17" customWidth="1"/>
    <col min="10757" max="10757" width="19.42578125" customWidth="1"/>
    <col min="10758" max="10758" width="16" customWidth="1"/>
    <col min="10759" max="10759" width="15.85546875" customWidth="1"/>
    <col min="10760" max="10760" width="12.5703125" customWidth="1"/>
    <col min="10764" max="10764" width="7.85546875" customWidth="1"/>
    <col min="10765" max="10765" width="9.140625" customWidth="1"/>
    <col min="11009" max="11009" width="3.42578125" customWidth="1"/>
    <col min="11010" max="11010" width="19.140625" customWidth="1"/>
    <col min="11011" max="11011" width="16.42578125" customWidth="1"/>
    <col min="11012" max="11012" width="17" customWidth="1"/>
    <col min="11013" max="11013" width="19.42578125" customWidth="1"/>
    <col min="11014" max="11014" width="16" customWidth="1"/>
    <col min="11015" max="11015" width="15.85546875" customWidth="1"/>
    <col min="11016" max="11016" width="12.5703125" customWidth="1"/>
    <col min="11020" max="11020" width="7.85546875" customWidth="1"/>
    <col min="11021" max="11021" width="9.140625" customWidth="1"/>
    <col min="11265" max="11265" width="3.42578125" customWidth="1"/>
    <col min="11266" max="11266" width="19.140625" customWidth="1"/>
    <col min="11267" max="11267" width="16.42578125" customWidth="1"/>
    <col min="11268" max="11268" width="17" customWidth="1"/>
    <col min="11269" max="11269" width="19.42578125" customWidth="1"/>
    <col min="11270" max="11270" width="16" customWidth="1"/>
    <col min="11271" max="11271" width="15.85546875" customWidth="1"/>
    <col min="11272" max="11272" width="12.5703125" customWidth="1"/>
    <col min="11276" max="11276" width="7.85546875" customWidth="1"/>
    <col min="11277" max="11277" width="9.140625" customWidth="1"/>
    <col min="11521" max="11521" width="3.42578125" customWidth="1"/>
    <col min="11522" max="11522" width="19.140625" customWidth="1"/>
    <col min="11523" max="11523" width="16.42578125" customWidth="1"/>
    <col min="11524" max="11524" width="17" customWidth="1"/>
    <col min="11525" max="11525" width="19.42578125" customWidth="1"/>
    <col min="11526" max="11526" width="16" customWidth="1"/>
    <col min="11527" max="11527" width="15.85546875" customWidth="1"/>
    <col min="11528" max="11528" width="12.5703125" customWidth="1"/>
    <col min="11532" max="11532" width="7.85546875" customWidth="1"/>
    <col min="11533" max="11533" width="9.140625" customWidth="1"/>
    <col min="11777" max="11777" width="3.42578125" customWidth="1"/>
    <col min="11778" max="11778" width="19.140625" customWidth="1"/>
    <col min="11779" max="11779" width="16.42578125" customWidth="1"/>
    <col min="11780" max="11780" width="17" customWidth="1"/>
    <col min="11781" max="11781" width="19.42578125" customWidth="1"/>
    <col min="11782" max="11782" width="16" customWidth="1"/>
    <col min="11783" max="11783" width="15.85546875" customWidth="1"/>
    <col min="11784" max="11784" width="12.5703125" customWidth="1"/>
    <col min="11788" max="11788" width="7.85546875" customWidth="1"/>
    <col min="11789" max="11789" width="9.140625" customWidth="1"/>
    <col min="12033" max="12033" width="3.42578125" customWidth="1"/>
    <col min="12034" max="12034" width="19.140625" customWidth="1"/>
    <col min="12035" max="12035" width="16.42578125" customWidth="1"/>
    <col min="12036" max="12036" width="17" customWidth="1"/>
    <col min="12037" max="12037" width="19.42578125" customWidth="1"/>
    <col min="12038" max="12038" width="16" customWidth="1"/>
    <col min="12039" max="12039" width="15.85546875" customWidth="1"/>
    <col min="12040" max="12040" width="12.5703125" customWidth="1"/>
    <col min="12044" max="12044" width="7.85546875" customWidth="1"/>
    <col min="12045" max="12045" width="9.140625" customWidth="1"/>
    <col min="12289" max="12289" width="3.42578125" customWidth="1"/>
    <col min="12290" max="12290" width="19.140625" customWidth="1"/>
    <col min="12291" max="12291" width="16.42578125" customWidth="1"/>
    <col min="12292" max="12292" width="17" customWidth="1"/>
    <col min="12293" max="12293" width="19.42578125" customWidth="1"/>
    <col min="12294" max="12294" width="16" customWidth="1"/>
    <col min="12295" max="12295" width="15.85546875" customWidth="1"/>
    <col min="12296" max="12296" width="12.5703125" customWidth="1"/>
    <col min="12300" max="12300" width="7.85546875" customWidth="1"/>
    <col min="12301" max="12301" width="9.140625" customWidth="1"/>
    <col min="12545" max="12545" width="3.42578125" customWidth="1"/>
    <col min="12546" max="12546" width="19.140625" customWidth="1"/>
    <col min="12547" max="12547" width="16.42578125" customWidth="1"/>
    <col min="12548" max="12548" width="17" customWidth="1"/>
    <col min="12549" max="12549" width="19.42578125" customWidth="1"/>
    <col min="12550" max="12550" width="16" customWidth="1"/>
    <col min="12551" max="12551" width="15.85546875" customWidth="1"/>
    <col min="12552" max="12552" width="12.5703125" customWidth="1"/>
    <col min="12556" max="12556" width="7.85546875" customWidth="1"/>
    <col min="12557" max="12557" width="9.140625" customWidth="1"/>
    <col min="12801" max="12801" width="3.42578125" customWidth="1"/>
    <col min="12802" max="12802" width="19.140625" customWidth="1"/>
    <col min="12803" max="12803" width="16.42578125" customWidth="1"/>
    <col min="12804" max="12804" width="17" customWidth="1"/>
    <col min="12805" max="12805" width="19.42578125" customWidth="1"/>
    <col min="12806" max="12806" width="16" customWidth="1"/>
    <col min="12807" max="12807" width="15.85546875" customWidth="1"/>
    <col min="12808" max="12808" width="12.5703125" customWidth="1"/>
    <col min="12812" max="12812" width="7.85546875" customWidth="1"/>
    <col min="12813" max="12813" width="9.140625" customWidth="1"/>
    <col min="13057" max="13057" width="3.42578125" customWidth="1"/>
    <col min="13058" max="13058" width="19.140625" customWidth="1"/>
    <col min="13059" max="13059" width="16.42578125" customWidth="1"/>
    <col min="13060" max="13060" width="17" customWidth="1"/>
    <col min="13061" max="13061" width="19.42578125" customWidth="1"/>
    <col min="13062" max="13062" width="16" customWidth="1"/>
    <col min="13063" max="13063" width="15.85546875" customWidth="1"/>
    <col min="13064" max="13064" width="12.5703125" customWidth="1"/>
    <col min="13068" max="13068" width="7.85546875" customWidth="1"/>
    <col min="13069" max="13069" width="9.140625" customWidth="1"/>
    <col min="13313" max="13313" width="3.42578125" customWidth="1"/>
    <col min="13314" max="13314" width="19.140625" customWidth="1"/>
    <col min="13315" max="13315" width="16.42578125" customWidth="1"/>
    <col min="13316" max="13316" width="17" customWidth="1"/>
    <col min="13317" max="13317" width="19.42578125" customWidth="1"/>
    <col min="13318" max="13318" width="16" customWidth="1"/>
    <col min="13319" max="13319" width="15.85546875" customWidth="1"/>
    <col min="13320" max="13320" width="12.5703125" customWidth="1"/>
    <col min="13324" max="13324" width="7.85546875" customWidth="1"/>
    <col min="13325" max="13325" width="9.140625" customWidth="1"/>
    <col min="13569" max="13569" width="3.42578125" customWidth="1"/>
    <col min="13570" max="13570" width="19.140625" customWidth="1"/>
    <col min="13571" max="13571" width="16.42578125" customWidth="1"/>
    <col min="13572" max="13572" width="17" customWidth="1"/>
    <col min="13573" max="13573" width="19.42578125" customWidth="1"/>
    <col min="13574" max="13574" width="16" customWidth="1"/>
    <col min="13575" max="13575" width="15.85546875" customWidth="1"/>
    <col min="13576" max="13576" width="12.5703125" customWidth="1"/>
    <col min="13580" max="13580" width="7.85546875" customWidth="1"/>
    <col min="13581" max="13581" width="9.140625" customWidth="1"/>
    <col min="13825" max="13825" width="3.42578125" customWidth="1"/>
    <col min="13826" max="13826" width="19.140625" customWidth="1"/>
    <col min="13827" max="13827" width="16.42578125" customWidth="1"/>
    <col min="13828" max="13828" width="17" customWidth="1"/>
    <col min="13829" max="13829" width="19.42578125" customWidth="1"/>
    <col min="13830" max="13830" width="16" customWidth="1"/>
    <col min="13831" max="13831" width="15.85546875" customWidth="1"/>
    <col min="13832" max="13832" width="12.5703125" customWidth="1"/>
    <col min="13836" max="13836" width="7.85546875" customWidth="1"/>
    <col min="13837" max="13837" width="9.140625" customWidth="1"/>
    <col min="14081" max="14081" width="3.42578125" customWidth="1"/>
    <col min="14082" max="14082" width="19.140625" customWidth="1"/>
    <col min="14083" max="14083" width="16.42578125" customWidth="1"/>
    <col min="14084" max="14084" width="17" customWidth="1"/>
    <col min="14085" max="14085" width="19.42578125" customWidth="1"/>
    <col min="14086" max="14086" width="16" customWidth="1"/>
    <col min="14087" max="14087" width="15.85546875" customWidth="1"/>
    <col min="14088" max="14088" width="12.5703125" customWidth="1"/>
    <col min="14092" max="14092" width="7.85546875" customWidth="1"/>
    <col min="14093" max="14093" width="9.140625" customWidth="1"/>
    <col min="14337" max="14337" width="3.42578125" customWidth="1"/>
    <col min="14338" max="14338" width="19.140625" customWidth="1"/>
    <col min="14339" max="14339" width="16.42578125" customWidth="1"/>
    <col min="14340" max="14340" width="17" customWidth="1"/>
    <col min="14341" max="14341" width="19.42578125" customWidth="1"/>
    <col min="14342" max="14342" width="16" customWidth="1"/>
    <col min="14343" max="14343" width="15.85546875" customWidth="1"/>
    <col min="14344" max="14344" width="12.5703125" customWidth="1"/>
    <col min="14348" max="14348" width="7.85546875" customWidth="1"/>
    <col min="14349" max="14349" width="9.140625" customWidth="1"/>
    <col min="14593" max="14593" width="3.42578125" customWidth="1"/>
    <col min="14594" max="14594" width="19.140625" customWidth="1"/>
    <col min="14595" max="14595" width="16.42578125" customWidth="1"/>
    <col min="14596" max="14596" width="17" customWidth="1"/>
    <col min="14597" max="14597" width="19.42578125" customWidth="1"/>
    <col min="14598" max="14598" width="16" customWidth="1"/>
    <col min="14599" max="14599" width="15.85546875" customWidth="1"/>
    <col min="14600" max="14600" width="12.5703125" customWidth="1"/>
    <col min="14604" max="14604" width="7.85546875" customWidth="1"/>
    <col min="14605" max="14605" width="9.140625" customWidth="1"/>
    <col min="14849" max="14849" width="3.42578125" customWidth="1"/>
    <col min="14850" max="14850" width="19.140625" customWidth="1"/>
    <col min="14851" max="14851" width="16.42578125" customWidth="1"/>
    <col min="14852" max="14852" width="17" customWidth="1"/>
    <col min="14853" max="14853" width="19.42578125" customWidth="1"/>
    <col min="14854" max="14854" width="16" customWidth="1"/>
    <col min="14855" max="14855" width="15.85546875" customWidth="1"/>
    <col min="14856" max="14856" width="12.5703125" customWidth="1"/>
    <col min="14860" max="14860" width="7.85546875" customWidth="1"/>
    <col min="14861" max="14861" width="9.140625" customWidth="1"/>
    <col min="15105" max="15105" width="3.42578125" customWidth="1"/>
    <col min="15106" max="15106" width="19.140625" customWidth="1"/>
    <col min="15107" max="15107" width="16.42578125" customWidth="1"/>
    <col min="15108" max="15108" width="17" customWidth="1"/>
    <col min="15109" max="15109" width="19.42578125" customWidth="1"/>
    <col min="15110" max="15110" width="16" customWidth="1"/>
    <col min="15111" max="15111" width="15.85546875" customWidth="1"/>
    <col min="15112" max="15112" width="12.5703125" customWidth="1"/>
    <col min="15116" max="15116" width="7.85546875" customWidth="1"/>
    <col min="15117" max="15117" width="9.140625" customWidth="1"/>
    <col min="15361" max="15361" width="3.42578125" customWidth="1"/>
    <col min="15362" max="15362" width="19.140625" customWidth="1"/>
    <col min="15363" max="15363" width="16.42578125" customWidth="1"/>
    <col min="15364" max="15364" width="17" customWidth="1"/>
    <col min="15365" max="15365" width="19.42578125" customWidth="1"/>
    <col min="15366" max="15366" width="16" customWidth="1"/>
    <col min="15367" max="15367" width="15.85546875" customWidth="1"/>
    <col min="15368" max="15368" width="12.5703125" customWidth="1"/>
    <col min="15372" max="15372" width="7.85546875" customWidth="1"/>
    <col min="15373" max="15373" width="9.140625" customWidth="1"/>
    <col min="15617" max="15617" width="3.42578125" customWidth="1"/>
    <col min="15618" max="15618" width="19.140625" customWidth="1"/>
    <col min="15619" max="15619" width="16.42578125" customWidth="1"/>
    <col min="15620" max="15620" width="17" customWidth="1"/>
    <col min="15621" max="15621" width="19.42578125" customWidth="1"/>
    <col min="15622" max="15622" width="16" customWidth="1"/>
    <col min="15623" max="15623" width="15.85546875" customWidth="1"/>
    <col min="15624" max="15624" width="12.5703125" customWidth="1"/>
    <col min="15628" max="15628" width="7.85546875" customWidth="1"/>
    <col min="15629" max="15629" width="9.140625" customWidth="1"/>
    <col min="15873" max="15873" width="3.42578125" customWidth="1"/>
    <col min="15874" max="15874" width="19.140625" customWidth="1"/>
    <col min="15875" max="15875" width="16.42578125" customWidth="1"/>
    <col min="15876" max="15876" width="17" customWidth="1"/>
    <col min="15877" max="15877" width="19.42578125" customWidth="1"/>
    <col min="15878" max="15878" width="16" customWidth="1"/>
    <col min="15879" max="15879" width="15.85546875" customWidth="1"/>
    <col min="15880" max="15880" width="12.5703125" customWidth="1"/>
    <col min="15884" max="15884" width="7.85546875" customWidth="1"/>
    <col min="15885" max="15885" width="9.140625" customWidth="1"/>
    <col min="16129" max="16129" width="3.42578125" customWidth="1"/>
    <col min="16130" max="16130" width="19.140625" customWidth="1"/>
    <col min="16131" max="16131" width="16.42578125" customWidth="1"/>
    <col min="16132" max="16132" width="17" customWidth="1"/>
    <col min="16133" max="16133" width="19.42578125" customWidth="1"/>
    <col min="16134" max="16134" width="16" customWidth="1"/>
    <col min="16135" max="16135" width="15.85546875" customWidth="1"/>
    <col min="16136" max="16136" width="12.5703125" customWidth="1"/>
    <col min="16140" max="16140" width="7.85546875" customWidth="1"/>
    <col min="16141" max="16141" width="9.140625" customWidth="1"/>
  </cols>
  <sheetData>
    <row r="2" spans="2:11" ht="23.25" x14ac:dyDescent="0.35">
      <c r="B2" s="24" t="s">
        <v>131</v>
      </c>
    </row>
    <row r="4" spans="2:11" x14ac:dyDescent="0.25">
      <c r="B4" s="31" t="s">
        <v>136</v>
      </c>
      <c r="C4" s="31" t="s">
        <v>135</v>
      </c>
      <c r="D4" s="31" t="s">
        <v>135</v>
      </c>
      <c r="E4" s="31" t="s">
        <v>137</v>
      </c>
      <c r="F4" s="31" t="s">
        <v>137</v>
      </c>
    </row>
    <row r="5" spans="2:11" x14ac:dyDescent="0.25">
      <c r="B5" s="29" t="s">
        <v>138</v>
      </c>
      <c r="C5" s="29">
        <v>0.3</v>
      </c>
      <c r="D5" s="29">
        <v>0.4</v>
      </c>
      <c r="E5" s="29">
        <v>0.1</v>
      </c>
      <c r="F5" s="29">
        <v>0.2</v>
      </c>
    </row>
    <row r="6" spans="2:11" x14ac:dyDescent="0.25">
      <c r="B6" s="29" t="s">
        <v>139</v>
      </c>
      <c r="C6" s="29" t="s">
        <v>10</v>
      </c>
      <c r="D6" s="29" t="s">
        <v>93</v>
      </c>
      <c r="E6" s="29" t="s">
        <v>78</v>
      </c>
      <c r="F6" s="29" t="s">
        <v>94</v>
      </c>
      <c r="G6" s="27"/>
      <c r="H6" s="27"/>
    </row>
    <row r="7" spans="2:11" x14ac:dyDescent="0.25">
      <c r="B7" s="29" t="s">
        <v>45</v>
      </c>
      <c r="C7" s="29">
        <v>51300</v>
      </c>
      <c r="D7" s="29">
        <v>2</v>
      </c>
      <c r="E7" s="29">
        <v>30</v>
      </c>
      <c r="F7" s="29">
        <v>1</v>
      </c>
      <c r="G7" s="27"/>
      <c r="H7" s="27"/>
    </row>
    <row r="8" spans="2:11" x14ac:dyDescent="0.25">
      <c r="B8" s="29" t="s">
        <v>125</v>
      </c>
      <c r="C8" s="29">
        <v>51500</v>
      </c>
      <c r="D8" s="29">
        <v>1</v>
      </c>
      <c r="E8" s="29">
        <v>45</v>
      </c>
      <c r="F8" s="29">
        <v>2</v>
      </c>
      <c r="G8" s="27"/>
      <c r="H8" s="27"/>
    </row>
    <row r="9" spans="2:11" x14ac:dyDescent="0.25">
      <c r="B9" s="30" t="s">
        <v>132</v>
      </c>
      <c r="C9" s="30">
        <f>IF(C$4="cost",MIN(C$7:C$8),MAX(C$7:C$8))</f>
        <v>51300</v>
      </c>
      <c r="D9" s="30">
        <f>IF(D$4="cost",MIN(D$7:D$8),MAX(D$7:D$8))</f>
        <v>1</v>
      </c>
      <c r="E9" s="30">
        <f>IF(E$4="cost",MIN(E$7:E$8),MAX(E$7:E$8))</f>
        <v>45</v>
      </c>
      <c r="F9" s="30">
        <f>IF(F$4="cost",MIN(F$7:F$8),MAX(F$7:F$8))</f>
        <v>2</v>
      </c>
      <c r="G9" s="25"/>
      <c r="H9" s="25"/>
      <c r="J9" s="26" t="s">
        <v>133</v>
      </c>
      <c r="K9" s="26"/>
    </row>
    <row r="10" spans="2:11" x14ac:dyDescent="0.25">
      <c r="B10" s="14" t="s">
        <v>109</v>
      </c>
      <c r="C10" s="14">
        <f t="shared" ref="C10:F11" si="0">IF(C$4="cost",MIN(C$7:C$8)/C7,C7/MAX(C$7:C$8))</f>
        <v>1</v>
      </c>
      <c r="D10" s="14">
        <f t="shared" si="0"/>
        <v>0.5</v>
      </c>
      <c r="E10" s="14">
        <f t="shared" si="0"/>
        <v>0.66666666666666663</v>
      </c>
      <c r="F10" s="14">
        <f t="shared" si="0"/>
        <v>0.5</v>
      </c>
      <c r="J10" s="26">
        <f>(C$5*C10)+(D$5*D10)+(E$5*E10)+(F$5*F10)</f>
        <v>0.66666666666666663</v>
      </c>
      <c r="K10" s="26" t="s">
        <v>45</v>
      </c>
    </row>
    <row r="11" spans="2:11" x14ac:dyDescent="0.25">
      <c r="B11" s="14"/>
      <c r="C11" s="14">
        <f t="shared" si="0"/>
        <v>0.99611650485436898</v>
      </c>
      <c r="D11" s="14">
        <f t="shared" si="0"/>
        <v>1</v>
      </c>
      <c r="E11" s="14">
        <f t="shared" si="0"/>
        <v>1</v>
      </c>
      <c r="F11" s="14">
        <f t="shared" si="0"/>
        <v>1</v>
      </c>
      <c r="J11" s="26">
        <f>(C$5*C11)+(D$5*D11)+(E$5*E11)+(F$5*F11)+(G$5*G11)+(H$5*H11)</f>
        <v>0.99883495145631063</v>
      </c>
      <c r="K11" s="26" t="s">
        <v>125</v>
      </c>
    </row>
    <row r="12" spans="2:11" x14ac:dyDescent="0.25">
      <c r="J12" s="26"/>
      <c r="K12" s="26"/>
    </row>
    <row r="13" spans="2:11" x14ac:dyDescent="0.25">
      <c r="J13" s="26"/>
      <c r="K13" s="26"/>
    </row>
    <row r="15" spans="2:11" x14ac:dyDescent="0.25">
      <c r="I15" t="s">
        <v>134</v>
      </c>
    </row>
    <row r="18" spans="2:10" x14ac:dyDescent="0.25">
      <c r="B18" s="29" t="s">
        <v>140</v>
      </c>
      <c r="C18" s="29" t="s">
        <v>10</v>
      </c>
      <c r="D18" s="29" t="s">
        <v>93</v>
      </c>
      <c r="E18" s="29" t="s">
        <v>78</v>
      </c>
      <c r="F18" s="29" t="s">
        <v>94</v>
      </c>
    </row>
    <row r="19" spans="2:10" x14ac:dyDescent="0.25">
      <c r="B19" s="31" t="s">
        <v>136</v>
      </c>
      <c r="C19" s="31" t="s">
        <v>135</v>
      </c>
      <c r="D19" s="31" t="s">
        <v>135</v>
      </c>
      <c r="E19" s="31" t="s">
        <v>137</v>
      </c>
      <c r="F19" s="31" t="s">
        <v>137</v>
      </c>
    </row>
    <row r="20" spans="2:10" x14ac:dyDescent="0.25">
      <c r="B20" s="29" t="s">
        <v>138</v>
      </c>
      <c r="C20" s="29">
        <v>0.3</v>
      </c>
      <c r="D20" s="29">
        <v>0.4</v>
      </c>
      <c r="E20" s="29">
        <v>0.1</v>
      </c>
      <c r="F20" s="29">
        <v>0.2</v>
      </c>
    </row>
    <row r="21" spans="2:10" x14ac:dyDescent="0.25">
      <c r="H21" s="29" t="s">
        <v>140</v>
      </c>
      <c r="I21" s="31" t="s">
        <v>136</v>
      </c>
      <c r="J21" s="29" t="s">
        <v>138</v>
      </c>
    </row>
    <row r="22" spans="2:10" x14ac:dyDescent="0.25">
      <c r="H22" s="29" t="s">
        <v>10</v>
      </c>
      <c r="I22" s="31" t="s">
        <v>135</v>
      </c>
      <c r="J22" s="29">
        <v>0.3</v>
      </c>
    </row>
    <row r="23" spans="2:10" x14ac:dyDescent="0.25">
      <c r="H23" s="29" t="s">
        <v>93</v>
      </c>
      <c r="I23" s="31" t="s">
        <v>135</v>
      </c>
      <c r="J23" s="29">
        <v>0.4</v>
      </c>
    </row>
    <row r="24" spans="2:10" x14ac:dyDescent="0.25">
      <c r="H24" s="29" t="s">
        <v>78</v>
      </c>
      <c r="I24" s="31" t="s">
        <v>137</v>
      </c>
      <c r="J24" s="29">
        <v>0.1</v>
      </c>
    </row>
    <row r="25" spans="2:10" x14ac:dyDescent="0.25">
      <c r="H25" s="29" t="s">
        <v>94</v>
      </c>
      <c r="I25" s="31" t="s">
        <v>137</v>
      </c>
      <c r="J25" s="29">
        <v>0.2</v>
      </c>
    </row>
    <row r="28" spans="2:10" ht="15.75" thickBot="1" x14ac:dyDescent="0.3">
      <c r="C28" s="32" t="s">
        <v>140</v>
      </c>
      <c r="D28" s="33" t="s">
        <v>136</v>
      </c>
      <c r="E28" s="34" t="s">
        <v>138</v>
      </c>
    </row>
    <row r="29" spans="2:10" ht="15.75" thickTop="1" x14ac:dyDescent="0.25">
      <c r="C29" s="35" t="s">
        <v>10</v>
      </c>
      <c r="D29" s="36" t="s">
        <v>135</v>
      </c>
      <c r="E29" s="37">
        <v>0.3</v>
      </c>
    </row>
    <row r="30" spans="2:10" x14ac:dyDescent="0.25">
      <c r="C30" s="38" t="s">
        <v>93</v>
      </c>
      <c r="D30" s="39" t="s">
        <v>135</v>
      </c>
      <c r="E30" s="40">
        <v>0.4</v>
      </c>
    </row>
    <row r="31" spans="2:10" x14ac:dyDescent="0.25">
      <c r="C31" s="38" t="s">
        <v>78</v>
      </c>
      <c r="D31" s="39" t="s">
        <v>137</v>
      </c>
      <c r="E31" s="40">
        <v>0.1</v>
      </c>
    </row>
    <row r="32" spans="2:10" x14ac:dyDescent="0.25">
      <c r="C32" s="38" t="s">
        <v>94</v>
      </c>
      <c r="D32" s="39" t="s">
        <v>137</v>
      </c>
      <c r="E32" s="40">
        <v>0.2</v>
      </c>
    </row>
    <row r="40" spans="2:6" x14ac:dyDescent="0.25">
      <c r="B40" s="31" t="s">
        <v>136</v>
      </c>
      <c r="C40" s="31" t="s">
        <v>135</v>
      </c>
      <c r="D40" s="31" t="s">
        <v>135</v>
      </c>
      <c r="E40" s="31" t="s">
        <v>137</v>
      </c>
      <c r="F40" s="31" t="s">
        <v>137</v>
      </c>
    </row>
    <row r="41" spans="2:6" x14ac:dyDescent="0.25">
      <c r="B41" s="29" t="s">
        <v>138</v>
      </c>
      <c r="C41" s="29">
        <v>0.3</v>
      </c>
      <c r="D41" s="29">
        <v>0.4</v>
      </c>
      <c r="E41" s="29">
        <v>0.1</v>
      </c>
      <c r="F41" s="29">
        <v>0.2</v>
      </c>
    </row>
    <row r="42" spans="2:6" x14ac:dyDescent="0.25">
      <c r="B42" s="29" t="s">
        <v>139</v>
      </c>
      <c r="C42" s="29" t="s">
        <v>10</v>
      </c>
      <c r="D42" s="29" t="s">
        <v>93</v>
      </c>
      <c r="E42" s="29" t="s">
        <v>78</v>
      </c>
      <c r="F42" s="29" t="s">
        <v>94</v>
      </c>
    </row>
    <row r="43" spans="2:6" x14ac:dyDescent="0.25">
      <c r="B43" s="29" t="s">
        <v>45</v>
      </c>
      <c r="C43" s="29">
        <v>51300</v>
      </c>
      <c r="D43" s="29">
        <v>2</v>
      </c>
      <c r="E43" s="29">
        <v>30</v>
      </c>
      <c r="F43" s="29">
        <v>1</v>
      </c>
    </row>
    <row r="44" spans="2:6" x14ac:dyDescent="0.25">
      <c r="B44" s="29" t="s">
        <v>125</v>
      </c>
      <c r="C44" s="29">
        <v>51500</v>
      </c>
      <c r="D44" s="29">
        <v>1</v>
      </c>
      <c r="E44" s="29">
        <v>45</v>
      </c>
      <c r="F44" s="29">
        <v>2</v>
      </c>
    </row>
    <row r="45" spans="2:6" x14ac:dyDescent="0.25">
      <c r="B45" s="30" t="s">
        <v>132</v>
      </c>
      <c r="C45" s="30">
        <f>IF(C$4="cost",MIN(C$7:C$8),MAX(C$7:C$8))</f>
        <v>51300</v>
      </c>
      <c r="D45" s="30">
        <f>IF(D$4="cost",MIN(D$7:D$8),MAX(D$7:D$8))</f>
        <v>1</v>
      </c>
      <c r="E45" s="30">
        <f>IF(E$4="cost",MIN(E$7:E$8),MAX(E$7:E$8))</f>
        <v>45</v>
      </c>
      <c r="F45" s="30">
        <f>IF(F$4="cost",MIN(F$7:F$8),MAX(F$7:F$8))</f>
        <v>2</v>
      </c>
    </row>
    <row r="46" spans="2:6" x14ac:dyDescent="0.25">
      <c r="B46" s="14" t="s">
        <v>45</v>
      </c>
      <c r="C46" s="14">
        <f t="shared" ref="C46:F47" si="1">IF(C$4="cost",MIN(C$7:C$8)/C43,C43/MAX(C$7:C$8))</f>
        <v>1</v>
      </c>
      <c r="D46" s="14">
        <f t="shared" si="1"/>
        <v>0.5</v>
      </c>
      <c r="E46" s="14">
        <f t="shared" si="1"/>
        <v>0.66666666666666663</v>
      </c>
      <c r="F46" s="14">
        <f t="shared" si="1"/>
        <v>0.5</v>
      </c>
    </row>
    <row r="47" spans="2:6" x14ac:dyDescent="0.25">
      <c r="B47" s="14" t="s">
        <v>141</v>
      </c>
      <c r="C47" s="14">
        <f t="shared" si="1"/>
        <v>0.99611650485436898</v>
      </c>
      <c r="D47" s="14">
        <f t="shared" si="1"/>
        <v>1</v>
      </c>
      <c r="E47" s="14">
        <f t="shared" si="1"/>
        <v>1</v>
      </c>
      <c r="F47" s="14">
        <f t="shared" si="1"/>
        <v>1</v>
      </c>
    </row>
    <row r="50" spans="1:6" x14ac:dyDescent="0.25">
      <c r="B50" t="s">
        <v>45</v>
      </c>
      <c r="C50">
        <v>1</v>
      </c>
      <c r="D50">
        <v>0.5</v>
      </c>
      <c r="E50">
        <v>0.66666666666666663</v>
      </c>
      <c r="F50">
        <v>0.5</v>
      </c>
    </row>
    <row r="51" spans="1:6" x14ac:dyDescent="0.25">
      <c r="B51" t="s">
        <v>141</v>
      </c>
      <c r="C51">
        <v>0.99611650485436898</v>
      </c>
      <c r="D51">
        <v>1</v>
      </c>
      <c r="E51">
        <v>1</v>
      </c>
      <c r="F51">
        <v>1</v>
      </c>
    </row>
    <row r="53" spans="1:6" x14ac:dyDescent="0.25">
      <c r="A53" s="14"/>
      <c r="B53" s="14" t="s">
        <v>45</v>
      </c>
      <c r="C53" s="14" t="s">
        <v>141</v>
      </c>
    </row>
    <row r="54" spans="1:6" x14ac:dyDescent="0.25">
      <c r="A54" s="29" t="s">
        <v>10</v>
      </c>
      <c r="B54" s="14">
        <v>1</v>
      </c>
      <c r="C54" s="14">
        <v>0.99611650485436898</v>
      </c>
    </row>
    <row r="55" spans="1:6" x14ac:dyDescent="0.25">
      <c r="A55" s="29" t="s">
        <v>93</v>
      </c>
      <c r="B55" s="14">
        <v>0.5</v>
      </c>
      <c r="C55" s="14">
        <v>1</v>
      </c>
    </row>
    <row r="56" spans="1:6" x14ac:dyDescent="0.25">
      <c r="A56" s="29" t="s">
        <v>78</v>
      </c>
      <c r="B56" s="14">
        <v>0.66666666666666663</v>
      </c>
      <c r="C56" s="14">
        <v>1</v>
      </c>
    </row>
    <row r="57" spans="1:6" x14ac:dyDescent="0.25">
      <c r="A57" s="29" t="s">
        <v>94</v>
      </c>
      <c r="B57" s="14">
        <v>0.5</v>
      </c>
      <c r="C57" s="14">
        <v>1</v>
      </c>
    </row>
    <row r="58" spans="1:6" x14ac:dyDescent="0.25">
      <c r="A58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Lokasurya</dc:creator>
  <cp:lastModifiedBy>Edric-PC</cp:lastModifiedBy>
  <dcterms:created xsi:type="dcterms:W3CDTF">2017-05-15T12:42:02Z</dcterms:created>
  <dcterms:modified xsi:type="dcterms:W3CDTF">2017-11-06T17:14:31Z</dcterms:modified>
</cp:coreProperties>
</file>