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autoCompressPictures="0" defaultThemeVersion="124226"/>
  <mc:AlternateContent xmlns:mc="http://schemas.openxmlformats.org/markup-compatibility/2006">
    <mc:Choice Requires="x15">
      <x15ac:absPath xmlns:x15ac="http://schemas.microsoft.com/office/spreadsheetml/2010/11/ac" url="C:\Users\Maximilian Donner\Google Drive\LCD Projekt Scrum Made\9 Finale Abgaben bis 28.06\"/>
    </mc:Choice>
  </mc:AlternateContent>
  <xr:revisionPtr revIDLastSave="0" documentId="13_ncr:1_{C9691010-BE0C-497E-85DC-FB7743871C3A}" xr6:coauthVersionLast="43" xr6:coauthVersionMax="43" xr10:uidLastSave="{00000000-0000-0000-0000-000000000000}"/>
  <bookViews>
    <workbookView xWindow="-108" yWindow="-108" windowWidth="23256" windowHeight="12576" activeTab="2" xr2:uid="{00000000-000D-0000-FFFF-FFFF00000000}"/>
  </bookViews>
  <sheets>
    <sheet name="Management Summary" sheetId="4" r:id="rId1"/>
    <sheet name="Qualitative Bewertung" sheetId="2" r:id="rId2"/>
    <sheet name="Quantitative Bewertung" sheetId="3" r:id="rId3"/>
    <sheet name="Quellenverzeichnis" sheetId="5"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1" i="3" l="1"/>
  <c r="G11" i="3"/>
  <c r="F11" i="3"/>
  <c r="E11" i="3"/>
  <c r="D11" i="3"/>
  <c r="C11" i="3"/>
  <c r="H22" i="3" l="1"/>
  <c r="G22" i="3"/>
  <c r="F22" i="3"/>
  <c r="D22" i="3"/>
  <c r="E22" i="3"/>
  <c r="B23" i="3"/>
  <c r="B22" i="3"/>
  <c r="F15" i="3" l="1"/>
  <c r="F33" i="3" s="1"/>
  <c r="H28" i="3"/>
  <c r="H34" i="3" s="1"/>
  <c r="G28" i="3"/>
  <c r="G34" i="3" s="1"/>
  <c r="C22" i="3"/>
  <c r="H15" i="3"/>
  <c r="H33" i="3" s="1"/>
  <c r="D15" i="3"/>
  <c r="D33" i="3" s="1"/>
  <c r="E15" i="3"/>
  <c r="E33" i="3" s="1"/>
  <c r="G15" i="3"/>
  <c r="G33" i="3" s="1"/>
  <c r="C15" i="3"/>
  <c r="C33" i="3" s="1"/>
  <c r="B15" i="3"/>
  <c r="B33" i="3" s="1"/>
  <c r="E28" i="3"/>
  <c r="E34" i="3" s="1"/>
  <c r="F28" i="3"/>
  <c r="F34" i="3" s="1"/>
  <c r="B28" i="3"/>
  <c r="B34" i="3" s="1"/>
  <c r="G35" i="3" l="1"/>
  <c r="E35" i="3"/>
  <c r="B35" i="3"/>
  <c r="F35" i="3"/>
  <c r="H35" i="3"/>
  <c r="C28" i="3"/>
  <c r="C34" i="3" s="1"/>
  <c r="C35" i="3" s="1"/>
  <c r="D28" i="3"/>
  <c r="D34" i="3" s="1"/>
  <c r="D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Maximilian Donner</author>
  </authors>
  <commentList>
    <comment ref="A11" authorId="0" shapeId="0" xr:uid="{B941A3D2-8089-4F4B-8FE6-495DA608B3C8}">
      <text>
        <r>
          <rPr>
            <b/>
            <sz val="9"/>
            <color indexed="81"/>
            <rFont val="Segoe UI"/>
            <family val="2"/>
          </rPr>
          <t>Maximilian Donner:</t>
        </r>
        <r>
          <rPr>
            <sz val="9"/>
            <color indexed="81"/>
            <rFont val="Segoe UI"/>
            <family val="2"/>
          </rPr>
          <t xml:space="preserve">
In Jahr 1 planen wir ca 10000 aktive Nutzer generiert zu haben (über unsere Werbung). Dann wollen wir unser Produkt an Linkedin vermieten, wofür wir pro User 1€ nehmen werden. In den weiteren Jahren erkennt man wie die Nutzerzahlen wachsen (durch den Netzwerkeffekt) und die Mietkosten pro User jährlich um 10ct steigen.
 </t>
        </r>
      </text>
    </comment>
    <comment ref="A12" authorId="0" shapeId="0" xr:uid="{12434061-FC2A-4D96-B49C-37F6998D4A7A}">
      <text>
        <r>
          <rPr>
            <b/>
            <sz val="9"/>
            <color indexed="81"/>
            <rFont val="Segoe UI"/>
            <family val="2"/>
          </rPr>
          <t>Maximilian Donner:</t>
        </r>
        <r>
          <rPr>
            <sz val="9"/>
            <color indexed="81"/>
            <rFont val="Segoe UI"/>
            <family val="2"/>
          </rPr>
          <t xml:space="preserve">
In Jahr 6 werden die Nutzerzahlen so hoch sein, dass sich die Kosten für die Mieter nicht mehr lohnen werden. Deshalb planen wir unser Unternehmen in Jahr 6 für circa 7 Millionen Euro an z. B. Linkedin zu verkaufen. </t>
        </r>
      </text>
    </comment>
    <comment ref="H12" authorId="0" shapeId="0" xr:uid="{A84EF1F7-549C-441E-817F-29AACBB3ADF1}">
      <text>
        <r>
          <rPr>
            <b/>
            <sz val="9"/>
            <color indexed="81"/>
            <rFont val="Segoe UI"/>
            <family val="2"/>
          </rPr>
          <t>Maximilian Donner:</t>
        </r>
        <r>
          <rPr>
            <sz val="9"/>
            <color indexed="81"/>
            <rFont val="Segoe UI"/>
            <family val="2"/>
          </rPr>
          <t xml:space="preserve">
Auf den Betrag 7 Millionen sind wir gekommen, indem wir uns an früheren Acquisitionen großer Tech Unternehmen wie Facebook und Google und Linkedin orientiert haben (siehe dazu Quellen 4-6)
</t>
        </r>
      </text>
    </comment>
    <comment ref="A22" authorId="0" shapeId="0" xr:uid="{787C5373-A9EC-4F30-9904-A02CAE42648E}">
      <text>
        <r>
          <rPr>
            <b/>
            <sz val="9"/>
            <color indexed="81"/>
            <rFont val="Segoe UI"/>
            <charset val="1"/>
          </rPr>
          <t>Maximilian Donner:</t>
        </r>
        <r>
          <rPr>
            <sz val="9"/>
            <color indexed="81"/>
            <rFont val="Segoe UI"/>
            <charset val="1"/>
          </rPr>
          <t xml:space="preserve">
Hier werden wir in Jahr 0 und Jahr 1 20€ pro Tag, in Jahr 2 25€ und ab Jahr 3 30€ ausgeben. Die Höhe der Ausgaben haben wir mit Hilfe von Quelle 9 beschlossen: 1000 Impressions am Tag kosten ca. 6$, weshalb wir uns am Anfang für 20€/Tag entschieden haben.</t>
        </r>
      </text>
    </comment>
    <comment ref="A23" authorId="0" shapeId="0" xr:uid="{0D234387-5EE8-4B6B-90A7-E7838DDE50F3}">
      <text>
        <r>
          <rPr>
            <b/>
            <sz val="9"/>
            <color indexed="81"/>
            <rFont val="Segoe UI"/>
            <charset val="1"/>
          </rPr>
          <t>Maximilian Donner:</t>
        </r>
        <r>
          <rPr>
            <sz val="9"/>
            <color indexed="81"/>
            <rFont val="Segoe UI"/>
            <charset val="1"/>
          </rPr>
          <t xml:space="preserve">
Hier berechnen wir uns ein realistisches 35.000€ Brutto Jahresgehalt.
</t>
        </r>
      </text>
    </comment>
    <comment ref="B23" authorId="0" shapeId="0" xr:uid="{3B885F69-751C-43D8-B3DC-3A41A8A6560A}">
      <text>
        <r>
          <rPr>
            <b/>
            <sz val="9"/>
            <color indexed="81"/>
            <rFont val="Segoe UI"/>
            <family val="2"/>
          </rPr>
          <t>Maximilian Donner:</t>
        </r>
        <r>
          <rPr>
            <sz val="9"/>
            <color indexed="81"/>
            <rFont val="Segoe UI"/>
            <family val="2"/>
          </rPr>
          <t xml:space="preserve">
In Jahr 0 rechnen wir immer erst mit dem Beginn des LCDs, also in April 2019. Es sind also noch 9 verbleibende Monate --&gt; (35.000€ Jahresgehalt / 12 Monate) * 9 Monate * 4 Personen
</t>
        </r>
      </text>
    </comment>
    <comment ref="A24" authorId="0" shapeId="0" xr:uid="{9FDF869C-1547-4115-A953-5DED2B7A2FF5}">
      <text>
        <r>
          <rPr>
            <b/>
            <sz val="9"/>
            <color indexed="81"/>
            <rFont val="Segoe UI"/>
            <family val="2"/>
          </rPr>
          <t>Maximilian Donner:</t>
        </r>
        <r>
          <rPr>
            <sz val="9"/>
            <color indexed="81"/>
            <rFont val="Segoe UI"/>
            <family val="2"/>
          </rPr>
          <t xml:space="preserve">
Die hauptsächliche Benutzung unserer Dienste wird im Zug erfolgen. Zudem befindet sich unsere Zielgruppe (vielreisende Geschäftsleute) vor Allem in ICE's. Deswegen wollen wir uns auch an Ort und Stelle einen Namen, durch analoge Werbung in den Zügen machen. Hier wollen wir z.B. Werbestellen in den Abteilen mit Plakaten belegen oder Anzeigen im DB Bordheft schalten.
</t>
        </r>
      </text>
    </comment>
  </commentList>
</comments>
</file>

<file path=xl/sharedStrings.xml><?xml version="1.0" encoding="utf-8"?>
<sst xmlns="http://schemas.openxmlformats.org/spreadsheetml/2006/main" count="84" uniqueCount="70">
  <si>
    <t>Chancen</t>
  </si>
  <si>
    <t>Risiken</t>
  </si>
  <si>
    <t>Jahr 1</t>
  </si>
  <si>
    <t>Jahr 2</t>
  </si>
  <si>
    <t>Jahr 3</t>
  </si>
  <si>
    <t>1. Management Summary</t>
  </si>
  <si>
    <t>2.1 Formale Beschreibung der Geschäftsidee im Hinblick auf die wirtschaftlichen Ziele</t>
  </si>
  <si>
    <t xml:space="preserve">2.2 Geplantes Vorgehen zur Erreichung der Ziele </t>
  </si>
  <si>
    <t>2.3 SWOT-Analyse</t>
  </si>
  <si>
    <t>2.4 Markt- und Wettbewerbsanalyse</t>
  </si>
  <si>
    <t>2.5 Personalplanung</t>
  </si>
  <si>
    <t>2.6 Rechtliche Rahmenbedingunen</t>
  </si>
  <si>
    <t>3.1.1 Einnahmen</t>
  </si>
  <si>
    <t>3.1.2 Ausgaben</t>
  </si>
  <si>
    <t xml:space="preserve"> = geplante Gesamteinnahmen</t>
  </si>
  <si>
    <t>Einnahmequelle 5:</t>
  </si>
  <si>
    <t>Einnahmequelle 6:</t>
  </si>
  <si>
    <t>Ausgabe 4:</t>
  </si>
  <si>
    <t>Ausgabe 6:</t>
  </si>
  <si>
    <t xml:space="preserve"> = geplante Gesamtausgaben</t>
  </si>
  <si>
    <t>Ausgabe 5:</t>
  </si>
  <si>
    <t>Externe Analyse</t>
  </si>
  <si>
    <t>Stärken</t>
  </si>
  <si>
    <t>Schwächen</t>
  </si>
  <si>
    <t>Interne Analyse</t>
  </si>
  <si>
    <t>Business Case - Management Summary</t>
  </si>
  <si>
    <t>3.1 Cashflow</t>
  </si>
  <si>
    <t>Der Cashflow ist eine finanzwirtschaftliche Kennzahl, die definiert ist als Einnahmen − Ausgaben.</t>
  </si>
  <si>
    <t>Diese Kennzahl dient zur Beurteilung des Zahlungsmittelüberschusses eines Geschäfts, die Betrachtung erfolgt periodenbezogen</t>
  </si>
  <si>
    <t>(z. B. Cashflow bezogen auf das Geschäftsjahr).</t>
  </si>
  <si>
    <t>Business Case - Quantitative Bewertung des geplanten Vorhabens</t>
  </si>
  <si>
    <t>Auflistung eurer geplanten Einnahmequellen. Je Einnahmequelle ist eine kurze Beschreibung inkl. der quantifizierten Annahmen zu dokumentieren.</t>
  </si>
  <si>
    <t>Annahmen zu dokumentieren.</t>
  </si>
  <si>
    <t>3.1.3 Cashflow Berechnung</t>
  </si>
  <si>
    <t>Business Case - Qualitative Bewertung des geplanten Vorhabens</t>
  </si>
  <si>
    <t>Kurze Beschreibung der Chancen und Risiken aus eurer Sicht. In jedem der 4 Quadranten (Chancen, Risiken und Stärken, Schwächen) sollte min. ein Punkt aufgeführt werden.</t>
  </si>
  <si>
    <t xml:space="preserve">Auflistung eurer geplanten Ausgaben (z.B. Kategorie: Personalkosten – 50.000 € ….). Je Ausgabe ist eine kurze Beschreibung inkl. der quantifizierten </t>
  </si>
  <si>
    <t>Quellenverzeichnis</t>
  </si>
  <si>
    <t>Nr.</t>
  </si>
  <si>
    <t>Quelle</t>
  </si>
  <si>
    <t>https://www.marketresearchfuture.com/reports/ar-vr-smart-glasses-market-4837</t>
  </si>
  <si>
    <t>https://medium.com/vr-first/a-summary-of-augmented-reality-and-virtual-reality-market-size-predictions-4b51ea5e2509</t>
  </si>
  <si>
    <r>
      <t xml:space="preserve">z.B.: Welche Personen mit welchen Fähigkeiten benötigt man für die Zielerreichung und benötigt man ggf. externe Ressourcen? 
</t>
    </r>
    <r>
      <rPr>
        <sz val="11"/>
        <color theme="1"/>
        <rFont val="Calibri"/>
        <family val="2"/>
        <scheme val="minor"/>
      </rPr>
      <t>Unser MVP richtet sich darauf mit Hilfe eines QR-Code einen Menschen zu identifizieren und dessen Profildaten in der AR Smartphone Umgebung anzeigen zu lassen. Auf dem MVP aufbauend möchten wir in Zukunft die Geschäftsidee 1. über eine Gesichtserkennung und 2. über eine Smart Glass  umsetzen. Da wir zu viert sind sehen wir uns dieser technologischen Herausforderung gestellt und planen erst einmal nicht damit weiteres Personal einzustellen. Auf externe Ressoucen wie Dokumenationen und Hilfestellungen aus unserem Netzwerk werden wir sicherlich zurückgreifen müssen, wobei wir uns trotzdem nicht finanziell an Mitarbeiter binden möchten.</t>
    </r>
  </si>
  <si>
    <t>https://kinsta.com/blog/linkedin-statistics/</t>
  </si>
  <si>
    <t>Jahr 4</t>
  </si>
  <si>
    <t>Jahr 5</t>
  </si>
  <si>
    <t>Einnahmequelle 1: Mietkosten für unsere Dienste</t>
  </si>
  <si>
    <t>Jahr 0 (April 2019)</t>
  </si>
  <si>
    <t>Ausgabe 2: Personalkosten (inkl. Steuern)</t>
  </si>
  <si>
    <t>Ausgabe 3: Analoge Werbung im ICE und an Bahnhöfen</t>
  </si>
  <si>
    <t>= Netto Cashflow</t>
  </si>
  <si>
    <t>Ausgaben (aus Punkt 3.1.2)</t>
  </si>
  <si>
    <t>Einnahmen (aus Punkt 3.1.1)</t>
  </si>
  <si>
    <t xml:space="preserve">Ausgabe 1: LinkedIn Ads </t>
  </si>
  <si>
    <t>https://de.wikipedia.org/wiki/LinkedIn#Akquisitionen</t>
  </si>
  <si>
    <t>https://en.wikipedia.org/wiki/List_of_mergers_and_acquisitions_by_Facebook</t>
  </si>
  <si>
    <t>https://en.wikipedia.org/wiki/List_of_mergers_and_acquisitions_by_Alphabet</t>
  </si>
  <si>
    <t>Jahr 6</t>
  </si>
  <si>
    <t>https://de.statista.com/statistik/daten/studie/285230/umfrage/aktive-nutzer-von-whatsapp-weltweit/</t>
  </si>
  <si>
    <t>https://www.makeuseof.com/tag/reasons-linkedin-premium-worth/</t>
  </si>
  <si>
    <t>- das QR-Code Scanning kann durch eine FaceRecognition ersetzt werden 
- die AR Umgebung in der Smartphone-App kann später durch einer SmartGlass (wie z. B. HoloLens oder Google Glass) ersetzt werden
- der Smart Glasses Markt wird voraussichtlich mit einem CAGR von 13% bis 2023 wachsen (vgl. 1)
- die Marktgröße von AR &amp; VR wird sich voraussichtlich von 2018 bis 2023 knapp verachtfachen (CAGR ca. 40%) (vgl. 2)
--&gt; stärkere Nutzung unserer Technolgien in der Zukunft --&gt; höhere Wahrscheinlichkeit dass unserer Prdouktidee anklang findet 
- Produkt kann auch in anderen Bereichen eingesetzt werden z. B. auf einer Unternehmensmesse oder auf Seminaren</t>
  </si>
  <si>
    <t>- am Anfang noch zu wenig Nutzer auf der Plattform
- keine bisherige Praxiserfahrung mit einem StartUp
- die technologischen Kenntnisse (Softwareentwicklung) sind noch nicht auf einem professionellem Niveau
- Momentan noch nicht fertig --&gt; MVP ist auf Grund des zeitlichen Rahmens an ein paar Stellen erklärungsbedürftig: QR-Code Scannen statt FaceRecognition und AR auf dem Smartphone statt mit Smart Glass
- Benutzer braucht eine Smart Glass, um Produkt voll ausnutzen zu können</t>
  </si>
  <si>
    <t>- Technologie ist noch nicht ausgereift
- Datenschutz --&gt; Gesichtserkennung (Gesichtsdaten sind sehr vertrauensvoll zu behandeln)
- sein Gesicht von anderen Usern erkennen zu lassen könnte für Benutzer eine Hürde darstellen sich anzumelden
- das Produkt könnte nicht in weiten Teilen bekannt werden
- das Bedürfnis sich mit anderen Geschäftsleuten vernetzen zu wollen nimmt ab</t>
  </si>
  <si>
    <r>
      <t xml:space="preserve">z.B.: Gibt es bereits ähnliche Produkte auf dem Markt?
</t>
    </r>
    <r>
      <rPr>
        <sz val="11"/>
        <color theme="1"/>
        <rFont val="Calibri"/>
        <family val="2"/>
        <scheme val="minor"/>
      </rPr>
      <t xml:space="preserve">Über eine Webrecherche sind wir zu dem Entschluss gekommen, dass zur Zeit keine ähnlichen Produkte auf dem Markt existieren. Generell kann man alle Unternehmen die sich auf AR oder Smart Glass Entwicklung fokussieren als Wettbewerber bzw. Konkurrenten sehen. Diese arbeiten aber zur Zeit nicht an einer Umsetzung unserer Geschäftsidee.
WIr können unser Produkt auch auf andere Marktsegmente anwenden. Hier wäre zum Beispiel die Dating oder Medizin Branche zu nennen. Darüber hinaus kann unser Produkt auch auf Unternehemensmessen, abseits von ICE's benutzt werden. </t>
    </r>
  </si>
  <si>
    <t>https://www.falcon.io/insights-hub/topics/social-media-roi/how-much-do-ads-cost-on-facebook-instagram-twitter-and-linkedin-in-2018/</t>
  </si>
  <si>
    <r>
      <rPr>
        <i/>
        <sz val="11"/>
        <color theme="1"/>
        <rFont val="Calibri"/>
        <family val="2"/>
        <scheme val="minor"/>
      </rPr>
      <t xml:space="preserve">Zusammenfassende Erläuterung für das Top-Level-Management, in der alle Fakten kurz und bündig auf den Punkt gebracht werden inkl. Schlussfolgerungen und Empfehlungen.
</t>
    </r>
    <r>
      <rPr>
        <sz val="11"/>
        <color theme="1"/>
        <rFont val="Calibri"/>
        <family val="2"/>
        <scheme val="minor"/>
      </rPr>
      <t xml:space="preserve">
Mit unserer Geschäftsidee wollen wir Geschäftsleuten das Netzwerken während der Reisezeit ermöglichen. 
Die übergeordnete Strategie wird sich darauf fokussieren in möglichst kurzer Zeit, möglichst viele Nutzer zu gewinnen, wodurch wir die Netzwerkeffekte ausnutzen können. Denn: unsere Idee bietet den Nutzern umso mehr Wert, sobald es mehr aktive User gibt. Dazu werden wir eine Werbestrategie fahren, die sich auf Linkedin Ads und analoge Werbung bei der Deutschen Bahn fokussiert. Diese Werbekosten werden zusammen mit den Personalkosten die Hauptausgaben sein.
Über unsere Werbung in Jahr 0 wollen in Jahr 1 10000 Nutzer generiert haben. Deswegen bieten wir dann den beiden großen Netzwerkplattformen (Linkedin &amp; Xing) unseren Dienst für 1€/Nutzer an, welchen sie dann in ihre Produktpalette integrieren können. Damit können wir das riesige Netzwerk von z. B. Linkedin ausnutzen um zu wachsen und gleichzeitig Geld zu verdienen. Pro Nutzer der bspw. über Linkedin Businect benutzt, würden wir zu Beginn einen Euro nehmen und diese Miete von Jahr zu Jahr progressiv steigern. Diese Mieteinnahmen werden unsere Haupteinnahmequelle sein. 
In Jahr 6 werden die Nutzerzahlen so hoch sein, dass sich die Kosten für die Mieter nicht mehr lohnen werden (Mietkosten vs. Preis unser Unternehmen zu kaufen). Da dadurch die Gefahr besteht, dass Linkedin bspw. das Produkt nachahmt und es selber produziert, planen wir unser Unternehmen nach Jahr 6 für circa 7 Millionen Euro an z. B. Linkedin rechtzeitig zu verkaufen.
</t>
    </r>
  </si>
  <si>
    <r>
      <t xml:space="preserve">Kurze Beschreibung durch welche Massnahmen (z.B. Vermarktungs- oder Marketingstrategie) ihr das unter Punkt 2.1 beschriebene Ziel erreichen wollt.
</t>
    </r>
    <r>
      <rPr>
        <sz val="11"/>
        <color theme="1"/>
        <rFont val="Calibri"/>
        <family val="2"/>
        <scheme val="minor"/>
      </rPr>
      <t xml:space="preserve">Gechäftsleute die daran interessiert sind ihr Netzwerk auszubauen, sind zu einer großen Wahrscheinlichkeit auf einer der beiden Plattformen angemeldet, weswegen wir unsere Geschäftsidee vor Allem über diese beiden Netzwerke verbreiten wollen. Über Advertising, aktive Mitgliedergenerierung und dem Ausbau eines starken Brandings wollen wir unsere Idee verbreiten und etablieren.
Alleine in der DACH-Region hat Xing ca. 15 Millionen und Linkedin ca. 12 Millionen aktive Nutzer. Linkedin hat weltweit 575+ Millionen Nutzer und davon sind laut dem Statistik Portal kinsta.com rund 39% Premium Nutzer (siehe Quelle 3), was bedeutet dass über 220 Millionen Nutzer weltweit mindestens 29,49€ für das günstigste Abonnement bezahlen (s. Quelle 8). </t>
    </r>
    <r>
      <rPr>
        <i/>
        <sz val="11"/>
        <color theme="1"/>
        <rFont val="Calibri"/>
        <family val="2"/>
        <scheme val="minor"/>
      </rPr>
      <t xml:space="preserve">
</t>
    </r>
    <r>
      <rPr>
        <sz val="11"/>
        <color theme="1"/>
        <rFont val="Calibri"/>
        <family val="2"/>
        <scheme val="minor"/>
      </rPr>
      <t>Uns ist wichtig, dass sich unsere Idee auf den beiden Plattformen in Deutschland vor Allem schnell herumspricht. Wie zuvor schon erwähnt, möchten wir unseren Dienst an zB Linkedin für 1€ pro User zu Beginn vermieten. Damit können wir die großen Netzwerke von Linkedin und Xing ausnutzen und schnell wachsen. 
Da wir zu Beginn einen negativen Cashflow haben werden</t>
    </r>
    <r>
      <rPr>
        <i/>
        <sz val="11"/>
        <color theme="1"/>
        <rFont val="Calibri"/>
        <family val="2"/>
        <scheme val="minor"/>
      </rPr>
      <t xml:space="preserve">, </t>
    </r>
    <r>
      <rPr>
        <sz val="11"/>
        <color theme="1"/>
        <rFont val="Calibri"/>
        <family val="2"/>
        <scheme val="minor"/>
      </rPr>
      <t>weil unsere Ausgaben für Werbung höher sind als die Einnahmen über die Mietkosten, wollen wir einen Gründerkredit in Höhe von ca. 160.000€ aufnehmen.</t>
    </r>
  </si>
  <si>
    <r>
      <t xml:space="preserve">Kurze Beschreibung was das Ziel eurer Geschäftsidee ist und wie ihr damit Geld verdienen wollt.
</t>
    </r>
    <r>
      <rPr>
        <sz val="11"/>
        <color theme="1"/>
        <rFont val="Calibri"/>
        <family val="2"/>
        <scheme val="minor"/>
      </rPr>
      <t xml:space="preserve">Das Ziel unserer Idee ist, den Geschäftsleuten das Netzwerken zu vereinfachen und zugänglicher zu machen. Uns ist aufgefallen, dass wenn Geschäftsleute aus den relevanten Berufen (Selbstständige, Unternehmensberater, Coaches, Vertriebler, Politiker etc.) ihr berufliches Netzwerk erweitern möchten, sie zum großen Teil neben der regulären Arbeitszeit ihre Freizeit investieren müssen, um zum Beispiel Vorträge, Workshops oder Seminarevents zu besuchen. Unsere Zielgruppe besteht aus geschäftlich bedingten Vielreisenden, die teilweise viel Zeit in Zügen wie ICE nutzlos aussitzen müssen. Genau diese Zeit kann unsere Zielgruppe genauso gut zum Netzwerken nutzen, da in einem ICE der bspw. Montagsmorgens von Düsseldorf nach Frankfurt viele Geschäftsleute sitzen.
Das oberste wirtschaftliche Ziel wird dabei sein schnell zu wachsen. Der Profit wird in dieser Zeit des Netzwerkwachstums eine untergeordnete Priorität haben, da wir es als weitaus wichtiger betrachten, von Beginn an so schnell und so viele Nutzer wie möglich auf die Plattform zu bringen. Denn: der Nutzen unserer Geschäftsidee für die Benutzer stellt sich erst heraus, wenn wir möglichst viele aktive Businect Nutzer haben, welche untereinander agieren können.  </t>
    </r>
    <r>
      <rPr>
        <i/>
        <sz val="11"/>
        <color theme="1"/>
        <rFont val="Calibri"/>
        <family val="2"/>
        <scheme val="minor"/>
      </rPr>
      <t xml:space="preserve">
</t>
    </r>
    <r>
      <rPr>
        <sz val="11"/>
        <color theme="1"/>
        <rFont val="Calibri"/>
        <family val="2"/>
        <scheme val="minor"/>
      </rPr>
      <t>Über unsere Werbung in Jahr 0 wollen in Jahr 1 10000 Nutzer generiert haben. Deswegen bieten wir dann den beiden großen Netzwerkplattformen (Linkedin &amp; Xing) unseren Dienst für 1€/Nutzer an. Gleichzeitig bauen wir uns auf genau diesen Plattformen eine Brand auf, die vor Allem auf Bekanntheit setzt. Damit können wir das riesige Netzwerk von z. B. Linkedin ausnutzen um zu wachsen und gleichzeitig Geld zu verdienen. Pro Nutzer der bspw. über Linkedin Businect benutzt, würden wir zu Beginn einen Euro nehmen und diese Miete von Jahr zu Jahr progressiv steigern. Diese Mieteinnahmen werden unsere Haupteinnahmequelle sein. 
Am Ende von Jahr 6 (31.12.) planen wir einen Unternehmensverkauf. Die Nutzerzahlen werden dann wahrscheinlich bei rund 120.000 liegen und die Mietkosten pro User sind auf bis zu 1,5 Euro gestiegen. Wir werden einen Unternehmensverkauf für ca. 7 Millionen Euro anstreben. Wir haben uns bei der Festsetzung des Preises an vorherige Unternehmensverkäufen netzwerkbasierter Techunternehmen orientiert und die Nutzerzahlen verglichen (vgl. Quellen 4-6). Whatsapp wurde im Jahr 2014 mit rund 700 Millionen Nutzern (vgl. Quelle 7) für 19 Milliarden Dollar an Facebook verkauft (19/0,7=27.41 --&gt; 27.41$ pro Nutzer). Wendet man die Zahlen auf unseren Fall an (120.000 Nutzer in Jahr 6) kommt man auf 3,3 Millionen Dollar. Da wir in Jahr 6 schon jährliche Mieteinnahmen von über 2 Millionen Euro haben und auch parallel wertvolle Daten sammeln, haben wir den Preis auf 7 Millionen geschätzt.
Käufer wäre z. B. Linkedin, weil ihnen die Mietkosten zu teuer geworden sind und sie es als eigenes Produkt in ihre Plattform integrieren möchten. Warum streben wir einen Unternhemensverkauf überhaupt an? Da wir auch noch in Jahr 6 von Linkedin abhängig sein werden (wegen den Mietkosten) und die Kosten auf Grund der hohen Zahl an Benutzer für Linkedin zu teuer werden, wird Linkedin zwei Möglichkeiten haben: entweder sie kaufen uns auf und können ein fertiges Produkt ohne Mietkosten implementieren, oder sie werden sich selbst darum kümmern und ein eigenes Produkt auf die Beine stellen. Da sehen wir das Risiko zu hoch, dass man dann von Wettbewerbern überholt wird, weswegen wir einen rechtzeitigen Verkauf planen.</t>
    </r>
  </si>
  <si>
    <t>- Benutzerfreundlichkeit
- einfache Anwendung
- Zeitersparnisse beim Netzwerken
- kostenlos &amp; keine Werbung
- mit Produkt vergeudetet Reisezeit sinnvoll nutzbar machen
- engagiertes, motiviertes und junges Team, dass sich unabhängig von externen Einflüssen voll auf den Unternehmenserfolg fokussieren kann
- agil organisiertes Projektmanagement (Scrum)
- keine Hierarchie und darausfolgende gute Kommunikation
- erstes StartUp, dass mittels AR das geschäftliche Netzwerken ansehlicher und einfacher gestaltet
- 4 Wirtschaftsinformatiker, die die wirtschaftlichen sowie die technologischen Aspekte berücksichtigen können
- MVP und Endprodukt befinden sich einer frühen Phase des Lebenszyklus</t>
  </si>
  <si>
    <r>
      <t xml:space="preserve">z.B.:  Datenschutzgesetz.
</t>
    </r>
    <r>
      <rPr>
        <sz val="11"/>
        <color theme="1"/>
        <rFont val="Calibri"/>
        <family val="2"/>
        <scheme val="minor"/>
      </rPr>
      <t>Mit Rechtliche Rahmenbedingungen müssen wir uns in Zukunft auseinandersetzen, wenn wir nach dem MVP mit der FaceRecognition arbeiten. Wir müssen eine DSGVO konforme Datenschutzerklärung erstellen, welche unsere Nutzer bei der Anmeldung bestätigen müssen. Gesichter dürfen bspw. nur von angemeldeten Usern und nur mit deren Zustimmung erkannt werden.</t>
    </r>
    <r>
      <rPr>
        <i/>
        <sz val="11"/>
        <color theme="1"/>
        <rFont val="Calibri"/>
        <family val="2"/>
        <scheme val="minor"/>
      </rPr>
      <t xml:space="preserve"> </t>
    </r>
    <r>
      <rPr>
        <sz val="11"/>
        <color theme="1"/>
        <rFont val="Calibri"/>
        <family val="2"/>
        <scheme val="minor"/>
      </rPr>
      <t>Außerdem werden wir damit beschäftigen müssen, wie wir Gesichtsdaten sicher speichern (Thema Datenschutz).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</si>
</sst>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1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i/>
      <sz val="11"/>
      <color theme="1"/>
      <name val="Calibri"/>
      <family val="2"/>
      <scheme val="minor"/>
    </font>
    <font>
      <sz val="11"/>
      <color theme="0"/>
      <name val="Calibri"/>
      <scheme val="minor"/>
    </font>
    <font>
      <b/>
      <i/>
      <sz val="11"/>
      <color theme="0"/>
      <name val="Calibri"/>
      <scheme val="minor"/>
    </font>
    <font>
      <u/>
      <sz val="11"/>
      <color theme="10"/>
      <name val="Calibri"/>
      <family val="2"/>
      <scheme val="minor"/>
    </font>
    <font>
      <u/>
      <sz val="11"/>
      <color theme="11"/>
      <name val="Calibri"/>
      <family val="2"/>
      <scheme val="minor"/>
    </font>
    <font>
      <b/>
      <sz val="24"/>
      <color theme="0"/>
      <name val="Calibri"/>
      <scheme val="minor"/>
    </font>
    <font>
      <b/>
      <sz val="14"/>
      <color theme="0"/>
      <name val="Calibri"/>
      <family val="2"/>
      <scheme val="minor"/>
    </font>
    <font>
      <sz val="8"/>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5">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theme="0" tint="-0.14999847407452621"/>
        <bgColor indexed="64"/>
      </patternFill>
    </fill>
  </fills>
  <borders count="23">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top style="thick">
        <color auto="1"/>
      </top>
      <bottom/>
      <diagonal/>
    </border>
    <border>
      <left/>
      <right style="thin">
        <color auto="1"/>
      </right>
      <top style="thick">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rgb="FFC00000"/>
      </right>
      <top style="thin">
        <color rgb="FFC00000"/>
      </top>
      <bottom style="thin">
        <color rgb="FFC00000"/>
      </bottom>
      <diagonal/>
    </border>
    <border>
      <left style="thin">
        <color auto="1"/>
      </left>
      <right style="thin">
        <color rgb="FFC00000"/>
      </right>
      <top style="thin">
        <color auto="1"/>
      </top>
      <bottom style="thin">
        <color rgb="FFC00000"/>
      </bottom>
      <diagonal/>
    </border>
    <border>
      <left/>
      <right/>
      <top/>
      <bottom style="thin">
        <color rgb="FFC00000"/>
      </bottom>
      <diagonal/>
    </border>
  </borders>
  <cellStyleXfs count="4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0" fillId="3" borderId="0" xfId="0" applyFill="1" applyBorder="1"/>
    <xf numFmtId="0" fontId="0" fillId="3" borderId="0" xfId="0" applyFill="1" applyBorder="1" applyAlignment="1">
      <alignment wrapText="1"/>
    </xf>
    <xf numFmtId="0" fontId="3" fillId="3" borderId="1" xfId="0" applyFont="1" applyFill="1" applyBorder="1"/>
    <xf numFmtId="0" fontId="3" fillId="3" borderId="0" xfId="0" applyFont="1" applyFill="1" applyBorder="1"/>
    <xf numFmtId="0" fontId="0" fillId="3" borderId="0" xfId="0" applyFill="1"/>
    <xf numFmtId="0" fontId="0" fillId="3" borderId="0" xfId="0" applyFill="1" applyAlignment="1">
      <alignment wrapText="1"/>
    </xf>
    <xf numFmtId="0" fontId="0" fillId="3" borderId="2" xfId="0" applyFill="1" applyBorder="1" applyAlignment="1">
      <alignment wrapText="1"/>
    </xf>
    <xf numFmtId="0" fontId="5" fillId="3" borderId="0" xfId="0" applyFont="1" applyFill="1" applyBorder="1"/>
    <xf numFmtId="0" fontId="0" fillId="3" borderId="3" xfId="0" applyFill="1" applyBorder="1" applyAlignment="1">
      <alignment vertical="top" wrapText="1"/>
    </xf>
    <xf numFmtId="0" fontId="4" fillId="3" borderId="4" xfId="0" applyFont="1"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0" fontId="4" fillId="3" borderId="15" xfId="0" applyFont="1" applyFill="1" applyBorder="1"/>
    <xf numFmtId="0" fontId="1" fillId="3" borderId="2" xfId="0" applyFont="1" applyFill="1" applyBorder="1" applyAlignment="1">
      <alignment horizontal="center"/>
    </xf>
    <xf numFmtId="0" fontId="0" fillId="3" borderId="2" xfId="0" applyFill="1" applyBorder="1"/>
    <xf numFmtId="0" fontId="1" fillId="3" borderId="2" xfId="0" applyFont="1" applyFill="1" applyBorder="1"/>
    <xf numFmtId="0" fontId="3" fillId="3" borderId="16" xfId="0" applyFont="1" applyFill="1" applyBorder="1"/>
    <xf numFmtId="0" fontId="3" fillId="3" borderId="5" xfId="0" applyFont="1" applyFill="1" applyBorder="1"/>
    <xf numFmtId="14" fontId="0" fillId="3" borderId="4" xfId="0" applyNumberFormat="1" applyFill="1" applyBorder="1"/>
    <xf numFmtId="0" fontId="0" fillId="4" borderId="2" xfId="0" applyFill="1" applyBorder="1"/>
    <xf numFmtId="0" fontId="4" fillId="4" borderId="2" xfId="0" applyFont="1" applyFill="1" applyBorder="1"/>
    <xf numFmtId="0" fontId="6" fillId="3" borderId="22" xfId="0" applyFont="1" applyFill="1" applyBorder="1" applyAlignment="1">
      <alignment vertical="center"/>
    </xf>
    <xf numFmtId="0" fontId="1" fillId="4" borderId="2" xfId="0" applyFont="1" applyFill="1" applyBorder="1"/>
    <xf numFmtId="0" fontId="9" fillId="2" borderId="21" xfId="0" applyFont="1" applyFill="1" applyBorder="1" applyAlignment="1">
      <alignment horizontal="left" vertical="center"/>
    </xf>
    <xf numFmtId="0" fontId="10" fillId="2" borderId="20" xfId="0" applyFont="1" applyFill="1" applyBorder="1" applyAlignment="1">
      <alignment horizontal="left"/>
    </xf>
    <xf numFmtId="0" fontId="9" fillId="2" borderId="17" xfId="0" applyFont="1" applyFill="1" applyBorder="1" applyAlignment="1">
      <alignment vertical="center"/>
    </xf>
    <xf numFmtId="0" fontId="9" fillId="2" borderId="19" xfId="0" applyFont="1" applyFill="1" applyBorder="1" applyAlignment="1">
      <alignment vertical="center"/>
    </xf>
    <xf numFmtId="0" fontId="9" fillId="2" borderId="18" xfId="0" applyFont="1" applyFill="1" applyBorder="1" applyAlignment="1">
      <alignment vertical="center"/>
    </xf>
    <xf numFmtId="0" fontId="0" fillId="3" borderId="2" xfId="0" quotePrefix="1" applyFill="1" applyBorder="1" applyAlignment="1">
      <alignment wrapText="1"/>
    </xf>
    <xf numFmtId="0" fontId="7" fillId="0" borderId="0" xfId="41"/>
    <xf numFmtId="0" fontId="1" fillId="4" borderId="2" xfId="0" applyFont="1" applyFill="1" applyBorder="1" applyAlignment="1">
      <alignment horizontal="center"/>
    </xf>
    <xf numFmtId="0" fontId="0" fillId="3" borderId="2" xfId="0" applyFill="1" applyBorder="1" applyAlignment="1"/>
    <xf numFmtId="164" fontId="0" fillId="3" borderId="2" xfId="0" applyNumberFormat="1" applyFill="1" applyBorder="1" applyAlignment="1">
      <alignment horizontal="center"/>
    </xf>
    <xf numFmtId="164" fontId="0" fillId="3" borderId="2" xfId="0" applyNumberFormat="1" applyFill="1" applyBorder="1" applyAlignment="1"/>
    <xf numFmtId="0" fontId="0" fillId="0" borderId="2" xfId="0" applyFill="1" applyBorder="1" applyAlignment="1"/>
    <xf numFmtId="0" fontId="0" fillId="0" borderId="2" xfId="0" applyFill="1" applyBorder="1"/>
    <xf numFmtId="164" fontId="0" fillId="0" borderId="2" xfId="0" applyNumberFormat="1" applyFill="1" applyBorder="1" applyAlignment="1">
      <alignment horizontal="center"/>
    </xf>
    <xf numFmtId="0" fontId="1" fillId="0" borderId="2" xfId="0" quotePrefix="1" applyFont="1" applyFill="1" applyBorder="1" applyAlignment="1">
      <alignment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4" fillId="3" borderId="14" xfId="0" applyFont="1" applyFill="1" applyBorder="1" applyAlignment="1">
      <alignment horizontal="left" vertical="top" wrapText="1"/>
    </xf>
    <xf numFmtId="0" fontId="4" fillId="3" borderId="15"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6" xfId="0" applyFont="1" applyFill="1" applyBorder="1" applyAlignment="1">
      <alignment horizontal="left" vertical="top" wrapText="1"/>
    </xf>
    <xf numFmtId="0" fontId="1" fillId="4" borderId="17" xfId="0" applyFont="1" applyFill="1" applyBorder="1" applyAlignment="1">
      <alignment horizontal="center"/>
    </xf>
    <xf numFmtId="0" fontId="1" fillId="4" borderId="18" xfId="0" applyFont="1" applyFill="1" applyBorder="1" applyAlignment="1">
      <alignment horizontal="center"/>
    </xf>
    <xf numFmtId="0" fontId="10" fillId="2" borderId="17" xfId="0" applyFont="1" applyFill="1" applyBorder="1" applyAlignment="1">
      <alignment horizontal="left"/>
    </xf>
    <xf numFmtId="0" fontId="10" fillId="2" borderId="19" xfId="0" applyFont="1" applyFill="1" applyBorder="1" applyAlignment="1">
      <alignment horizontal="left"/>
    </xf>
    <xf numFmtId="0" fontId="10" fillId="2" borderId="18" xfId="0" applyFont="1" applyFill="1" applyBorder="1" applyAlignment="1">
      <alignment horizontal="left"/>
    </xf>
    <xf numFmtId="0" fontId="9" fillId="2" borderId="17" xfId="0" applyFont="1" applyFill="1" applyBorder="1" applyAlignment="1">
      <alignment horizontal="left" vertical="center"/>
    </xf>
    <xf numFmtId="0" fontId="9" fillId="2" borderId="19" xfId="0" applyFont="1" applyFill="1" applyBorder="1" applyAlignment="1">
      <alignment horizontal="left" vertical="center"/>
    </xf>
    <xf numFmtId="0" fontId="9" fillId="2" borderId="18" xfId="0" applyFont="1" applyFill="1" applyBorder="1" applyAlignment="1">
      <alignment horizontal="left" vertical="center"/>
    </xf>
    <xf numFmtId="0" fontId="2" fillId="3" borderId="0" xfId="0" applyFont="1" applyFill="1" applyBorder="1" applyAlignment="1">
      <alignment horizontal="left" vertical="center"/>
    </xf>
    <xf numFmtId="0" fontId="10" fillId="2" borderId="9" xfId="0" applyFont="1" applyFill="1" applyBorder="1" applyAlignment="1">
      <alignment horizontal="left"/>
    </xf>
    <xf numFmtId="0" fontId="10" fillId="2" borderId="10" xfId="0" applyFont="1" applyFill="1" applyBorder="1" applyAlignment="1">
      <alignment horizontal="left"/>
    </xf>
    <xf numFmtId="0" fontId="10" fillId="2" borderId="11" xfId="0" applyFont="1" applyFill="1" applyBorder="1" applyAlignment="1">
      <alignment horizontal="left"/>
    </xf>
    <xf numFmtId="0" fontId="1" fillId="4" borderId="17" xfId="0" applyFont="1" applyFill="1" applyBorder="1" applyAlignment="1">
      <alignment horizontal="left"/>
    </xf>
    <xf numFmtId="0" fontId="1" fillId="4" borderId="19" xfId="0" applyFont="1" applyFill="1" applyBorder="1" applyAlignment="1">
      <alignment horizontal="left"/>
    </xf>
    <xf numFmtId="0" fontId="1" fillId="4" borderId="18" xfId="0" applyFont="1" applyFill="1" applyBorder="1" applyAlignment="1">
      <alignment horizontal="left"/>
    </xf>
  </cellXfs>
  <cellStyles count="42">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cellStyle name="Standard" xfId="0" builtinId="0"/>
  </cellStyles>
  <dxfs count="0"/>
  <tableStyles count="0" defaultTableStyle="TableStyleMedium2" defaultPivotStyle="PivotStyleLight16"/>
  <colors>
    <mruColors>
      <color rgb="FFBD001D"/>
      <color rgb="FF710012"/>
      <color rgb="FF00A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makeuseof.com/tag/reasons-linkedin-premium-worth/" TargetMode="External"/><Relationship Id="rId3" Type="http://schemas.openxmlformats.org/officeDocument/2006/relationships/hyperlink" Target="https://kinsta.com/blog/linkedin-statistics/" TargetMode="External"/><Relationship Id="rId7" Type="http://schemas.openxmlformats.org/officeDocument/2006/relationships/hyperlink" Target="https://de.statista.com/statistik/daten/studie/285230/umfrage/aktive-nutzer-von-whatsapp-weltweit/" TargetMode="External"/><Relationship Id="rId2" Type="http://schemas.openxmlformats.org/officeDocument/2006/relationships/hyperlink" Target="https://medium.com/vr-first/a-summary-of-augmented-reality-and-virtual-reality-market-size-predictions-4b51ea5e2509" TargetMode="External"/><Relationship Id="rId1" Type="http://schemas.openxmlformats.org/officeDocument/2006/relationships/hyperlink" Target="https://www.marketresearchfuture.com/reports/ar-vr-smart-glasses-market-4837" TargetMode="External"/><Relationship Id="rId6" Type="http://schemas.openxmlformats.org/officeDocument/2006/relationships/hyperlink" Target="https://en.wikipedia.org/wiki/List_of_mergers_and_acquisitions_by_Alphabet" TargetMode="External"/><Relationship Id="rId5" Type="http://schemas.openxmlformats.org/officeDocument/2006/relationships/hyperlink" Target="https://en.wikipedia.org/wiki/List_of_mergers_and_acquisitions_by_Facebook" TargetMode="External"/><Relationship Id="rId4" Type="http://schemas.openxmlformats.org/officeDocument/2006/relationships/hyperlink" Target="https://de.wikipedia.org/wiki/LinkedIn" TargetMode="External"/><Relationship Id="rId9" Type="http://schemas.openxmlformats.org/officeDocument/2006/relationships/hyperlink" Target="https://www.falcon.io/insights-hub/topics/social-media-roi/how-much-do-ads-cost-on-facebook-instagram-twitter-and-linkedin-in-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topLeftCell="A3" workbookViewId="0">
      <selection activeCell="A4" sqref="A4"/>
    </sheetView>
  </sheetViews>
  <sheetFormatPr baseColWidth="10" defaultColWidth="9.21875" defaultRowHeight="14.4" x14ac:dyDescent="0.3"/>
  <cols>
    <col min="1" max="1" width="143.21875" style="5" customWidth="1"/>
    <col min="2" max="16384" width="9.21875" style="5"/>
  </cols>
  <sheetData>
    <row r="1" spans="1:1" ht="60" customHeight="1" x14ac:dyDescent="0.3">
      <c r="A1" s="27" t="s">
        <v>25</v>
      </c>
    </row>
    <row r="2" spans="1:1" ht="30" customHeight="1" x14ac:dyDescent="0.3">
      <c r="A2" s="25"/>
    </row>
    <row r="3" spans="1:1" ht="18" x14ac:dyDescent="0.35">
      <c r="A3" s="28" t="s">
        <v>5</v>
      </c>
    </row>
    <row r="4" spans="1:1" s="6" customFormat="1" ht="400.05" customHeight="1" x14ac:dyDescent="0.3">
      <c r="A4" s="9" t="s">
        <v>65</v>
      </c>
    </row>
    <row r="5" spans="1:1" ht="38.1" customHeight="1" x14ac:dyDescent="0.3">
      <c r="A5" s="8"/>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3"/>
  <sheetViews>
    <sheetView topLeftCell="A18" workbookViewId="0">
      <selection activeCell="A23" sqref="A23:D23"/>
    </sheetView>
  </sheetViews>
  <sheetFormatPr baseColWidth="10" defaultColWidth="9.21875" defaultRowHeight="14.4" x14ac:dyDescent="0.3"/>
  <cols>
    <col min="1" max="4" width="35.77734375" style="5" customWidth="1"/>
    <col min="5" max="16384" width="9.21875" style="5"/>
  </cols>
  <sheetData>
    <row r="1" spans="1:4" ht="60" customHeight="1" x14ac:dyDescent="0.3">
      <c r="A1" s="53" t="s">
        <v>34</v>
      </c>
      <c r="B1" s="54"/>
      <c r="C1" s="54"/>
      <c r="D1" s="55"/>
    </row>
    <row r="2" spans="1:4" ht="30" customHeight="1" x14ac:dyDescent="0.3">
      <c r="A2" s="56"/>
      <c r="B2" s="56"/>
      <c r="C2" s="56"/>
      <c r="D2" s="56"/>
    </row>
    <row r="3" spans="1:4" ht="18.600000000000001" thickBot="1" x14ac:dyDescent="0.4">
      <c r="A3" s="50" t="s">
        <v>6</v>
      </c>
      <c r="B3" s="51"/>
      <c r="C3" s="51"/>
      <c r="D3" s="52"/>
    </row>
    <row r="4" spans="1:4" ht="377.4" customHeight="1" thickTop="1" x14ac:dyDescent="0.3">
      <c r="A4" s="42" t="s">
        <v>67</v>
      </c>
      <c r="B4" s="43"/>
      <c r="C4" s="43"/>
      <c r="D4" s="44"/>
    </row>
    <row r="5" spans="1:4" ht="30" customHeight="1" x14ac:dyDescent="0.3"/>
    <row r="6" spans="1:4" ht="18.600000000000001" thickBot="1" x14ac:dyDescent="0.4">
      <c r="A6" s="50" t="s">
        <v>7</v>
      </c>
      <c r="B6" s="51"/>
      <c r="C6" s="51"/>
      <c r="D6" s="52"/>
    </row>
    <row r="7" spans="1:4" ht="218.4" customHeight="1" thickTop="1" x14ac:dyDescent="0.3">
      <c r="A7" s="42" t="s">
        <v>66</v>
      </c>
      <c r="B7" s="43"/>
      <c r="C7" s="43"/>
      <c r="D7" s="44"/>
    </row>
    <row r="8" spans="1:4" ht="30" customHeight="1" x14ac:dyDescent="0.3"/>
    <row r="9" spans="1:4" ht="18.600000000000001" thickBot="1" x14ac:dyDescent="0.4">
      <c r="A9" s="50" t="s">
        <v>8</v>
      </c>
      <c r="B9" s="51"/>
      <c r="C9" s="51"/>
      <c r="D9" s="52"/>
    </row>
    <row r="10" spans="1:4" ht="31.05" customHeight="1" thickTop="1" x14ac:dyDescent="0.3">
      <c r="A10" s="45" t="s">
        <v>35</v>
      </c>
      <c r="B10" s="46"/>
      <c r="C10" s="46"/>
      <c r="D10" s="47"/>
    </row>
    <row r="11" spans="1:4" x14ac:dyDescent="0.3">
      <c r="A11" s="10"/>
      <c r="B11" s="1"/>
      <c r="C11" s="2"/>
      <c r="D11" s="11"/>
    </row>
    <row r="12" spans="1:4" x14ac:dyDescent="0.3">
      <c r="A12" s="48" t="s">
        <v>21</v>
      </c>
      <c r="B12" s="49"/>
      <c r="C12" s="48" t="s">
        <v>24</v>
      </c>
      <c r="D12" s="49"/>
    </row>
    <row r="13" spans="1:4" x14ac:dyDescent="0.3">
      <c r="A13" s="17" t="s">
        <v>0</v>
      </c>
      <c r="B13" s="17" t="s">
        <v>1</v>
      </c>
      <c r="C13" s="17" t="s">
        <v>22</v>
      </c>
      <c r="D13" s="17" t="s">
        <v>23</v>
      </c>
    </row>
    <row r="14" spans="1:4" ht="331.2" x14ac:dyDescent="0.3">
      <c r="A14" s="32" t="s">
        <v>60</v>
      </c>
      <c r="B14" s="32" t="s">
        <v>62</v>
      </c>
      <c r="C14" s="32" t="s">
        <v>68</v>
      </c>
      <c r="D14" s="32" t="s">
        <v>61</v>
      </c>
    </row>
    <row r="15" spans="1:4" ht="30" customHeight="1" x14ac:dyDescent="0.3"/>
    <row r="16" spans="1:4" ht="18.600000000000001" thickBot="1" x14ac:dyDescent="0.4">
      <c r="A16" s="50" t="s">
        <v>9</v>
      </c>
      <c r="B16" s="51"/>
      <c r="C16" s="51"/>
      <c r="D16" s="52"/>
    </row>
    <row r="17" spans="1:4" ht="140.1" customHeight="1" thickTop="1" x14ac:dyDescent="0.3">
      <c r="A17" s="42" t="s">
        <v>63</v>
      </c>
      <c r="B17" s="43"/>
      <c r="C17" s="43"/>
      <c r="D17" s="44"/>
    </row>
    <row r="18" spans="1:4" ht="30" customHeight="1" x14ac:dyDescent="0.3"/>
    <row r="19" spans="1:4" ht="18.600000000000001" thickBot="1" x14ac:dyDescent="0.4">
      <c r="A19" s="50" t="s">
        <v>10</v>
      </c>
      <c r="B19" s="51"/>
      <c r="C19" s="51"/>
      <c r="D19" s="52"/>
    </row>
    <row r="20" spans="1:4" ht="140.1" customHeight="1" thickTop="1" x14ac:dyDescent="0.3">
      <c r="A20" s="42" t="s">
        <v>42</v>
      </c>
      <c r="B20" s="43"/>
      <c r="C20" s="43"/>
      <c r="D20" s="44"/>
    </row>
    <row r="21" spans="1:4" ht="30" customHeight="1" x14ac:dyDescent="0.3"/>
    <row r="22" spans="1:4" ht="18.600000000000001" thickBot="1" x14ac:dyDescent="0.4">
      <c r="A22" s="50" t="s">
        <v>11</v>
      </c>
      <c r="B22" s="51"/>
      <c r="C22" s="51"/>
      <c r="D22" s="52"/>
    </row>
    <row r="23" spans="1:4" ht="80.400000000000006" customHeight="1" thickTop="1" x14ac:dyDescent="0.3">
      <c r="A23" s="42" t="s">
        <v>69</v>
      </c>
      <c r="B23" s="43"/>
      <c r="C23" s="43"/>
      <c r="D23" s="44"/>
    </row>
  </sheetData>
  <mergeCells count="16">
    <mergeCell ref="A1:D1"/>
    <mergeCell ref="A2:D2"/>
    <mergeCell ref="A4:D4"/>
    <mergeCell ref="A7:D7"/>
    <mergeCell ref="A17:D17"/>
    <mergeCell ref="A3:D3"/>
    <mergeCell ref="A6:D6"/>
    <mergeCell ref="A9:D9"/>
    <mergeCell ref="A20:D20"/>
    <mergeCell ref="A23:D23"/>
    <mergeCell ref="A10:D10"/>
    <mergeCell ref="A12:B12"/>
    <mergeCell ref="C12:D12"/>
    <mergeCell ref="A16:D16"/>
    <mergeCell ref="A19:D19"/>
    <mergeCell ref="A22:D22"/>
  </mergeCells>
  <pageMargins left="0.7" right="0.7" top="0.75" bottom="0.75" header="0.3" footer="0.3"/>
  <pageSetup paperSize="9" scale="5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6"/>
  <sheetViews>
    <sheetView tabSelected="1" workbookViewId="0">
      <selection activeCell="A39" sqref="A39"/>
    </sheetView>
  </sheetViews>
  <sheetFormatPr baseColWidth="10" defaultColWidth="9.21875" defaultRowHeight="14.4" x14ac:dyDescent="0.3"/>
  <cols>
    <col min="1" max="1" width="45.77734375" style="5" customWidth="1"/>
    <col min="2" max="2" width="17.21875" style="5" customWidth="1"/>
    <col min="3" max="4" width="12.77734375" style="5" bestFit="1" customWidth="1"/>
    <col min="5" max="5" width="16.33203125" style="5" bestFit="1" customWidth="1"/>
    <col min="6" max="8" width="14.21875" style="5" bestFit="1" customWidth="1"/>
    <col min="9" max="9" width="0.44140625" style="5" customWidth="1"/>
    <col min="10" max="16384" width="9.21875" style="5"/>
  </cols>
  <sheetData>
    <row r="1" spans="1:9" ht="60" customHeight="1" x14ac:dyDescent="0.3">
      <c r="A1" s="29" t="s">
        <v>30</v>
      </c>
      <c r="B1" s="30"/>
      <c r="C1" s="30"/>
      <c r="D1" s="31"/>
      <c r="E1" s="29"/>
      <c r="F1" s="30"/>
      <c r="G1" s="30"/>
      <c r="H1" s="31"/>
      <c r="I1" s="31"/>
    </row>
    <row r="2" spans="1:9" ht="30" customHeight="1" x14ac:dyDescent="0.3"/>
    <row r="3" spans="1:9" ht="30" customHeight="1" thickBot="1" x14ac:dyDescent="0.4">
      <c r="A3" s="57" t="s">
        <v>26</v>
      </c>
      <c r="B3" s="58"/>
      <c r="C3" s="58"/>
      <c r="D3" s="58"/>
      <c r="E3" s="58"/>
      <c r="F3" s="58"/>
      <c r="G3" s="58"/>
      <c r="H3" s="58"/>
      <c r="I3" s="59"/>
    </row>
    <row r="4" spans="1:9" ht="15" thickTop="1" x14ac:dyDescent="0.3">
      <c r="A4" s="16" t="s">
        <v>27</v>
      </c>
      <c r="B4" s="3"/>
      <c r="C4" s="3"/>
      <c r="D4" s="3"/>
      <c r="E4" s="3"/>
      <c r="F4" s="3"/>
      <c r="G4" s="3"/>
      <c r="H4" s="3"/>
      <c r="I4" s="20"/>
    </row>
    <row r="5" spans="1:9" x14ac:dyDescent="0.3">
      <c r="A5" s="10" t="s">
        <v>28</v>
      </c>
      <c r="B5" s="4"/>
      <c r="C5" s="4"/>
      <c r="D5" s="4"/>
      <c r="E5" s="4"/>
      <c r="F5" s="4"/>
      <c r="G5" s="4"/>
      <c r="H5" s="4"/>
      <c r="I5" s="21"/>
    </row>
    <row r="6" spans="1:9" x14ac:dyDescent="0.3">
      <c r="A6" s="10" t="s">
        <v>29</v>
      </c>
      <c r="B6" s="1"/>
      <c r="C6" s="1"/>
      <c r="D6" s="1"/>
      <c r="E6" s="1"/>
      <c r="F6" s="1"/>
      <c r="G6" s="1"/>
      <c r="H6" s="1"/>
      <c r="I6" s="11"/>
    </row>
    <row r="7" spans="1:9" x14ac:dyDescent="0.3">
      <c r="A7" s="60" t="s">
        <v>12</v>
      </c>
      <c r="B7" s="61"/>
      <c r="C7" s="61"/>
      <c r="D7" s="61"/>
      <c r="E7" s="61"/>
      <c r="F7" s="61"/>
      <c r="G7" s="61"/>
      <c r="H7" s="61"/>
      <c r="I7" s="62"/>
    </row>
    <row r="8" spans="1:9" hidden="1" x14ac:dyDescent="0.3">
      <c r="A8" s="10" t="s">
        <v>31</v>
      </c>
      <c r="B8" s="1"/>
      <c r="C8" s="1"/>
      <c r="D8" s="1"/>
      <c r="E8" s="1"/>
      <c r="F8" s="1"/>
      <c r="G8" s="1"/>
      <c r="H8" s="1"/>
      <c r="I8" s="11"/>
    </row>
    <row r="9" spans="1:9" ht="4.2" hidden="1" customHeight="1" x14ac:dyDescent="0.3">
      <c r="A9" s="10"/>
      <c r="B9" s="1"/>
      <c r="C9" s="1"/>
      <c r="D9" s="1"/>
      <c r="E9" s="1"/>
      <c r="F9" s="1"/>
      <c r="G9" s="1"/>
      <c r="H9" s="1"/>
      <c r="I9" s="11"/>
    </row>
    <row r="10" spans="1:9" x14ac:dyDescent="0.3">
      <c r="A10" s="24"/>
      <c r="B10" s="34" t="s">
        <v>47</v>
      </c>
      <c r="C10" s="34" t="s">
        <v>2</v>
      </c>
      <c r="D10" s="34" t="s">
        <v>3</v>
      </c>
      <c r="E10" s="34" t="s">
        <v>4</v>
      </c>
      <c r="F10" s="34" t="s">
        <v>44</v>
      </c>
      <c r="G10" s="34" t="s">
        <v>45</v>
      </c>
      <c r="H10" s="34" t="s">
        <v>57</v>
      </c>
      <c r="I10" s="11"/>
    </row>
    <row r="11" spans="1:9" x14ac:dyDescent="0.3">
      <c r="A11" s="38" t="s">
        <v>46</v>
      </c>
      <c r="B11" s="36"/>
      <c r="C11" s="36">
        <f>10000*1*12</f>
        <v>120000</v>
      </c>
      <c r="D11" s="36">
        <f>25000*1*12</f>
        <v>300000</v>
      </c>
      <c r="E11" s="40">
        <f>50000*1.1*12</f>
        <v>660000.00000000012</v>
      </c>
      <c r="F11" s="40">
        <f>80000*1.2*12</f>
        <v>1152000</v>
      </c>
      <c r="G11" s="40">
        <f>100000*1.3*12</f>
        <v>1560000</v>
      </c>
      <c r="H11" s="36">
        <f>120000*1.5*12</f>
        <v>2160000</v>
      </c>
      <c r="I11" s="11"/>
    </row>
    <row r="12" spans="1:9" hidden="1" x14ac:dyDescent="0.3">
      <c r="A12" s="35"/>
      <c r="B12" s="36"/>
      <c r="C12" s="36"/>
      <c r="D12" s="36"/>
      <c r="E12" s="36"/>
      <c r="F12" s="36"/>
      <c r="G12" s="36"/>
      <c r="H12" s="36"/>
      <c r="I12" s="11"/>
    </row>
    <row r="13" spans="1:9" hidden="1" x14ac:dyDescent="0.3">
      <c r="A13" s="35" t="s">
        <v>15</v>
      </c>
      <c r="B13" s="36"/>
      <c r="C13" s="36"/>
      <c r="D13" s="36"/>
      <c r="E13" s="36"/>
      <c r="F13" s="36"/>
      <c r="G13" s="36"/>
      <c r="H13" s="36"/>
      <c r="I13" s="11"/>
    </row>
    <row r="14" spans="1:9" hidden="1" x14ac:dyDescent="0.3">
      <c r="A14" s="35" t="s">
        <v>16</v>
      </c>
      <c r="B14" s="36"/>
      <c r="C14" s="36"/>
      <c r="D14" s="36"/>
      <c r="E14" s="36"/>
      <c r="F14" s="36"/>
      <c r="G14" s="36"/>
      <c r="H14" s="36"/>
      <c r="I14" s="11"/>
    </row>
    <row r="15" spans="1:9" x14ac:dyDescent="0.3">
      <c r="A15" s="19" t="s">
        <v>14</v>
      </c>
      <c r="B15" s="36">
        <f t="shared" ref="B15:H15" si="0">SUM(B11:B14)</f>
        <v>0</v>
      </c>
      <c r="C15" s="36">
        <f t="shared" si="0"/>
        <v>120000</v>
      </c>
      <c r="D15" s="36">
        <f t="shared" si="0"/>
        <v>300000</v>
      </c>
      <c r="E15" s="36">
        <f t="shared" si="0"/>
        <v>660000.00000000012</v>
      </c>
      <c r="F15" s="36">
        <f t="shared" si="0"/>
        <v>1152000</v>
      </c>
      <c r="G15" s="36">
        <f t="shared" si="0"/>
        <v>1560000</v>
      </c>
      <c r="H15" s="36">
        <f t="shared" si="0"/>
        <v>2160000</v>
      </c>
      <c r="I15" s="11"/>
    </row>
    <row r="16" spans="1:9" ht="6.6" customHeight="1" x14ac:dyDescent="0.3">
      <c r="A16" s="22"/>
      <c r="B16" s="1"/>
      <c r="C16" s="1"/>
      <c r="D16" s="1"/>
      <c r="E16" s="1"/>
      <c r="F16" s="1"/>
      <c r="G16" s="1"/>
      <c r="H16" s="1"/>
      <c r="I16" s="11"/>
    </row>
    <row r="17" spans="1:9" x14ac:dyDescent="0.3">
      <c r="A17" s="60" t="s">
        <v>13</v>
      </c>
      <c r="B17" s="61"/>
      <c r="C17" s="61"/>
      <c r="D17" s="61"/>
      <c r="E17" s="61"/>
      <c r="F17" s="61"/>
      <c r="G17" s="61"/>
      <c r="H17" s="61"/>
      <c r="I17" s="62"/>
    </row>
    <row r="18" spans="1:9" hidden="1" x14ac:dyDescent="0.3">
      <c r="A18" s="10" t="s">
        <v>36</v>
      </c>
      <c r="B18" s="1"/>
      <c r="C18" s="1"/>
      <c r="D18" s="1"/>
      <c r="E18" s="1"/>
      <c r="F18" s="1"/>
      <c r="G18" s="1"/>
      <c r="H18" s="1"/>
      <c r="I18" s="11"/>
    </row>
    <row r="19" spans="1:9" ht="13.2" hidden="1" customHeight="1" x14ac:dyDescent="0.3">
      <c r="A19" s="10" t="s">
        <v>32</v>
      </c>
      <c r="B19" s="1"/>
      <c r="C19" s="1"/>
      <c r="D19" s="1"/>
      <c r="E19" s="1"/>
      <c r="F19" s="1"/>
      <c r="G19" s="1"/>
      <c r="H19" s="1"/>
      <c r="I19" s="11"/>
    </row>
    <row r="20" spans="1:9" hidden="1" x14ac:dyDescent="0.3">
      <c r="A20" s="10"/>
      <c r="B20" s="1"/>
      <c r="C20" s="1"/>
      <c r="D20" s="1"/>
      <c r="E20" s="1"/>
      <c r="F20" s="1"/>
      <c r="G20" s="1"/>
      <c r="H20" s="1"/>
      <c r="I20" s="11"/>
    </row>
    <row r="21" spans="1:9" x14ac:dyDescent="0.3">
      <c r="A21" s="23"/>
      <c r="B21" s="34" t="s">
        <v>47</v>
      </c>
      <c r="C21" s="34" t="s">
        <v>2</v>
      </c>
      <c r="D21" s="34" t="s">
        <v>3</v>
      </c>
      <c r="E21" s="34" t="s">
        <v>4</v>
      </c>
      <c r="F21" s="34" t="s">
        <v>44</v>
      </c>
      <c r="G21" s="34" t="s">
        <v>45</v>
      </c>
      <c r="H21" s="34" t="s">
        <v>57</v>
      </c>
      <c r="I21" s="11"/>
    </row>
    <row r="22" spans="1:9" x14ac:dyDescent="0.3">
      <c r="A22" s="39" t="s">
        <v>53</v>
      </c>
      <c r="B22" s="40">
        <f>20*30*9</f>
        <v>5400</v>
      </c>
      <c r="C22" s="40">
        <f>20*365</f>
        <v>7300</v>
      </c>
      <c r="D22" s="40">
        <f>40*365</f>
        <v>14600</v>
      </c>
      <c r="E22" s="40">
        <f>100*365</f>
        <v>36500</v>
      </c>
      <c r="F22" s="40">
        <f>200*365</f>
        <v>73000</v>
      </c>
      <c r="G22" s="40">
        <f>400*365</f>
        <v>146000</v>
      </c>
      <c r="H22" s="40">
        <f>400*365</f>
        <v>146000</v>
      </c>
      <c r="I22" s="11"/>
    </row>
    <row r="23" spans="1:9" x14ac:dyDescent="0.3">
      <c r="A23" s="18" t="s">
        <v>48</v>
      </c>
      <c r="B23" s="36">
        <f>(35000/12)*9*4</f>
        <v>105000</v>
      </c>
      <c r="C23" s="36">
        <v>140000</v>
      </c>
      <c r="D23" s="36">
        <v>140000</v>
      </c>
      <c r="E23" s="36">
        <v>140000</v>
      </c>
      <c r="F23" s="36">
        <v>140000</v>
      </c>
      <c r="G23" s="36">
        <v>140000</v>
      </c>
      <c r="H23" s="36">
        <v>140000</v>
      </c>
      <c r="I23" s="11"/>
    </row>
    <row r="24" spans="1:9" x14ac:dyDescent="0.3">
      <c r="A24" s="18" t="s">
        <v>49</v>
      </c>
      <c r="B24" s="36">
        <v>10000</v>
      </c>
      <c r="C24" s="36">
        <v>10000</v>
      </c>
      <c r="D24" s="36">
        <v>10000</v>
      </c>
      <c r="E24" s="36">
        <v>20000</v>
      </c>
      <c r="F24" s="36">
        <v>40000</v>
      </c>
      <c r="G24" s="36">
        <v>80000</v>
      </c>
      <c r="H24" s="36">
        <v>100000</v>
      </c>
      <c r="I24" s="11"/>
    </row>
    <row r="25" spans="1:9" hidden="1" x14ac:dyDescent="0.3">
      <c r="A25" s="18" t="s">
        <v>17</v>
      </c>
      <c r="B25" s="36"/>
      <c r="C25" s="36"/>
      <c r="D25" s="36"/>
      <c r="E25" s="36"/>
      <c r="F25" s="36"/>
      <c r="G25" s="36"/>
      <c r="H25" s="36"/>
      <c r="I25" s="11"/>
    </row>
    <row r="26" spans="1:9" hidden="1" x14ac:dyDescent="0.3">
      <c r="A26" s="18" t="s">
        <v>20</v>
      </c>
      <c r="B26" s="36"/>
      <c r="C26" s="36"/>
      <c r="D26" s="36"/>
      <c r="E26" s="36"/>
      <c r="F26" s="36"/>
      <c r="G26" s="36"/>
      <c r="H26" s="36"/>
      <c r="I26" s="11"/>
    </row>
    <row r="27" spans="1:9" hidden="1" x14ac:dyDescent="0.3">
      <c r="A27" s="18" t="s">
        <v>18</v>
      </c>
      <c r="B27" s="36"/>
      <c r="C27" s="36"/>
      <c r="D27" s="36"/>
      <c r="E27" s="36"/>
      <c r="F27" s="36"/>
      <c r="G27" s="36"/>
      <c r="H27" s="36"/>
      <c r="I27" s="11"/>
    </row>
    <row r="28" spans="1:9" x14ac:dyDescent="0.3">
      <c r="A28" s="19" t="s">
        <v>19</v>
      </c>
      <c r="B28" s="36">
        <f>SUM(B22:B27)</f>
        <v>120400</v>
      </c>
      <c r="C28" s="36">
        <f t="shared" ref="C28:G28" si="1">SUM(C22:C27)</f>
        <v>157300</v>
      </c>
      <c r="D28" s="36">
        <f t="shared" si="1"/>
        <v>164600</v>
      </c>
      <c r="E28" s="36">
        <f t="shared" si="1"/>
        <v>196500</v>
      </c>
      <c r="F28" s="36">
        <f t="shared" si="1"/>
        <v>253000</v>
      </c>
      <c r="G28" s="36">
        <f t="shared" si="1"/>
        <v>366000</v>
      </c>
      <c r="H28" s="36">
        <f>SUM(H22:H27)</f>
        <v>386000</v>
      </c>
      <c r="I28" s="11"/>
    </row>
    <row r="29" spans="1:9" ht="4.2" customHeight="1" x14ac:dyDescent="0.3">
      <c r="A29" s="12"/>
      <c r="B29" s="1"/>
      <c r="C29" s="1"/>
      <c r="D29" s="1"/>
      <c r="E29" s="1"/>
      <c r="F29" s="1"/>
      <c r="G29" s="1"/>
      <c r="H29" s="1"/>
      <c r="I29" s="11"/>
    </row>
    <row r="30" spans="1:9" x14ac:dyDescent="0.3">
      <c r="A30" s="60" t="s">
        <v>33</v>
      </c>
      <c r="B30" s="61"/>
      <c r="C30" s="61"/>
      <c r="D30" s="61"/>
      <c r="E30" s="61"/>
      <c r="F30" s="61"/>
      <c r="G30" s="61"/>
      <c r="H30" s="61"/>
      <c r="I30" s="62"/>
    </row>
    <row r="31" spans="1:9" ht="4.8" hidden="1" customHeight="1" x14ac:dyDescent="0.3">
      <c r="A31" s="12"/>
      <c r="B31" s="1"/>
      <c r="C31" s="1"/>
      <c r="D31" s="1"/>
      <c r="E31" s="1"/>
      <c r="F31" s="1"/>
      <c r="G31" s="1"/>
      <c r="H31" s="1"/>
      <c r="I31" s="11"/>
    </row>
    <row r="32" spans="1:9" x14ac:dyDescent="0.3">
      <c r="A32" s="26"/>
      <c r="B32" s="34" t="s">
        <v>47</v>
      </c>
      <c r="C32" s="34" t="s">
        <v>2</v>
      </c>
      <c r="D32" s="34" t="s">
        <v>3</v>
      </c>
      <c r="E32" s="34" t="s">
        <v>4</v>
      </c>
      <c r="F32" s="34" t="s">
        <v>44</v>
      </c>
      <c r="G32" s="34" t="s">
        <v>45</v>
      </c>
      <c r="H32" s="34" t="s">
        <v>57</v>
      </c>
      <c r="I32" s="11"/>
    </row>
    <row r="33" spans="1:9" x14ac:dyDescent="0.3">
      <c r="A33" s="7" t="s">
        <v>52</v>
      </c>
      <c r="B33" s="36">
        <f>B15</f>
        <v>0</v>
      </c>
      <c r="C33" s="36">
        <f t="shared" ref="C33:H33" si="2">C15</f>
        <v>120000</v>
      </c>
      <c r="D33" s="36">
        <f t="shared" si="2"/>
        <v>300000</v>
      </c>
      <c r="E33" s="36">
        <f t="shared" si="2"/>
        <v>660000.00000000012</v>
      </c>
      <c r="F33" s="36">
        <f t="shared" si="2"/>
        <v>1152000</v>
      </c>
      <c r="G33" s="36">
        <f t="shared" si="2"/>
        <v>1560000</v>
      </c>
      <c r="H33" s="36">
        <f t="shared" si="2"/>
        <v>2160000</v>
      </c>
      <c r="I33" s="11"/>
    </row>
    <row r="34" spans="1:9" x14ac:dyDescent="0.3">
      <c r="A34" s="7" t="s">
        <v>51</v>
      </c>
      <c r="B34" s="36">
        <f>B28</f>
        <v>120400</v>
      </c>
      <c r="C34" s="36">
        <f t="shared" ref="C34:H34" si="3">C28</f>
        <v>157300</v>
      </c>
      <c r="D34" s="36">
        <f t="shared" si="3"/>
        <v>164600</v>
      </c>
      <c r="E34" s="36">
        <f t="shared" si="3"/>
        <v>196500</v>
      </c>
      <c r="F34" s="36">
        <f t="shared" si="3"/>
        <v>253000</v>
      </c>
      <c r="G34" s="36">
        <f t="shared" si="3"/>
        <v>366000</v>
      </c>
      <c r="H34" s="36">
        <f t="shared" si="3"/>
        <v>386000</v>
      </c>
      <c r="I34" s="11"/>
    </row>
    <row r="35" spans="1:9" x14ac:dyDescent="0.3">
      <c r="A35" s="41" t="s">
        <v>50</v>
      </c>
      <c r="B35" s="37">
        <f>B33-B34</f>
        <v>-120400</v>
      </c>
      <c r="C35" s="37">
        <f t="shared" ref="C35:H35" si="4">C33-C34</f>
        <v>-37300</v>
      </c>
      <c r="D35" s="37">
        <f t="shared" si="4"/>
        <v>135400</v>
      </c>
      <c r="E35" s="37">
        <f t="shared" si="4"/>
        <v>463500.00000000012</v>
      </c>
      <c r="F35" s="37">
        <f t="shared" si="4"/>
        <v>899000</v>
      </c>
      <c r="G35" s="37">
        <f t="shared" si="4"/>
        <v>1194000</v>
      </c>
      <c r="H35" s="37">
        <f t="shared" si="4"/>
        <v>1774000</v>
      </c>
      <c r="I35" s="11"/>
    </row>
    <row r="36" spans="1:9" ht="3" customHeight="1" x14ac:dyDescent="0.3">
      <c r="A36" s="13"/>
      <c r="B36" s="14"/>
      <c r="C36" s="14"/>
      <c r="D36" s="14"/>
      <c r="E36" s="14"/>
      <c r="F36" s="14"/>
      <c r="G36" s="14"/>
      <c r="H36" s="14"/>
      <c r="I36" s="15"/>
    </row>
  </sheetData>
  <mergeCells count="4">
    <mergeCell ref="A3:I3"/>
    <mergeCell ref="A7:I7"/>
    <mergeCell ref="A17:I17"/>
    <mergeCell ref="A30:I30"/>
  </mergeCells>
  <phoneticPr fontId="11" type="noConversion"/>
  <pageMargins left="0.7" right="0.7" top="0.75" bottom="0.75" header="0.3" footer="0.3"/>
  <pageSetup paperSize="9" scale="59"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74FB-4CC2-4F9C-89C7-54F884251103}">
  <dimension ref="A1:B11"/>
  <sheetViews>
    <sheetView workbookViewId="0">
      <selection activeCell="B11" sqref="B11"/>
    </sheetView>
  </sheetViews>
  <sheetFormatPr baseColWidth="10" defaultRowHeight="14.4" x14ac:dyDescent="0.3"/>
  <cols>
    <col min="2" max="2" width="101.5546875" bestFit="1" customWidth="1"/>
  </cols>
  <sheetData>
    <row r="1" spans="1:2" x14ac:dyDescent="0.3">
      <c r="A1" t="s">
        <v>37</v>
      </c>
    </row>
    <row r="2" spans="1:2" x14ac:dyDescent="0.3">
      <c r="A2" t="s">
        <v>38</v>
      </c>
      <c r="B2" t="s">
        <v>39</v>
      </c>
    </row>
    <row r="3" spans="1:2" x14ac:dyDescent="0.3">
      <c r="A3">
        <v>1</v>
      </c>
      <c r="B3" s="33" t="s">
        <v>40</v>
      </c>
    </row>
    <row r="4" spans="1:2" x14ac:dyDescent="0.3">
      <c r="A4">
        <v>2</v>
      </c>
      <c r="B4" s="33" t="s">
        <v>41</v>
      </c>
    </row>
    <row r="5" spans="1:2" x14ac:dyDescent="0.3">
      <c r="A5">
        <v>3</v>
      </c>
      <c r="B5" s="33" t="s">
        <v>43</v>
      </c>
    </row>
    <row r="6" spans="1:2" x14ac:dyDescent="0.3">
      <c r="A6">
        <v>4</v>
      </c>
      <c r="B6" s="33" t="s">
        <v>54</v>
      </c>
    </row>
    <row r="7" spans="1:2" x14ac:dyDescent="0.3">
      <c r="A7">
        <v>5</v>
      </c>
      <c r="B7" s="33" t="s">
        <v>55</v>
      </c>
    </row>
    <row r="8" spans="1:2" x14ac:dyDescent="0.3">
      <c r="A8">
        <v>6</v>
      </c>
      <c r="B8" s="33" t="s">
        <v>56</v>
      </c>
    </row>
    <row r="9" spans="1:2" x14ac:dyDescent="0.3">
      <c r="A9">
        <v>7</v>
      </c>
      <c r="B9" s="33" t="s">
        <v>58</v>
      </c>
    </row>
    <row r="10" spans="1:2" x14ac:dyDescent="0.3">
      <c r="A10">
        <v>8</v>
      </c>
      <c r="B10" s="33" t="s">
        <v>59</v>
      </c>
    </row>
    <row r="11" spans="1:2" x14ac:dyDescent="0.3">
      <c r="A11">
        <v>9</v>
      </c>
      <c r="B11" s="33" t="s">
        <v>64</v>
      </c>
    </row>
  </sheetData>
  <hyperlinks>
    <hyperlink ref="B3" r:id="rId1" xr:uid="{D3D28497-3814-437C-BC65-6E86D6BE9B59}"/>
    <hyperlink ref="B4" r:id="rId2" xr:uid="{1959CE15-87D3-413B-824E-E52D90D753F7}"/>
    <hyperlink ref="B5" r:id="rId3" xr:uid="{E4ECBD2D-DAAC-49EB-8DE4-3B1302773785}"/>
    <hyperlink ref="B6" r:id="rId4" location="Akquisitionen" display="https://de.wikipedia.org/wiki/LinkedIn - Akquisitionen" xr:uid="{18763224-945F-4521-BDEA-C27EF8B1298C}"/>
    <hyperlink ref="B7" r:id="rId5" xr:uid="{70040877-48E7-4080-9F1E-EDE7968F4C08}"/>
    <hyperlink ref="B8" r:id="rId6" xr:uid="{9B5751D3-049E-442E-A5AF-2E755869FF94}"/>
    <hyperlink ref="B9" r:id="rId7" xr:uid="{1D0DD048-AF78-4560-BDAB-0F75AB80087A}"/>
    <hyperlink ref="B10" r:id="rId8" xr:uid="{D094B389-01FC-4F82-B4E9-918557D63465}"/>
    <hyperlink ref="B11" r:id="rId9" xr:uid="{63F6F74F-9EDB-4027-A95C-57C8ABB7B13A}"/>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2AD274FE064945BCFA8945D20B9DD5" ma:contentTypeVersion="4" ma:contentTypeDescription="Create a new document." ma:contentTypeScope="" ma:versionID="4fbab942c2d87225d30e87d428b23ab6">
  <xsd:schema xmlns:xsd="http://www.w3.org/2001/XMLSchema" xmlns:xs="http://www.w3.org/2001/XMLSchema" xmlns:p="http://schemas.microsoft.com/office/2006/metadata/properties" xmlns:ns2="f71a4898-4f86-46e4-b9f2-3d4cfbe24e98" xmlns:ns3="01351936-70cb-42ee-9d32-d14a626d96ec" targetNamespace="http://schemas.microsoft.com/office/2006/metadata/properties" ma:root="true" ma:fieldsID="6da5427b13532b7cd0fbae53c31d2d82" ns2:_="" ns3:_="">
    <xsd:import namespace="f71a4898-4f86-46e4-b9f2-3d4cfbe24e98"/>
    <xsd:import namespace="01351936-70cb-42ee-9d32-d14a626d96e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1a4898-4f86-46e4-b9f2-3d4cfbe24e9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351936-70cb-42ee-9d32-d14a626d96e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C01DE1-A390-4213-9C85-315079235342}">
  <ds:schemaRefs>
    <ds:schemaRef ds:uri="http://schemas.microsoft.com/sharepoint/v3/contenttype/forms"/>
  </ds:schemaRefs>
</ds:datastoreItem>
</file>

<file path=customXml/itemProps2.xml><?xml version="1.0" encoding="utf-8"?>
<ds:datastoreItem xmlns:ds="http://schemas.openxmlformats.org/officeDocument/2006/customXml" ds:itemID="{FD64737C-D484-4A14-B410-D2DA7B8AF3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1a4898-4f86-46e4-b9f2-3d4cfbe24e98"/>
    <ds:schemaRef ds:uri="01351936-70cb-42ee-9d32-d14a626d96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A0017D-55B2-4461-9C19-6CD9BDEE71A8}">
  <ds:schemaRefs>
    <ds:schemaRef ds:uri="http://purl.org/dc/elements/1.1/"/>
    <ds:schemaRef ds:uri="http://schemas.microsoft.com/office/2006/metadata/properties"/>
    <ds:schemaRef ds:uri="http://schemas.microsoft.com/office/2006/documentManagement/types"/>
    <ds:schemaRef ds:uri="01351936-70cb-42ee-9d32-d14a626d96ec"/>
    <ds:schemaRef ds:uri="http://purl.org/dc/terms/"/>
    <ds:schemaRef ds:uri="f71a4898-4f86-46e4-b9f2-3d4cfbe24e9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Management Summary</vt:lpstr>
      <vt:lpstr>Qualitative Bewertung</vt:lpstr>
      <vt:lpstr>Quantitative Bewertung</vt:lpstr>
      <vt:lpstr>Quellenverzeichnis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Thomas</dc:creator>
  <cp:lastModifiedBy>Maximilian Donner</cp:lastModifiedBy>
  <cp:lastPrinted>2019-06-27T11:49:30Z</cp:lastPrinted>
  <dcterms:created xsi:type="dcterms:W3CDTF">2013-02-19T19:30:17Z</dcterms:created>
  <dcterms:modified xsi:type="dcterms:W3CDTF">2019-06-27T11:57:04Z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0x010100622AD274FE064945BCFA8945D20B9DD5</vt:lpwstr>
  </property>
</Properties>
</file>