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hidePivotFieldList="1" defaultThemeVersion="202300"/>
  <mc:AlternateContent xmlns:mc="http://schemas.openxmlformats.org/markup-compatibility/2006">
    <mc:Choice Requires="x15">
      <x15ac:absPath xmlns:x15ac="http://schemas.microsoft.com/office/spreadsheetml/2010/11/ac" url="https://tcfg365-my.sharepoint.com/personal/embuldeniyage_jayawardena_compleatfood_com/Documents/Desktop/Xmas Production Tracker 2025/"/>
    </mc:Choice>
  </mc:AlternateContent>
  <xr:revisionPtr revIDLastSave="24" documentId="8_{F6FE0631-9424-43FA-A1C0-34E8053B9AFD}" xr6:coauthVersionLast="47" xr6:coauthVersionMax="47" xr10:uidLastSave="{EF28BEA9-4CFE-4E08-B6BE-E426F18F75A0}"/>
  <bookViews>
    <workbookView xWindow="-110" yWindow="-110" windowWidth="19420" windowHeight="10300" tabRatio="738" activeTab="4" xr2:uid="{CEDE4006-8BEC-4A09-B66B-CABA406900DF}"/>
  </bookViews>
  <sheets>
    <sheet name="Data Source" sheetId="2" r:id="rId1"/>
    <sheet name="Daily Tracker" sheetId="3" r:id="rId2"/>
    <sheet name="Despatch Tracker" sheetId="5" r:id="rId3"/>
    <sheet name="Plan vs Actual Summary" sheetId="7" r:id="rId4"/>
    <sheet name="Despatch Summary" sheetId="9" r:id="rId5"/>
  </sheets>
  <definedNames>
    <definedName name="_xlcn.WorksheetConnection_Xmastracker.xlsxtblDespatch1" hidden="1">tblDespatch[]</definedName>
    <definedName name="_xlcn.WorksheetConnection_Xmastracker.xlsxtblPlanner1" hidden="1">tblPlanner[]</definedName>
    <definedName name="DateList">tblDates[Date]</definedName>
    <definedName name="ProductList">tblProducts[Product Name]</definedName>
    <definedName name="Slicer_Date">#N/A</definedName>
  </definedNames>
  <calcPr calcId="191029"/>
  <pivotCaches>
    <pivotCache cacheId="6" r:id="rId6"/>
    <pivotCache cacheId="11"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blPlanner" name="tblPlanner" connection="WorksheetConnection_Xmas tracker.xlsx!tblPlanner"/>
          <x15:modelTable id="tblDespatch" name="tblDespatch" connection="WorksheetConnection_Xmas tracker.xlsx!tblDespatch"/>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9" l="1" a="1"/>
  <c r="E4" i="9" s="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F4" i="9" l="1" a="1"/>
  <c r="F4" i="9" s="1"/>
  <c r="G4" i="9" a="1"/>
  <c r="G4" i="9" s="1"/>
  <c r="H4" i="9" l="1" a="1"/>
  <c r="H4"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0E54A5-C923-40EF-B52B-3085CC74AD6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3771699-4DCD-453C-B1FD-CC1CF9177479}" name="WorksheetConnection_Xmas tracker.xlsx!tblDespatch" type="102" refreshedVersion="8" minRefreshableVersion="5">
    <extLst>
      <ext xmlns:x15="http://schemas.microsoft.com/office/spreadsheetml/2010/11/main" uri="{DE250136-89BD-433C-8126-D09CA5730AF9}">
        <x15:connection id="tblDespatch">
          <x15:rangePr sourceName="_xlcn.WorksheetConnection_Xmastracker.xlsxtblDespatch1"/>
        </x15:connection>
      </ext>
    </extLst>
  </connection>
  <connection id="3" xr16:uid="{2401A120-F006-49D5-8DDB-F02D6BC322F3}" name="WorksheetConnection_Xmas tracker.xlsx!tblPlanner" type="102" refreshedVersion="8" minRefreshableVersion="5">
    <extLst>
      <ext xmlns:x15="http://schemas.microsoft.com/office/spreadsheetml/2010/11/main" uri="{DE250136-89BD-433C-8126-D09CA5730AF9}">
        <x15:connection id="tblPlanner">
          <x15:rangePr sourceName="_xlcn.WorksheetConnection_Xmastracker.xlsxtblPlanner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<sst xmlns="http://schemas.openxmlformats.org/spreadsheetml/2006/main" count="117" uniqueCount="63">
  <si>
    <t>Date</t>
  </si>
  <si>
    <t>M&amp;S Mini pies x12</t>
  </si>
  <si>
    <t xml:space="preserve">Tesco Mini Quiche </t>
  </si>
  <si>
    <t>Sales Volume</t>
  </si>
  <si>
    <t>Lawson code</t>
  </si>
  <si>
    <t>Product Name</t>
  </si>
  <si>
    <t xml:space="preserve">M&amp;S Mini Bacon Tarts &amp; cheese tarts dual pack </t>
  </si>
  <si>
    <t xml:space="preserve">M&amp;S New Goats cheese &amp; chutney tarts </t>
  </si>
  <si>
    <t>M&amp;S Chorizo &amp; Manchego Tortillas GF</t>
  </si>
  <si>
    <t xml:space="preserve">M&amp;S CFTO TWINPACK TARTE TATIN </t>
  </si>
  <si>
    <t xml:space="preserve">M&amp;S  TWINPACK TARTE TATIN </t>
  </si>
  <si>
    <t xml:space="preserve">M&amp;S CFTO GF Butternut tart </t>
  </si>
  <si>
    <t xml:space="preserve">M&amp;S MW GF Butternut tart </t>
  </si>
  <si>
    <t xml:space="preserve">M&amp;S GF Turkey feast tart 4" straight  </t>
  </si>
  <si>
    <t xml:space="preserve">JS TTD Mini pies </t>
  </si>
  <si>
    <t xml:space="preserve">JS TTD Mini Quiche </t>
  </si>
  <si>
    <t xml:space="preserve">JS Vol au vents </t>
  </si>
  <si>
    <t>JS Onion &amp; Goats tart  (4" Fluted )</t>
  </si>
  <si>
    <t xml:space="preserve">JS Mushroom Vol Au Vents gaint TP </t>
  </si>
  <si>
    <t xml:space="preserve">JS Bacon &amp; Brie Quiche </t>
  </si>
  <si>
    <t>WR Carbonara Cups</t>
  </si>
  <si>
    <t xml:space="preserve">WR Wagyu beef mini pies </t>
  </si>
  <si>
    <t xml:space="preserve">WR ENT No 1 Three birds Pie </t>
  </si>
  <si>
    <t xml:space="preserve">WR ENT No 1 Wagyu Pie </t>
  </si>
  <si>
    <t xml:space="preserve">WR ENT 48 piece ( 24 mini pies &amp; 24 carbonara cups ) </t>
  </si>
  <si>
    <t xml:space="preserve">WR Festive Turkey pie 5" </t>
  </si>
  <si>
    <t xml:space="preserve">WR Festive Turkey pie 3" </t>
  </si>
  <si>
    <t>ALDI Mini Pies /Mini Quiche mix case</t>
  </si>
  <si>
    <t xml:space="preserve">ALDI Mini Pies /Mini Quiche mix case  -Ireland </t>
  </si>
  <si>
    <t xml:space="preserve">ALDI 6" Cam &amp; chutney , Xmass dinner , three cheese </t>
  </si>
  <si>
    <t>Asda Mini Steak &amp; chicken Pie</t>
  </si>
  <si>
    <t>Customer</t>
  </si>
  <si>
    <t>M&amp;S</t>
  </si>
  <si>
    <t>JS</t>
  </si>
  <si>
    <t>WR</t>
  </si>
  <si>
    <t>ALDI</t>
  </si>
  <si>
    <t>TESCO</t>
  </si>
  <si>
    <t>ASDA</t>
  </si>
  <si>
    <t/>
  </si>
  <si>
    <t>Lawson Code</t>
  </si>
  <si>
    <t>Production - Plan ( Units)</t>
  </si>
  <si>
    <t xml:space="preserve">Production - Actual (Unit) </t>
  </si>
  <si>
    <t>Grand Total</t>
  </si>
  <si>
    <t>Day</t>
  </si>
  <si>
    <t>Variance (Plan - Actual)</t>
  </si>
  <si>
    <t>Sum of Production - Plan ( Units)</t>
  </si>
  <si>
    <t xml:space="preserve">Sum of Production - Actual (Unit) </t>
  </si>
  <si>
    <t>Note</t>
  </si>
  <si>
    <t>Sum of SENT QTY</t>
  </si>
  <si>
    <t>Product Description</t>
  </si>
  <si>
    <t>Cumulative Production</t>
  </si>
  <si>
    <t>Cumulative Sent</t>
  </si>
  <si>
    <t>Remaining Onsite</t>
  </si>
  <si>
    <t>Despatch Date</t>
  </si>
  <si>
    <t>Booking Reference Number</t>
  </si>
  <si>
    <t>Sent Qty</t>
  </si>
  <si>
    <t>Reed Qty</t>
  </si>
  <si>
    <t>Qty Sent Back From Reed</t>
  </si>
  <si>
    <t>Best Before Date</t>
  </si>
  <si>
    <t>Variance (Sent Qty - Reed Qty)</t>
  </si>
  <si>
    <t>Pallet Id</t>
  </si>
  <si>
    <t>Comments</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</si>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</sst>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 x14ac:knownFonts="1">
    <font>
      <sz val="11"/>
      <color theme="1"/>
      <name val="Aptos Narrow"/>
      <family val="2"/>
      <scheme val="minor"/>
    </font>
    <font>
      <b/>
      <sz val="11"/>
      <name val="Aptos Narrow"/>
      <family val="2"/>
      <scheme val="minor"/>
    </font>
    <font>
      <sz val="1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theme="4" tint="0.39997558519241921"/>
      </left>
      <right/>
      <top/>
      <bottom/>
      <diagonal/>
    </border>
    <border>
      <left/>
      <right style="thin">
        <color theme="4" tint="0.3999755851924192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164" fontId="0" fillId="0" borderId="0" xfId="0" applyNumberFormat="1" applyAlignment="1">
      <alignment horizontal="center"/>
    </xf>
    <xf numFmtId="0" fontId="0" fillId="0" borderId="0" xfId="0" applyAlignment="1">
      <alignment horizontal="center" textRotation="60"/>
    </xf>
    <xf numFmtId="1" fontId="0" fillId="0" borderId="0" xfId="0" applyNumberFormat="1" applyAlignment="1">
      <alignment horizontal="center" textRotation="60"/>
    </xf>
    <xf numFmtId="0" fontId="0" fillId="0" borderId="0" xfId="0" applyAlignment="1">
      <alignment horizontal="center"/>
    </xf>
    <xf numFmtId="1" fontId="0" fillId="0" borderId="0" xfId="0" applyNumberFormat="1" applyAlignment="1">
      <alignment horizontal="center"/>
    </xf>
    <xf numFmtId="0" fontId="2" fillId="0" borderId="0" xfId="0" applyFont="1"/>
    <xf numFmtId="15" fontId="2" fillId="0" borderId="0" xfId="0" applyNumberFormat="1" applyFont="1"/>
    <xf numFmtId="0" fontId="1" fillId="0" borderId="0" xfId="0" applyFont="1" applyAlignment="1">
      <alignment textRotation="60"/>
    </xf>
    <xf numFmtId="0" fontId="1" fillId="0" borderId="2" xfId="0" applyFont="1" applyBorder="1" applyAlignment="1">
      <alignment textRotation="60"/>
    </xf>
    <xf numFmtId="164" fontId="0" fillId="0" borderId="0" xfId="0" applyNumberFormat="1" applyAlignment="1">
      <alignment horizontal="center" textRotation="60"/>
    </xf>
    <xf numFmtId="15" fontId="1" fillId="0" borderId="1" xfId="0" applyNumberFormat="1" applyFont="1" applyBorder="1" applyAlignment="1">
      <alignment textRotation="60"/>
    </xf>
    <xf numFmtId="1" fontId="1" fillId="0" borderId="0" xfId="0" applyNumberFormat="1" applyFont="1" applyAlignment="1">
      <alignment textRotation="60"/>
    </xf>
    <xf numFmtId="1" fontId="2" fillId="0" borderId="0" xfId="0" applyNumberFormat="1" applyFont="1"/>
    <xf numFmtId="15" fontId="0" fillId="0" borderId="0" xfId="0" applyNumberFormat="1" applyAlignment="1">
      <alignment horizontal="left" indent="1"/>
    </xf>
    <xf numFmtId="0" fontId="3" fillId="2" borderId="3" xfId="0" applyFont="1" applyFill="1" applyBorder="1"/>
    <xf numFmtId="1" fontId="3" fillId="2" borderId="3" xfId="0" applyNumberFormat="1" applyFont="1" applyFill="1" applyBorder="1"/>
    <xf numFmtId="0" fontId="0" fillId="0" borderId="0" xfId="0" pivotButton="1" applyAlignment="1">
      <alignment wrapText="1"/>
    </xf>
    <xf numFmtId="0" fontId="0" fillId="0" borderId="0" xfId="0" applyAlignment="1">
      <alignment wrapText="1"/>
    </xf>
    <xf numFmtId="0" fontId="0" fillId="0" borderId="0" xfId="0" applyAlignment="1">
      <alignment horizontal="left" wrapText="1"/>
    </xf>
    <xf numFmtId="15" fontId="0" fillId="0" borderId="0" xfId="0" applyNumberFormat="1" applyAlignment="1">
      <alignment horizontal="center"/>
    </xf>
    <xf numFmtId="164" fontId="0" fillId="0" borderId="0" xfId="0" applyNumberFormat="1" applyAlignment="1">
      <alignment horizontal="left" wrapText="1" indent="1"/>
    </xf>
    <xf numFmtId="0" fontId="0" fillId="0" borderId="0" xfId="0" applyNumberFormat="1"/>
    <xf numFmtId="0" fontId="0" fillId="0" borderId="0" xfId="0" applyNumberFormat="1" applyAlignment="1">
      <alignment wrapText="1"/>
    </xf>
  </cellXfs>
  <cellStyles count="1">
    <cellStyle name="Normal" xfId="0" builtinId="0"/>
  </cellStyles>
  <dxfs count="42">
    <dxf>
      <font>
        <color rgb="FF9C0006"/>
      </font>
      <fill>
        <patternFill>
          <bgColor rgb="FFFFC7CE"/>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numFmt numFmtId="1" formatCode="0"/>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numFmt numFmtId="1" formatCode="0"/>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numFmt numFmtId="1" formatCode="0"/>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val="0"/>
        <i val="0"/>
        <strike val="0"/>
        <condense val="0"/>
        <extend val="0"/>
        <outline val="0"/>
        <shadow val="0"/>
        <u val="none"/>
        <vertAlign val="baseline"/>
        <sz val="11"/>
        <color auto="1"/>
        <name val="Aptos Narrow"/>
        <family val="2"/>
        <scheme val="minor"/>
      </font>
      <numFmt numFmtId="20" formatCode="dd\-mmm\-yy"/>
      <fill>
        <patternFill patternType="none">
          <fgColor indexed="64"/>
          <bgColor indexed="65"/>
        </patternFill>
      </fill>
    </dxf>
    <dxf>
      <border outline="0">
        <top style="thin">
          <color theme="4" tint="0.39997558519241921"/>
        </top>
      </border>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dxf>
    <dxf>
      <font>
        <b/>
        <i val="0"/>
        <strike val="0"/>
        <condense val="0"/>
        <extend val="0"/>
        <outline val="0"/>
        <shadow val="0"/>
        <u val="none"/>
        <vertAlign val="baseline"/>
        <sz val="11"/>
        <color auto="1"/>
        <name val="Aptos Narrow"/>
        <family val="2"/>
        <scheme val="minor"/>
      </font>
      <fill>
        <patternFill patternType="none">
          <fgColor indexed="64"/>
          <bgColor indexed="65"/>
        </patternFill>
      </fill>
      <alignment horizontal="general" vertical="bottom" textRotation="60" wrapText="0" indent="0" justifyLastLine="0" shrinkToFit="0" readingOrder="0"/>
    </dxf>
    <dxf>
      <numFmt numFmtId="1" formatCode="0"/>
      <alignment horizontal="center" vertical="bottom" wrapText="0" indent="0" justifyLastLine="0" shrinkToFit="0" readingOrder="0"/>
    </dxf>
    <dxf>
      <numFmt numFmtId="1" formatCode="0"/>
      <alignment horizontal="center" vertical="bottom" wrapText="0" indent="0" justifyLastLine="0" shrinkToFit="0" readingOrder="0"/>
    </dxf>
    <dxf>
      <numFmt numFmtId="1" formatCode="0"/>
      <alignment horizontal="center" vertical="bottom" wrapText="0" indent="0" justifyLastLine="0" shrinkToFit="0" readingOrder="0"/>
    </dxf>
    <dxf>
      <numFmt numFmtId="1" formatCode="0"/>
      <alignment horizontal="center" vertical="bottom" wrapText="0" indent="0" justifyLastLine="0" shrinkToFit="0" readingOrder="0"/>
    </dxf>
    <dxf>
      <numFmt numFmtId="1" formatCode="0"/>
      <alignment horizontal="center" vertical="bottom" wrapText="0" indent="0" justifyLastLine="0" shrinkToFit="0" readingOrder="0"/>
    </dxf>
    <dxf>
      <numFmt numFmtId="0" formatCode="General"/>
      <alignment horizontal="center" vertical="bottom" wrapText="0" indent="0" justifyLastLine="0" shrinkToFit="0" readingOrder="0"/>
    </dxf>
    <dxf>
      <numFmt numFmtId="0" formatCode="General"/>
      <alignment horizontal="center" vertical="bottom" wrapText="0" indent="0" justifyLastLine="0" shrinkToFit="0" readingOrder="0"/>
    </dxf>
    <dxf>
      <alignment horizontal="center" vertical="bottom" wrapText="0" indent="0" justifyLastLine="0" shrinkToFit="0" readingOrder="0"/>
    </dxf>
    <dxf>
      <numFmt numFmtId="164" formatCode="[$-F800]dddd\,\ mmmm\ dd\,\ yyyy"/>
      <alignment horizontal="center" vertical="bottom" wrapText="0" indent="0" justifyLastLine="0" shrinkToFit="0" readingOrder="0"/>
    </dxf>
    <dxf>
      <alignment horizontal="center" vertical="bottom" wrapText="0" indent="0" justifyLastLine="0" shrinkToFit="0" readingOrder="0"/>
    </dxf>
    <dxf>
      <alignment horizontal="center" vertical="bottom" textRotation="6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0" formatCode="dd\-mmm\-yy"/>
      <fill>
        <patternFill patternType="none">
          <fgColor indexed="64"/>
          <bgColor indexed="65"/>
        </patternFill>
      </fill>
      <alignment horizontal="center" vertical="bottom" textRotation="0" wrapText="0" indent="0" justifyLastLine="0" shrinkToFit="0" readingOrder="0"/>
    </dxf>
    <dxf>
      <numFmt numFmtId="20" formatCode="dd\-mmm\-yy"/>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worksheet" Target="worksheets/sheet5.xml"/><Relationship Id="rId15" Type="http://schemas.microsoft.com/office/2017/10/relationships/person" Target="persons/person.xml"/><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connections" Target="connections.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8"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[Xmas tracker.xlsx]Plan vs Actual Summary!PivotTable5</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Plan</a:t>
            </a:r>
            <a:r>
              <a:rPr lang="en-GB" baseline="0"/>
              <a:t> vs Actual</a:t>
            </a:r>
          </a:p>
        </c:rich>
      </c:tx>
      <c:layout>
        <c:manualLayout>
          <c:xMode val="edge"/>
          <c:yMode val="edge"/>
          <c:x val="0.57280555555555557"/>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079277458311211E-2"/>
          <c:y val="0.17171296296296296"/>
          <c:w val="0.828067188189616"/>
          <c:h val="0.52151136657154107"/>
        </c:manualLayout>
      </c:layout>
      <c:lineChart>
        <c:grouping val="standard"/>
        <c:varyColors val="0"/>
        <c:ser>
          <c:idx val="0"/>
          <c:order val="0"/>
          <c:tx>
            <c:strRef>
              <c:f>'Plan vs Actual Summary'!$B$1</c:f>
              <c:strCache>
                <c:ptCount val="1"/>
                <c:pt idx="0">
                  <c:v>Sum of Production - Plan ( Units)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'Plan vs Actual Summary'!$A$2:$A$4</c:f>
              <c:multiLvlStrCache>
                <c:ptCount val="1"/>
                <c:lvl>
                  <c:pt idx="0">
                    <c:v>(blank)</c:v>
                  </c:pt>
                </c:lvl>
                <c:lvl>
                  <c:pt idx="0">
                    <c:v>(blank)</c:v>
                  </c:pt>
                </c:lvl>
              </c:multiLvlStrCache>
            </c:multiLvlStrRef>
          </c:cat>
          <c:val>
            <c:numRef>
              <c:f>'Plan vs Actual Summary'!$B$2:$B$4</c:f>
              <c:numCache>
                <c:formatCode>General</c:formatCode>
                <c:ptCount val="1"/>
              </c:numCache>
            </c:numRef>
          </c:val>
          <c:smooth val="0"/>
          <c:extLst>
            <c:ext xmlns:c16="http://schemas.microsoft.com/office/drawing/2014/chart" uri="{C3380CC4-5D6E-409C-BE32-E72D297353CC}">
              <c16:uniqueId val="{00000000-5F8B-49AF-B2D9-249B5E339923}"/>
            </c:ext>
          </c:extLst>
        </c:ser>
        <c:ser>
          <c:idx val="1"/>
          <c:order val="1"/>
          <c:tx>
            <c:strRef>
              <c:f>'Plan vs Actual Summary'!$C$1</c:f>
              <c:strCache>
                <c:ptCount val="1"/>
                <c:pt idx="0">
                  <c:v>Sum of Production - Actual (Unit)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'Plan vs Actual Summary'!$A$2:$A$4</c:f>
              <c:multiLvlStrCache>
                <c:ptCount val="1"/>
                <c:lvl>
                  <c:pt idx="0">
                    <c:v>(blank)</c:v>
                  </c:pt>
                </c:lvl>
                <c:lvl>
                  <c:pt idx="0">
                    <c:v>(blank)</c:v>
                  </c:pt>
                </c:lvl>
              </c:multiLvlStrCache>
            </c:multiLvlStrRef>
          </c:cat>
          <c:val>
            <c:numRef>
              <c:f>'Plan vs Actual Summary'!$C$2:$C$4</c:f>
              <c:numCache>
                <c:formatCode>General</c:formatCode>
                <c:ptCount val="1"/>
              </c:numCache>
            </c:numRef>
          </c:val>
          <c:smooth val="0"/>
          <c:extLst>
            <c:ext xmlns:c16="http://schemas.microsoft.com/office/drawing/2014/chart" uri="{C3380CC4-5D6E-409C-BE32-E72D297353CC}">
              <c16:uniqueId val="{00000001-5F8B-49AF-B2D9-249B5E339923}"/>
            </c:ext>
          </c:extLst>
        </c:ser>
        <c:dLbls>
          <c:showLegendKey val="0"/>
          <c:showVal val="1"/>
          <c:showCatName val="0"/>
          <c:showSerName val="0"/>
          <c:showPercent val="0"/>
          <c:showBubbleSize val="0"/>
        </c:dLbls>
        <c:marker val="1"/>
        <c:smooth val="0"/>
        <c:axId val="1769405136"/>
        <c:axId val="1769405616"/>
      </c:lineChart>
      <c:catAx>
        <c:axId val="176940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05616"/>
        <c:crosses val="autoZero"/>
        <c:auto val="1"/>
        <c:lblAlgn val="ctr"/>
        <c:lblOffset val="100"/>
        <c:noMultiLvlLbl val="0"/>
      </c:catAx>
      <c:valAx>
        <c:axId val="1769405616"/>
        <c:scaling>
          <c:orientation val="minMax"/>
        </c:scaling>
        <c:delete val="0"/>
        <c:axPos val="l"/>
        <c:numFmt formatCode="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405136"/>
        <c:crosses val="autoZero"/>
        <c:crossBetween val="between"/>
      </c:valAx>
      <c:spPr>
        <a:noFill/>
        <a:ln>
          <a:noFill/>
        </a:ln>
        <a:effectLst/>
      </c:spPr>
    </c:plotArea>
    <c:legend>
      <c:legendPos val="r"/>
      <c:layout>
        <c:manualLayout>
          <c:xMode val="edge"/>
          <c:yMode val="edge"/>
          <c:x val="3.6702099737532815E-2"/>
          <c:y val="1.5253353747448233E-2"/>
          <c:w val="0.24488629299627021"/>
          <c:h val="0.149007717233393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[Xmas tracker.xlsx]Despatch Summary!PivotTable7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QTY sent offsite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'Despatch Summary'!$B$3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'Despatch Summary'!$A$4:$A$6</c:f>
              <c:multiLvlStrCache>
                <c:ptCount val="1"/>
                <c:lvl>
                  <c:pt idx="0">
                    <c:v>(blank)</c:v>
                  </c:pt>
                </c:lvl>
                <c:lvl>
                  <c:pt idx="0">
                    <c:v>(blank)</c:v>
                  </c:pt>
                </c:lvl>
              </c:multiLvlStrCache>
            </c:multiLvlStrRef>
          </c:cat>
          <c:val>
            <c:numRef>
              <c:f>'Despatch Summary'!$B$4:$B$6</c:f>
              <c:numCache>
                <c:formatCode>General</c:formatCode>
                <c:ptCount val="1"/>
              </c:numCache>
            </c:numRef>
          </c:val>
          <c:extLst>
            <c:ext xmlns:c16="http://schemas.microsoft.com/office/drawing/2014/chart" uri="{C3380CC4-5D6E-409C-BE32-E72D297353CC}">
              <c16:uniqueId val="{00000000-20A0-467C-9C48-616CA5F0C49A}"/>
            </c:ext>
          </c:extLst>
        </c:ser>
        <c:dLbls>
          <c:dLblPos val="outEnd"/>
          <c:showLegendKey val="0"/>
          <c:showVal val="1"/>
          <c:showCatName val="0"/>
          <c:showSerName val="0"/>
          <c:showPercent val="0"/>
          <c:showBubbleSize val="0"/>
        </c:dLbls>
        <c:gapWidth val="219"/>
        <c:overlap val="-27"/>
        <c:axId val="450212336"/>
        <c:axId val="450211856"/>
      </c:barChart>
      <c:catAx>
        <c:axId val="45021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211856"/>
        <c:crosses val="autoZero"/>
        <c:auto val="1"/>
        <c:lblAlgn val="ctr"/>
        <c:lblOffset val="100"/>
        <c:noMultiLvlLbl val="0"/>
      </c:catAx>
      <c:valAx>
        <c:axId val="4502118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Units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2123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95250</xdr:colOff>
      <xdr:row>1</xdr:row>
      <xdr:rowOff>406400</xdr:rowOff>
    </xdr:from>
    <xdr:to>
      <xdr:col>5</xdr:col>
      <xdr:colOff>1060450</xdr:colOff>
      <xdr:row>10</xdr:row>
      <xdr:rowOff>152399</xdr:rowOff>
    </xdr:to>
    <xdr:graphicFrame macro="">
      <xdr:nvGraphicFramePr>
        <xdr:cNvPr id="3" name="Chart 2">
          <a:extLst>
            <a:ext uri="{FF2B5EF4-FFF2-40B4-BE49-F238E27FC236}">
              <a16:creationId xmlns:a16="http://schemas.microsoft.com/office/drawing/2014/main" id="{4F000C1F-FC81-6F37-FD2E-549B17F314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94708</xdr:colOff>
      <xdr:row>0</xdr:row>
      <xdr:rowOff>0</xdr:rowOff>
    </xdr:from>
    <xdr:to>
      <xdr:col>5</xdr:col>
      <xdr:colOff>1016000</xdr:colOff>
      <xdr:row>2</xdr:row>
      <xdr:rowOff>177800</xdr:rowOff>
    </xdr:to>
    <mc:AlternateContent xmlns:mc="http://schemas.openxmlformats.org/markup-compatibility/2006" xmlns:a14="http://schemas.microsoft.com/office/drawing/2010/main">
      <mc:Choice Requires="a14">
        <xdr:graphicFrame macro="">
          <xdr:nvGraphicFramePr>
            <xdr:cNvPr id="4" name="Date 1">
              <a:extLst>
                <a:ext uri="{FF2B5EF4-FFF2-40B4-BE49-F238E27FC236}">
                  <a16:creationId xmlns:a16="http://schemas.microsoft.com/office/drawing/2014/main" id="{929F419F-D9FC-CD55-7DE9-2475A0016649}"/>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3803108" y="0"/>
              <a:ext cx="7677692" cy="914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2944609</xdr:colOff>
      <xdr:row>10</xdr:row>
      <xdr:rowOff>57150</xdr:rowOff>
    </xdr:from>
    <xdr:to>
      <xdr:col>4</xdr:col>
      <xdr:colOff>1931865</xdr:colOff>
      <xdr:row>24</xdr:row>
      <xdr:rowOff>178940</xdr:rowOff>
    </xdr:to>
    <xdr:graphicFrame macro="">
      <xdr:nvGraphicFramePr>
        <xdr:cNvPr id="3" name="Chart 2">
          <a:extLst>
            <a:ext uri="{FF2B5EF4-FFF2-40B4-BE49-F238E27FC236}">
              <a16:creationId xmlns:a16="http://schemas.microsoft.com/office/drawing/2014/main" id="{12B61541-BA51-4F0C-86F5-3CDB3DA258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mbuldeniyage Jayawardena" refreshedDate="45918.418249189817" createdVersion="8" refreshedVersion="8" minRefreshableVersion="3" recordCount="1" xr:uid="{E0502E56-D03E-4D77-B0C2-4D713709479A}">
  <cacheSource type="worksheet">
    <worksheetSource name="tblPlanner"/>
  </cacheSource>
  <cacheFields count="9">
    <cacheField name="Date" numFmtId="164">
      <sharedItems containsNonDate="0" containsDate="1" containsString="0" containsBlank="1" minDate="2025-07-27T00:00:00" maxDate="2025-08-13T00:00:00" count="16">
        <m/>
        <d v="2025-07-27T00:00:00" u="1"/>
        <d v="2025-07-28T00:00:00" u="1"/>
        <d v="2025-07-29T00:00:00" u="1"/>
        <d v="2025-07-30T00:00:00" u="1"/>
        <d v="2025-07-31T00:00:00" u="1"/>
        <d v="2025-08-01T00:00:00" u="1"/>
        <d v="2025-08-02T00:00:00" u="1"/>
        <d v="2025-08-03T00:00:00" u="1"/>
        <d v="2025-08-04T00:00:00" u="1"/>
        <d v="2025-08-05T00:00:00" u="1"/>
        <d v="2025-08-06T00:00:00" u="1"/>
        <d v="2025-08-07T00:00:00" u="1"/>
        <d v="2025-08-10T00:00:00" u="1"/>
        <d v="2025-08-09T00:00:00" u="1"/>
        <d v="2025-08-12T00:00:00" u="1"/>
      </sharedItems>
    </cacheField>
    <cacheField name="Product Description" numFmtId="0">
      <sharedItems containsNonDate="0" containsBlank="1" count="10">
        <m/>
        <s v="Tesco Mini Quiche " u="1"/>
        <s v="ALDI 6&quot; Cam &amp; chutney , Xmass dinner , three cheese " u="1"/>
        <s v="ALDI Mini Pies /Mini Quiche mix case" u="1"/>
        <s v="ALDI Mini Pies /Mini Quiche mix case  -Ireland " u="1"/>
        <s v="Asda Mini Steak &amp; chicken Pie" u="1"/>
        <s v="JS Bacon &amp; Brie Quiche " u="1"/>
        <s v="JS Mushroom Vol Au Vents gaint TP " u="1"/>
        <s v="JS Onion &amp; Goats tart  (4&quot; Fluted )" u="1"/>
        <s v="JS TTD Mini pies " u="1"/>
      </sharedItems>
    </cacheField>
    <cacheField name="Lawson Code" numFmtId="0">
      <sharedItems containsNonDate="0" containsString="0" containsBlank="1"/>
    </cacheField>
    <cacheField name="Customer" numFmtId="0">
      <sharedItems containsNonDate="0" containsString="0" containsBlank="1"/>
    </cacheField>
    <cacheField name="Sales Volume" numFmtId="1">
      <sharedItems containsNonDate="0" containsString="0" containsBlank="1"/>
    </cacheField>
    <cacheField name="Production - Plan ( Units)" numFmtId="1">
      <sharedItems containsNonDate="0" containsString="0" containsBlank="1"/>
    </cacheField>
    <cacheField name="Production - Actual (Unit) " numFmtId="1">
      <sharedItems containsNonDate="0" containsString="0" containsBlank="1"/>
    </cacheField>
    <cacheField name="Variance (Plan - Actual)" numFmtId="1">
      <sharedItems containsNonDate="0" containsString="0" containsBlank="1"/>
    </cacheField>
    <cacheField name="Note" numFmtId="1">
      <sharedItems containsNonDate="0" containsString="0" containsBlank="1"/>
    </cacheField>
  </cacheFields>
  <extLst>
    <ext xmlns:x14="http://schemas.microsoft.com/office/spreadsheetml/2009/9/main" uri="{725AE2AE-9491-48be-B2B4-4EB974FC3084}">
      <x14:pivotCacheDefinition pivotCacheId="43530302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mbuldeniyage Jayawardena" refreshedDate="45918.418249421295" createdVersion="8" refreshedVersion="8" minRefreshableVersion="3" recordCount="1" xr:uid="{8969ADC6-E11F-4F41-A664-16FE0F1191FA}">
  <cacheSource type="worksheet">
    <worksheetSource name="tblDespatch"/>
  </cacheSource>
  <cacheFields count="11">
    <cacheField name="Despatch Date" numFmtId="15">
      <sharedItems containsNonDate="0" containsDate="1" containsString="0" containsBlank="1" minDate="2025-07-29T00:00:00" maxDate="2025-08-14T00:00:00" count="10">
        <m/>
        <d v="2025-07-30T00:00:00" u="1"/>
        <d v="2025-08-01T00:00:00" u="1"/>
        <d v="2025-08-05T00:00:00" u="1"/>
        <d v="2025-08-06T00:00:00" u="1"/>
        <d v="2025-08-09T00:00:00" u="1"/>
        <d v="2025-08-12T00:00:00" u="1"/>
        <d v="2025-08-13T00:00:00" u="1"/>
        <d v="2025-07-31T00:00:00" u="1"/>
        <d v="2025-07-29T00:00:00" u="1"/>
      </sharedItems>
    </cacheField>
    <cacheField name="Booking Reference Number" numFmtId="0">
      <sharedItems containsNonDate="0" containsString="0" containsBlank="1"/>
    </cacheField>
    <cacheField name="Product Description" numFmtId="0">
      <sharedItems containsNonDate="0" containsBlank="1" count="10">
        <m/>
        <s v="Tesco Mini Quiche " u="1"/>
        <s v="ALDI 6&quot; Cam &amp; chutney , Xmass dinner , three cheese " u="1"/>
        <s v="JS Bacon &amp; Brie Quiche " u="1"/>
        <s v="Asda Mini Steak &amp; chicken Pie" u="1"/>
        <s v="M&amp;S Mini pies x12" u="1"/>
        <s v="M&amp;S Mini Bacon Tarts &amp; cheese tarts dual pack " u="1"/>
        <s v="M&amp;S CFTO TWINPACK TARTE TATIN " u="1"/>
        <s v="WR Wagyu beef mini pies " u="1"/>
        <s v="ALDI Mini Pies /Mini Quiche mix case  -Ireland " u="1"/>
      </sharedItems>
    </cacheField>
    <cacheField name="Lawson Code" numFmtId="0">
      <sharedItems containsNonDate="0" containsString="0" containsBlank="1"/>
    </cacheField>
    <cacheField name="Sent Qty" numFmtId="1">
      <sharedItems containsNonDate="0" containsString="0" containsBlank="1"/>
    </cacheField>
    <cacheField name="Reed Qty" numFmtId="1">
      <sharedItems containsNonDate="0" containsString="0" containsBlank="1"/>
    </cacheField>
    <cacheField name="Qty Sent Back From Reed" numFmtId="0">
      <sharedItems containsNonDate="0" containsString="0" containsBlank="1"/>
    </cacheField>
    <cacheField name="Best Before Date" numFmtId="0">
      <sharedItems containsNonDate="0" containsString="0" containsBlank="1"/>
    </cacheField>
    <cacheField name="Variance (Sent Qty - Reed Qty)" numFmtId="1">
      <sharedItems containsNonDate="0" containsString="0" containsBlank="1"/>
    </cacheField>
    <cacheField name="Pallet Id" numFmtId="0">
      <sharedItems containsNonDate="0" containsString="0" containsBlank="1"/>
    </cacheField>
    <cacheField name="Comments" numFmtId="0">
      <sharedItems containsNonDate="0" containsString="0" containsBlank="1"/>
    </cacheField>
  </cacheFields>
  <extLst>
    <ext xmlns:x14="http://schemas.microsoft.com/office/spreadsheetml/2009/9/main" uri="{725AE2AE-9491-48be-B2B4-4EB974FC3084}">
      <x14:pivotCacheDefinition pivotCacheId="1185623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m/>
    <x v="0"/>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7FE4EC-6469-4F89-BEA2-B48B601EEB02}" name="PivotTable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Product Name">
  <location ref="A1:C4" firstHeaderRow="0" firstDataRow="1" firstDataCol="1"/>
  <pivotFields count="9">
    <pivotField axis="axisRow" numFmtId="164" showAll="0">
      <items count="17">
        <item m="1" x="1"/>
        <item m="1" x="3"/>
        <item m="1" x="5"/>
        <item m="1" x="6"/>
        <item m="1" x="7"/>
        <item m="1" x="9"/>
        <item m="1" x="12"/>
        <item m="1" x="15"/>
        <item m="1" x="2"/>
        <item m="1" x="4"/>
        <item m="1" x="8"/>
        <item m="1" x="10"/>
        <item m="1" x="11"/>
        <item m="1" x="13"/>
        <item m="1" x="14"/>
        <item x="0"/>
        <item t="default"/>
      </items>
    </pivotField>
    <pivotField axis="axisRow" showAll="0">
      <items count="11">
        <item n="ALDI 6&quot; Cam &amp; chutney , Xmass dinner , three cheese" sd="0" m="1" x="2"/>
        <item sd="0" m="1" x="3"/>
        <item sd="0" m="1" x="4"/>
        <item sd="0" m="1" x="5"/>
        <item sd="0" m="1" x="6"/>
        <item sd="0" m="1" x="7"/>
        <item sd="0" m="1" x="8"/>
        <item sd="0" m="1" x="9"/>
        <item x="0"/>
        <item m="1" x="1"/>
        <item t="default" sd="0"/>
      </items>
    </pivotField>
    <pivotField showAll="0"/>
    <pivotField showAll="0"/>
    <pivotField numFmtId="1" showAll="0"/>
    <pivotField dataField="1" showAll="0"/>
    <pivotField dataField="1" showAll="0"/>
    <pivotField showAll="0"/>
    <pivotField showAll="0"/>
  </pivotFields>
  <rowFields count="2">
    <field x="1"/>
    <field x="0"/>
  </rowFields>
  <rowItems count="3">
    <i>
      <x v="8"/>
    </i>
    <i r="1">
      <x v="15"/>
    </i>
    <i t="grand">
      <x/>
    </i>
  </rowItems>
  <colFields count="1">
    <field x="-2"/>
  </colFields>
  <colItems count="2">
    <i>
      <x/>
    </i>
    <i i="1">
      <x v="1"/>
    </i>
  </colItems>
  <dataFields count="2">
    <dataField name="Sum of Production - Plan ( Units)" fld="5" baseField="0" baseItem="0"/>
    <dataField name="Sum of Production - Actual (Unit) " fld="6" baseField="0" baseItem="0"/>
  </dataFields>
  <formats count="6">
    <format dxfId="9">
      <pivotArea type="all" dataOnly="0" outline="0" fieldPosition="0"/>
    </format>
    <format dxfId="8">
      <pivotArea outline="0" collapsedLevelsAreSubtotals="1" fieldPosition="0"/>
    </format>
    <format dxfId="7">
      <pivotArea field="1" type="button" dataOnly="0" labelOnly="1" outline="0" axis="axisRow" fieldPosition="0"/>
    </format>
    <format dxfId="6">
      <pivotArea dataOnly="0" labelOnly="1" fieldPosition="0">
        <references count="1">
          <reference field="1" count="0"/>
        </references>
      </pivotArea>
    </format>
    <format dxfId="5">
      <pivotArea dataOnly="0" labelOnly="1" grandRow="1" outline="0" fieldPosition="0"/>
    </format>
    <format dxfId="4">
      <pivotArea dataOnly="0" labelOnly="1" outline="0" fieldPosition="0">
        <references count="1">
          <reference field="4294967294" count="2">
            <x v="0"/>
            <x v="1"/>
          </reference>
        </references>
      </pivotArea>
    </format>
  </formats>
  <conditionalFormats count="2">
    <conditionalFormat scope="data" priority="1">
      <pivotAreas count="1">
        <pivotArea outline="0" fieldPosition="0">
          <references count="1">
            <reference field="4294967294" count="1" selected="0">
              <x v="1"/>
            </reference>
          </references>
        </pivotArea>
      </pivotAreas>
    </conditionalFormat>
    <conditionalFormat scope="data" priority="2">
      <pivotAreas count="1">
        <pivotArea outline="0" fieldPosition="0">
          <references count="1">
            <reference field="4294967294" count="1" selected="0">
              <x v="0"/>
            </reference>
          </references>
        </pivotArea>
      </pivotAreas>
    </conditionalFormat>
  </conditional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 chart="9" format="3"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B5F788-E705-4C87-B1C9-3F1790C2AC83}" name="PivotTable7"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Product Description">
  <location ref="A3:B6" firstHeaderRow="1" firstDataRow="1" firstDataCol="1"/>
  <pivotFields count="11">
    <pivotField axis="axisRow" numFmtId="15" showAll="0">
      <items count="11">
        <item m="1" x="9"/>
        <item m="1" x="1"/>
        <item m="1" x="8"/>
        <item m="1" x="2"/>
        <item m="1" x="3"/>
        <item m="1" x="4"/>
        <item m="1" x="5"/>
        <item m="1" x="6"/>
        <item m="1" x="7"/>
        <item x="0"/>
        <item t="default"/>
      </items>
    </pivotField>
    <pivotField showAll="0"/>
    <pivotField axis="axisRow" showAll="0">
      <items count="11">
        <item sd="0" m="1" x="2"/>
        <item sd="0" m="1" x="7"/>
        <item sd="0" m="1" x="6"/>
        <item sd="0" m="1" x="5"/>
        <item sd="0" m="1" x="8"/>
        <item m="1" x="9"/>
        <item x="0"/>
        <item m="1" x="3"/>
        <item sd="0" m="1" x="4"/>
        <item m="1" x="1"/>
        <item t="default" sd="0"/>
      </items>
    </pivotField>
    <pivotField showAll="0"/>
    <pivotField dataField="1" showAll="0"/>
    <pivotField showAll="0"/>
    <pivotField showAll="0"/>
    <pivotField showAll="0"/>
    <pivotField numFmtId="1" showAll="0"/>
    <pivotField showAll="0"/>
    <pivotField showAll="0"/>
  </pivotFields>
  <rowFields count="2">
    <field x="2"/>
    <field x="0"/>
  </rowFields>
  <rowItems count="3">
    <i>
      <x v="6"/>
    </i>
    <i r="1">
      <x v="9"/>
    </i>
    <i t="grand">
      <x/>
    </i>
  </rowItems>
  <colItems count="1">
    <i/>
  </colItems>
  <dataFields count="1">
    <dataField name="Sum of SENT QTY" fld="4" baseField="2" baseItem="0"/>
  </dataFields>
  <conditionalFormats count="1">
    <conditionalFormat scope="data" priority="1">
      <pivotAreas count="1">
        <pivotArea outline="0" fieldPosition="0">
          <references count="1">
            <reference field="4294967294" count="1" selected="0">
              <x v="0"/>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12D02988-A02A-4BF6-9052-B8126BF65ECE}" sourceName="Date">
  <pivotTables>
    <pivotTable tabId="7" name="PivotTable5"/>
  </pivotTables>
  <data>
    <tabular pivotCacheId="435303024">
      <items count="16">
        <i x="1" s="1" nd="1"/>
        <i x="2" s="1" nd="1"/>
        <i x="3" s="1" nd="1"/>
        <i x="4" s="1" nd="1"/>
        <i x="5" s="1" nd="1"/>
        <i x="6" s="1" nd="1"/>
        <i x="7" s="1" nd="1"/>
        <i x="8" s="1" nd="1"/>
        <i x="9" s="1" nd="1"/>
        <i x="10" s="1" nd="1"/>
        <i x="11" s="1" nd="1"/>
        <i x="12" s="1" nd="1"/>
        <i x="14" s="1" nd="1"/>
        <i x="13" s="1" nd="1"/>
        <i x="15" s="1" nd="1"/>
        <i x="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0813BD71-F7B5-4EE4-9145-3211A8A6BC17}" cache="Slicer_Date" caption="Date" columnCount="4"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974FB4-1FB0-477B-8EBE-2D643DB4570B}" name="tblDates" displayName="tblDates" ref="G1:H155" totalsRowShown="0" headerRowDxfId="41" dataDxfId="40">
  <autoFilter ref="G1:H155" xr:uid="{5B974FB4-1FB0-477B-8EBE-2D643DB4570B}"/>
  <tableColumns count="2">
    <tableColumn id="1" xr3:uid="{C4E75CC9-D815-4732-ABB8-C1D2A6777A83}" name="Date" dataDxfId="39"/>
    <tableColumn id="2" xr3:uid="{21EBA5D6-F9EA-42D2-B34B-56ECBE867DF7}" name="Day" dataDxfId="38">
      <calculatedColumnFormula>TEXT(tblDates[[#This Row],[Date]],"ddd")</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26F6B1-CD32-4113-9613-28C50D3025FB}" name="tblProducts" displayName="tblProducts" ref="A1:D28" totalsRowShown="0">
  <autoFilter ref="A1:D28" xr:uid="{D326F6B1-CD32-4113-9613-28C50D3025FB}"/>
  <sortState xmlns:xlrd2="http://schemas.microsoft.com/office/spreadsheetml/2017/richdata2" ref="A2:D28">
    <sortCondition ref="A1:A28"/>
  </sortState>
  <tableColumns count="4">
    <tableColumn id="1" xr3:uid="{24935DA3-CFA9-44B2-9AAD-84D4C0F66319}" name="Product Name"/>
    <tableColumn id="2" xr3:uid="{8BCFB69A-4B8F-4D28-9ABE-91A5971FFFEB}" name="Lawson code" dataDxfId="37"/>
    <tableColumn id="3" xr3:uid="{0F3F382C-B7CB-4DE7-A9BA-8A9937EC1865}" name="Customer" dataDxfId="36"/>
    <tableColumn id="4" xr3:uid="{AEC17DE9-4460-4ABD-ABD3-6CF0952C0843}" name="Sales Volume" dataDxfId="35"/>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F0B472E-72FE-4EC8-9ED9-8FEAF9D2E738}" name="tblPlanner" displayName="tblPlanner" ref="A1:I2" insertRow="1" totalsRowShown="0" headerRowDxfId="34" dataDxfId="33">
  <tableColumns count="9">
    <tableColumn id="1" xr3:uid="{55A30AC2-25EF-4F26-AD19-93E198EB757C}" name="Date" dataDxfId="32"/>
    <tableColumn id="2" xr3:uid="{CD3344FA-C6A5-41D7-AF37-42757D1BEAC6}" name="Product Description" dataDxfId="31"/>
    <tableColumn id="3" xr3:uid="{2A4C3332-43D7-414D-A64A-32ABFDEBEF4C}" name="Lawson Code" dataDxfId="30">
      <calculatedColumnFormula>_xlfn.XLOOKUP(tblPlanner[[#This Row],[Product Description]],tblProducts[Product Name],tblProducts[Lawson code],"")</calculatedColumnFormula>
    </tableColumn>
    <tableColumn id="4" xr3:uid="{F9878EA3-D149-48FD-8D56-4A074EEF5D25}" name="Customer" dataDxfId="29">
      <calculatedColumnFormula array="1">_xlfn.XLOOKUP(tblPlanner[[#This Row],[Product Description]],tblProducts[[#All],[Product Name]],tblProducts[[#All],[Customer]],"")</calculatedColumnFormula>
    </tableColumn>
    <tableColumn id="8" xr3:uid="{E145F3E7-F422-4C93-9E37-7CF7E675C6CC}" name="Sales Volume" dataDxfId="28">
      <calculatedColumnFormula array="1">_xlfn.XLOOKUP(tblPlanner[[#This Row],[Product Description]],tblProducts[[#All],[Product Name]],tblProducts[[#All],[Sales Volume]],"")</calculatedColumnFormula>
    </tableColumn>
    <tableColumn id="5" xr3:uid="{D2348B8E-2265-44A0-8D52-55F4B56C40BA}" name="Production - Plan ( Units)" dataDxfId="27"/>
    <tableColumn id="6" xr3:uid="{F9D07EDD-57E1-4A3F-B460-10A5F1EDAE1B}" name="Production - Actual (Unit) " dataDxfId="26"/>
    <tableColumn id="7" xr3:uid="{0F92137F-FB4C-4687-8D00-305D042CBC63}" name="Variance (Plan - Actual)" dataDxfId="25">
      <calculatedColumnFormula>IF((tblPlanner[[#This Row],[Production - Plan ( Units)]]-tblPlanner[[#This Row],[Production - Actual (Unit) ]])=0, "", (tblPlanner[[#This Row],[Production - Plan ( Units)]]-tblPlanner[[#This Row],[Production - Actual (Unit) ]]))</calculatedColumnFormula>
    </tableColumn>
    <tableColumn id="9" xr3:uid="{620F5EAD-2D83-4CBD-B6C6-5170E3D86991}" name="Note" dataDxfId="24"/>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CB4BEC1-D36D-417D-9729-8FA0E06245E4}" name="tblDespatch" displayName="tblDespatch" ref="A1:K2" insertRow="1" totalsRowShown="0" headerRowDxfId="23" dataDxfId="22" tableBorderDxfId="21">
  <tableColumns count="11">
    <tableColumn id="1" xr3:uid="{1CFFC28C-91E9-443C-B742-7252BA00FD3A}" name="Despatch Date" dataDxfId="20"/>
    <tableColumn id="2" xr3:uid="{1AE2EEDE-D953-4428-8ED1-0237CB50C34B}" name="Booking Reference Number" dataDxfId="19"/>
    <tableColumn id="3" xr3:uid="{B3A9E457-278C-488B-ADDD-1E08C9E9A12D}" name="Product Description" dataDxfId="18"/>
    <tableColumn id="4" xr3:uid="{F93B92FC-A203-43C5-9DE6-BC5CCF356237}" name="Lawson Code" dataDxfId="17"/>
    <tableColumn id="5" xr3:uid="{8B15C3F2-E44E-4E3C-8585-9A68A9C8F1F3}" name="Sent Qty" dataDxfId="16"/>
    <tableColumn id="6" xr3:uid="{4EB6B183-CDA4-448F-B239-BA46FA940098}" name="Reed Qty" dataDxfId="15"/>
    <tableColumn id="7" xr3:uid="{44001FDC-C7BD-4AE1-BF6E-F474D5D22C2F}" name="Qty Sent Back From Reed" dataDxfId="14"/>
    <tableColumn id="8" xr3:uid="{C18EA91E-E0DD-4A4C-AEC4-50CDF8520D4E}" name="Best Before Date" dataDxfId="13"/>
    <tableColumn id="9" xr3:uid="{14CE5D4F-2CDC-4F78-997D-85FEEC6139CE}" name="Variance (Sent Qty - Reed Qty)" dataDxfId="12">
      <calculatedColumnFormula>IF(tblDespatch[[#This Row],[Sent Qty]]-tblDespatch[[#This Row],[Reed Qty]]=0, "", tblDespatch[[#This Row],[Sent Qty]]-tblDespatch[[#This Row],[Reed Qty]])</calculatedColumnFormula>
    </tableColumn>
    <tableColumn id="10" xr3:uid="{A115ED27-81F0-4703-811B-6CF7FBB62558}" name="Pallet Id" dataDxfId="11"/>
    <tableColumn id="11" xr3:uid="{B7D5AA54-F00E-4451-97E0-1357E321E859}" name="Comments" dataDxfId="1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D7611-16CB-4626-A4C9-C71138099FFA}">
  <sheetPr codeName="Sheet1"/>
  <dimension ref="A1:H155"/>
  <sheetViews>
    <sheetView zoomScale="76" workbookViewId="0">
      <selection activeCell="K4" sqref="K4"/>
    </sheetView>
  </sheetViews>
  <sheetFormatPr defaultRowHeight="14.5" x14ac:dyDescent="0.35"/>
  <cols>
    <col min="1" max="1" width="54.90625" customWidth="1"/>
    <col min="2" max="3" width="22.6328125" style="8" customWidth="1"/>
    <col min="4" max="4" width="15.90625" style="8" customWidth="1"/>
    <col min="5" max="6" width="8.7265625" style="8" customWidth="1"/>
    <col min="7" max="7" width="16.08984375" style="8" customWidth="1"/>
    <col min="8" max="8" width="8.7265625" style="8"/>
  </cols>
  <sheetData>
    <row r="1" spans="1:8" x14ac:dyDescent="0.35">
      <c r="A1" t="s">
        <v>5</v>
      </c>
      <c r="B1" s="8" t="s">
        <v>4</v>
      </c>
      <c r="C1" s="8" t="s">
        <v>31</v>
      </c>
      <c r="D1" s="8" t="s">
        <v>3</v>
      </c>
      <c r="G1" s="8" t="s">
        <v>0</v>
      </c>
      <c r="H1" s="8" t="s">
        <v>43</v>
      </c>
    </row>
    <row r="2" spans="1:8" x14ac:dyDescent="0.35">
      <c r="A2" t="s">
        <v>29</v>
      </c>
      <c r="B2" s="8" t="s">
        <v>38</v>
      </c>
      <c r="C2" s="8" t="s">
        <v>35</v>
      </c>
      <c r="D2" s="8">
        <v>0</v>
      </c>
      <c r="G2" s="24">
        <v>45865</v>
      </c>
      <c r="H2" s="24" t="str">
        <f>TEXT(tblDates[[#This Row],[Date]],"ddd")</f>
        <v>Sun</v>
      </c>
    </row>
    <row r="3" spans="1:8" x14ac:dyDescent="0.35">
      <c r="A3" t="s">
        <v>27</v>
      </c>
      <c r="B3" s="8">
        <v>6034065</v>
      </c>
      <c r="C3" s="8" t="s">
        <v>35</v>
      </c>
      <c r="D3" s="8">
        <v>150000</v>
      </c>
      <c r="G3" s="24">
        <v>45866</v>
      </c>
      <c r="H3" s="24" t="str">
        <f>TEXT(tblDates[[#This Row],[Date]],"ddd")</f>
        <v>Mon</v>
      </c>
    </row>
    <row r="4" spans="1:8" x14ac:dyDescent="0.35">
      <c r="A4" t="s">
        <v>28</v>
      </c>
      <c r="B4" s="8" t="s">
        <v>38</v>
      </c>
      <c r="C4" s="8" t="s">
        <v>35</v>
      </c>
      <c r="D4" s="8">
        <v>15000</v>
      </c>
      <c r="G4" s="24">
        <v>45867</v>
      </c>
      <c r="H4" s="24" t="str">
        <f>TEXT(tblDates[[#This Row],[Date]],"ddd")</f>
        <v>Tue</v>
      </c>
    </row>
    <row r="5" spans="1:8" x14ac:dyDescent="0.35">
      <c r="A5" t="s">
        <v>30</v>
      </c>
      <c r="B5" s="8" t="s">
        <v>38</v>
      </c>
      <c r="C5" s="8" t="s">
        <v>37</v>
      </c>
      <c r="D5" s="8">
        <v>65000</v>
      </c>
      <c r="G5" s="24">
        <v>45868</v>
      </c>
      <c r="H5" s="24" t="str">
        <f>TEXT(tblDates[[#This Row],[Date]],"ddd")</f>
        <v>Wed</v>
      </c>
    </row>
    <row r="6" spans="1:8" x14ac:dyDescent="0.35">
      <c r="A6" t="s">
        <v>19</v>
      </c>
      <c r="B6" s="8" t="s">
        <v>38</v>
      </c>
      <c r="C6" s="8" t="s">
        <v>33</v>
      </c>
      <c r="D6" s="8">
        <v>15000</v>
      </c>
      <c r="G6" s="24">
        <v>45869</v>
      </c>
      <c r="H6" s="24" t="str">
        <f>TEXT(tblDates[[#This Row],[Date]],"ddd")</f>
        <v>Thu</v>
      </c>
    </row>
    <row r="7" spans="1:8" x14ac:dyDescent="0.35">
      <c r="A7" t="s">
        <v>18</v>
      </c>
      <c r="B7" s="8" t="s">
        <v>38</v>
      </c>
      <c r="C7" s="8" t="s">
        <v>33</v>
      </c>
      <c r="D7" s="8">
        <v>2750</v>
      </c>
      <c r="G7" s="24">
        <v>45870</v>
      </c>
      <c r="H7" s="24" t="str">
        <f>TEXT(tblDates[[#This Row],[Date]],"ddd")</f>
        <v>Fri</v>
      </c>
    </row>
    <row r="8" spans="1:8" x14ac:dyDescent="0.35">
      <c r="A8" t="s">
        <v>17</v>
      </c>
      <c r="B8" s="8" t="s">
        <v>38</v>
      </c>
      <c r="C8" s="8" t="s">
        <v>33</v>
      </c>
      <c r="D8" s="8">
        <v>45000</v>
      </c>
      <c r="G8" s="24">
        <v>45871</v>
      </c>
      <c r="H8" s="24" t="str">
        <f>TEXT(tblDates[[#This Row],[Date]],"ddd")</f>
        <v>Sat</v>
      </c>
    </row>
    <row r="9" spans="1:8" x14ac:dyDescent="0.35">
      <c r="A9" t="s">
        <v>14</v>
      </c>
      <c r="B9" s="8">
        <v>6031801</v>
      </c>
      <c r="C9" s="8" t="s">
        <v>33</v>
      </c>
      <c r="D9" s="8">
        <v>125000</v>
      </c>
      <c r="G9" s="24">
        <v>45872</v>
      </c>
      <c r="H9" s="24" t="str">
        <f>TEXT(tblDates[[#This Row],[Date]],"ddd")</f>
        <v>Sun</v>
      </c>
    </row>
    <row r="10" spans="1:8" x14ac:dyDescent="0.35">
      <c r="A10" t="s">
        <v>15</v>
      </c>
      <c r="B10" s="8" t="s">
        <v>38</v>
      </c>
      <c r="C10" s="8" t="s">
        <v>33</v>
      </c>
      <c r="D10" s="8">
        <v>242000</v>
      </c>
      <c r="G10" s="24">
        <v>45873</v>
      </c>
      <c r="H10" s="24" t="str">
        <f>TEXT(tblDates[[#This Row],[Date]],"ddd")</f>
        <v>Mon</v>
      </c>
    </row>
    <row r="11" spans="1:8" x14ac:dyDescent="0.35">
      <c r="A11" t="s">
        <v>16</v>
      </c>
      <c r="B11" s="8" t="s">
        <v>38</v>
      </c>
      <c r="C11" s="8" t="s">
        <v>33</v>
      </c>
      <c r="D11" s="8">
        <v>67892</v>
      </c>
      <c r="G11" s="24">
        <v>45874</v>
      </c>
      <c r="H11" s="24" t="str">
        <f>TEXT(tblDates[[#This Row],[Date]],"ddd")</f>
        <v>Tue</v>
      </c>
    </row>
    <row r="12" spans="1:8" x14ac:dyDescent="0.35">
      <c r="A12" t="s">
        <v>10</v>
      </c>
      <c r="B12" s="8" t="s">
        <v>38</v>
      </c>
      <c r="C12" s="8" t="s">
        <v>32</v>
      </c>
      <c r="D12" s="8">
        <v>15570</v>
      </c>
      <c r="G12" s="24">
        <v>45875</v>
      </c>
      <c r="H12" s="24" t="str">
        <f>TEXT(tblDates[[#This Row],[Date]],"ddd")</f>
        <v>Wed</v>
      </c>
    </row>
    <row r="13" spans="1:8" x14ac:dyDescent="0.35">
      <c r="A13" t="s">
        <v>11</v>
      </c>
      <c r="B13" s="8" t="s">
        <v>38</v>
      </c>
      <c r="C13" s="8" t="s">
        <v>32</v>
      </c>
      <c r="D13" s="8">
        <v>11500</v>
      </c>
      <c r="G13" s="24">
        <v>45876</v>
      </c>
      <c r="H13" s="24" t="str">
        <f>TEXT(tblDates[[#This Row],[Date]],"ddd")</f>
        <v>Thu</v>
      </c>
    </row>
    <row r="14" spans="1:8" x14ac:dyDescent="0.35">
      <c r="A14" t="s">
        <v>9</v>
      </c>
      <c r="B14" s="8" t="s">
        <v>38</v>
      </c>
      <c r="C14" s="8" t="s">
        <v>32</v>
      </c>
      <c r="D14" s="8">
        <v>24000</v>
      </c>
      <c r="G14" s="24">
        <v>45877</v>
      </c>
      <c r="H14" s="24" t="str">
        <f>TEXT(tblDates[[#This Row],[Date]],"ddd")</f>
        <v>Fri</v>
      </c>
    </row>
    <row r="15" spans="1:8" x14ac:dyDescent="0.35">
      <c r="A15" t="s">
        <v>8</v>
      </c>
      <c r="B15" s="8" t="s">
        <v>38</v>
      </c>
      <c r="C15" s="8" t="s">
        <v>32</v>
      </c>
      <c r="D15" s="8">
        <v>191427</v>
      </c>
      <c r="G15" s="24">
        <v>45878</v>
      </c>
      <c r="H15" s="24" t="str">
        <f>TEXT(tblDates[[#This Row],[Date]],"ddd")</f>
        <v>Sat</v>
      </c>
    </row>
    <row r="16" spans="1:8" x14ac:dyDescent="0.35">
      <c r="A16" t="s">
        <v>13</v>
      </c>
      <c r="B16" s="8" t="s">
        <v>38</v>
      </c>
      <c r="C16" s="8" t="s">
        <v>32</v>
      </c>
      <c r="D16" s="8">
        <v>7000</v>
      </c>
      <c r="G16" s="24">
        <v>45879</v>
      </c>
      <c r="H16" s="24" t="str">
        <f>TEXT(tblDates[[#This Row],[Date]],"ddd")</f>
        <v>Sun</v>
      </c>
    </row>
    <row r="17" spans="1:8" x14ac:dyDescent="0.35">
      <c r="A17" t="s">
        <v>6</v>
      </c>
      <c r="B17" s="8">
        <v>6033874</v>
      </c>
      <c r="C17" s="8" t="s">
        <v>32</v>
      </c>
      <c r="D17" s="8">
        <v>240405</v>
      </c>
      <c r="G17" s="24">
        <v>45880</v>
      </c>
      <c r="H17" s="24" t="str">
        <f>TEXT(tblDates[[#This Row],[Date]],"ddd")</f>
        <v>Mon</v>
      </c>
    </row>
    <row r="18" spans="1:8" x14ac:dyDescent="0.35">
      <c r="A18" t="s">
        <v>1</v>
      </c>
      <c r="B18" s="8" t="s">
        <v>38</v>
      </c>
      <c r="C18" s="8" t="s">
        <v>32</v>
      </c>
      <c r="D18" s="8">
        <v>368743</v>
      </c>
      <c r="G18" s="24">
        <v>45881</v>
      </c>
      <c r="H18" s="24" t="str">
        <f>TEXT(tblDates[[#This Row],[Date]],"ddd")</f>
        <v>Tue</v>
      </c>
    </row>
    <row r="19" spans="1:8" x14ac:dyDescent="0.35">
      <c r="A19" t="s">
        <v>12</v>
      </c>
      <c r="B19" s="8" t="s">
        <v>38</v>
      </c>
      <c r="C19" s="8" t="s">
        <v>32</v>
      </c>
      <c r="D19" s="8">
        <v>14000</v>
      </c>
      <c r="G19" s="24">
        <v>45882</v>
      </c>
      <c r="H19" s="24" t="str">
        <f>TEXT(tblDates[[#This Row],[Date]],"ddd")</f>
        <v>Wed</v>
      </c>
    </row>
    <row r="20" spans="1:8" x14ac:dyDescent="0.35">
      <c r="A20" t="s">
        <v>7</v>
      </c>
      <c r="B20" s="8" t="s">
        <v>38</v>
      </c>
      <c r="C20" s="8" t="s">
        <v>32</v>
      </c>
      <c r="D20" s="8">
        <v>169912</v>
      </c>
      <c r="G20" s="24">
        <v>45883</v>
      </c>
      <c r="H20" s="24" t="str">
        <f>TEXT(tblDates[[#This Row],[Date]],"ddd")</f>
        <v>Thu</v>
      </c>
    </row>
    <row r="21" spans="1:8" x14ac:dyDescent="0.35">
      <c r="A21" t="s">
        <v>2</v>
      </c>
      <c r="B21" s="8">
        <v>6033426</v>
      </c>
      <c r="C21" s="8" t="s">
        <v>36</v>
      </c>
      <c r="D21" s="8">
        <v>135000</v>
      </c>
      <c r="G21" s="24">
        <v>45884</v>
      </c>
      <c r="H21" s="24" t="str">
        <f>TEXT(tblDates[[#This Row],[Date]],"ddd")</f>
        <v>Fri</v>
      </c>
    </row>
    <row r="22" spans="1:8" x14ac:dyDescent="0.35">
      <c r="A22" t="s">
        <v>20</v>
      </c>
      <c r="B22" s="8" t="s">
        <v>38</v>
      </c>
      <c r="C22" s="8" t="s">
        <v>34</v>
      </c>
      <c r="D22" s="8">
        <v>49434</v>
      </c>
      <c r="G22" s="24">
        <v>45885</v>
      </c>
      <c r="H22" s="24" t="str">
        <f>TEXT(tblDates[[#This Row],[Date]],"ddd")</f>
        <v>Sat</v>
      </c>
    </row>
    <row r="23" spans="1:8" x14ac:dyDescent="0.35">
      <c r="A23" t="s">
        <v>24</v>
      </c>
      <c r="B23" s="8" t="s">
        <v>38</v>
      </c>
      <c r="C23" s="8" t="s">
        <v>34</v>
      </c>
      <c r="D23" s="8">
        <v>2000</v>
      </c>
      <c r="G23" s="24">
        <v>45886</v>
      </c>
      <c r="H23" s="24" t="str">
        <f>TEXT(tblDates[[#This Row],[Date]],"ddd")</f>
        <v>Sun</v>
      </c>
    </row>
    <row r="24" spans="1:8" x14ac:dyDescent="0.35">
      <c r="A24" t="s">
        <v>22</v>
      </c>
      <c r="B24" s="8" t="s">
        <v>38</v>
      </c>
      <c r="C24" s="8" t="s">
        <v>34</v>
      </c>
      <c r="D24" s="8">
        <v>6000</v>
      </c>
      <c r="G24" s="24">
        <v>45887</v>
      </c>
      <c r="H24" s="24" t="str">
        <f>TEXT(tblDates[[#This Row],[Date]],"ddd")</f>
        <v>Mon</v>
      </c>
    </row>
    <row r="25" spans="1:8" x14ac:dyDescent="0.35">
      <c r="A25" t="s">
        <v>23</v>
      </c>
      <c r="B25" s="8" t="s">
        <v>38</v>
      </c>
      <c r="C25" s="8" t="s">
        <v>34</v>
      </c>
      <c r="D25" s="8">
        <v>6000</v>
      </c>
      <c r="G25" s="24">
        <v>45888</v>
      </c>
      <c r="H25" s="24" t="str">
        <f>TEXT(tblDates[[#This Row],[Date]],"ddd")</f>
        <v>Tue</v>
      </c>
    </row>
    <row r="26" spans="1:8" x14ac:dyDescent="0.35">
      <c r="A26" t="s">
        <v>26</v>
      </c>
      <c r="B26" s="8" t="s">
        <v>38</v>
      </c>
      <c r="C26" s="8" t="s">
        <v>34</v>
      </c>
      <c r="D26" s="8">
        <v>10000</v>
      </c>
      <c r="G26" s="24">
        <v>45889</v>
      </c>
      <c r="H26" s="24" t="str">
        <f>TEXT(tblDates[[#This Row],[Date]],"ddd")</f>
        <v>Wed</v>
      </c>
    </row>
    <row r="27" spans="1:8" x14ac:dyDescent="0.35">
      <c r="A27" t="s">
        <v>25</v>
      </c>
      <c r="B27" s="8" t="s">
        <v>38</v>
      </c>
      <c r="C27" s="8" t="s">
        <v>34</v>
      </c>
      <c r="D27" s="8">
        <v>14500</v>
      </c>
      <c r="G27" s="24">
        <v>45890</v>
      </c>
      <c r="H27" s="24" t="str">
        <f>TEXT(tblDates[[#This Row],[Date]],"ddd")</f>
        <v>Thu</v>
      </c>
    </row>
    <row r="28" spans="1:8" x14ac:dyDescent="0.35">
      <c r="A28" t="s">
        <v>21</v>
      </c>
      <c r="B28" s="8">
        <v>6034010</v>
      </c>
      <c r="C28" s="8" t="s">
        <v>34</v>
      </c>
      <c r="D28" s="8">
        <v>73272</v>
      </c>
      <c r="G28" s="24">
        <v>45891</v>
      </c>
      <c r="H28" s="24" t="str">
        <f>TEXT(tblDates[[#This Row],[Date]],"ddd")</f>
        <v>Fri</v>
      </c>
    </row>
    <row r="29" spans="1:8" x14ac:dyDescent="0.35">
      <c r="G29" s="24">
        <v>45892</v>
      </c>
      <c r="H29" s="24" t="str">
        <f>TEXT(tblDates[[#This Row],[Date]],"ddd")</f>
        <v>Sat</v>
      </c>
    </row>
    <row r="30" spans="1:8" x14ac:dyDescent="0.35">
      <c r="G30" s="24">
        <v>45893</v>
      </c>
      <c r="H30" s="24" t="str">
        <f>TEXT(tblDates[[#This Row],[Date]],"ddd")</f>
        <v>Sun</v>
      </c>
    </row>
    <row r="31" spans="1:8" x14ac:dyDescent="0.35">
      <c r="G31" s="24">
        <v>45894</v>
      </c>
      <c r="H31" s="24" t="str">
        <f>TEXT(tblDates[[#This Row],[Date]],"ddd")</f>
        <v>Mon</v>
      </c>
    </row>
    <row r="32" spans="1:8" x14ac:dyDescent="0.35">
      <c r="G32" s="24">
        <v>45895</v>
      </c>
      <c r="H32" s="24" t="str">
        <f>TEXT(tblDates[[#This Row],[Date]],"ddd")</f>
        <v>Tue</v>
      </c>
    </row>
    <row r="33" spans="7:8" x14ac:dyDescent="0.35">
      <c r="G33" s="24">
        <v>45896</v>
      </c>
      <c r="H33" s="24" t="str">
        <f>TEXT(tblDates[[#This Row],[Date]],"ddd")</f>
        <v>Wed</v>
      </c>
    </row>
    <row r="34" spans="7:8" x14ac:dyDescent="0.35">
      <c r="G34" s="24">
        <v>45897</v>
      </c>
      <c r="H34" s="24" t="str">
        <f>TEXT(tblDates[[#This Row],[Date]],"ddd")</f>
        <v>Thu</v>
      </c>
    </row>
    <row r="35" spans="7:8" x14ac:dyDescent="0.35">
      <c r="G35" s="24">
        <v>45898</v>
      </c>
      <c r="H35" s="24" t="str">
        <f>TEXT(tblDates[[#This Row],[Date]],"ddd")</f>
        <v>Fri</v>
      </c>
    </row>
    <row r="36" spans="7:8" x14ac:dyDescent="0.35">
      <c r="G36" s="24">
        <v>45899</v>
      </c>
      <c r="H36" s="24" t="str">
        <f>TEXT(tblDates[[#This Row],[Date]],"ddd")</f>
        <v>Sat</v>
      </c>
    </row>
    <row r="37" spans="7:8" x14ac:dyDescent="0.35">
      <c r="G37" s="24">
        <v>45900</v>
      </c>
      <c r="H37" s="24" t="str">
        <f>TEXT(tblDates[[#This Row],[Date]],"ddd")</f>
        <v>Sun</v>
      </c>
    </row>
    <row r="38" spans="7:8" x14ac:dyDescent="0.35">
      <c r="G38" s="24">
        <v>45901</v>
      </c>
      <c r="H38" s="24" t="str">
        <f>TEXT(tblDates[[#This Row],[Date]],"ddd")</f>
        <v>Mon</v>
      </c>
    </row>
    <row r="39" spans="7:8" x14ac:dyDescent="0.35">
      <c r="G39" s="24">
        <v>45902</v>
      </c>
      <c r="H39" s="24" t="str">
        <f>TEXT(tblDates[[#This Row],[Date]],"ddd")</f>
        <v>Tue</v>
      </c>
    </row>
    <row r="40" spans="7:8" x14ac:dyDescent="0.35">
      <c r="G40" s="24">
        <v>45903</v>
      </c>
      <c r="H40" s="24" t="str">
        <f>TEXT(tblDates[[#This Row],[Date]],"ddd")</f>
        <v>Wed</v>
      </c>
    </row>
    <row r="41" spans="7:8" x14ac:dyDescent="0.35">
      <c r="G41" s="24">
        <v>45904</v>
      </c>
      <c r="H41" s="24" t="str">
        <f>TEXT(tblDates[[#This Row],[Date]],"ddd")</f>
        <v>Thu</v>
      </c>
    </row>
    <row r="42" spans="7:8" x14ac:dyDescent="0.35">
      <c r="G42" s="24">
        <v>45905</v>
      </c>
      <c r="H42" s="24" t="str">
        <f>TEXT(tblDates[[#This Row],[Date]],"ddd")</f>
        <v>Fri</v>
      </c>
    </row>
    <row r="43" spans="7:8" x14ac:dyDescent="0.35">
      <c r="G43" s="24">
        <v>45906</v>
      </c>
      <c r="H43" s="24" t="str">
        <f>TEXT(tblDates[[#This Row],[Date]],"ddd")</f>
        <v>Sat</v>
      </c>
    </row>
    <row r="44" spans="7:8" x14ac:dyDescent="0.35">
      <c r="G44" s="24">
        <v>45907</v>
      </c>
      <c r="H44" s="24" t="str">
        <f>TEXT(tblDates[[#This Row],[Date]],"ddd")</f>
        <v>Sun</v>
      </c>
    </row>
    <row r="45" spans="7:8" x14ac:dyDescent="0.35">
      <c r="G45" s="24">
        <v>45908</v>
      </c>
      <c r="H45" s="24" t="str">
        <f>TEXT(tblDates[[#This Row],[Date]],"ddd")</f>
        <v>Mon</v>
      </c>
    </row>
    <row r="46" spans="7:8" x14ac:dyDescent="0.35">
      <c r="G46" s="24">
        <v>45909</v>
      </c>
      <c r="H46" s="24" t="str">
        <f>TEXT(tblDates[[#This Row],[Date]],"ddd")</f>
        <v>Tue</v>
      </c>
    </row>
    <row r="47" spans="7:8" x14ac:dyDescent="0.35">
      <c r="G47" s="24">
        <v>45910</v>
      </c>
      <c r="H47" s="24" t="str">
        <f>TEXT(tblDates[[#This Row],[Date]],"ddd")</f>
        <v>Wed</v>
      </c>
    </row>
    <row r="48" spans="7:8" x14ac:dyDescent="0.35">
      <c r="G48" s="24">
        <v>45911</v>
      </c>
      <c r="H48" s="24" t="str">
        <f>TEXT(tblDates[[#This Row],[Date]],"ddd")</f>
        <v>Thu</v>
      </c>
    </row>
    <row r="49" spans="7:8" x14ac:dyDescent="0.35">
      <c r="G49" s="24">
        <v>45912</v>
      </c>
      <c r="H49" s="24" t="str">
        <f>TEXT(tblDates[[#This Row],[Date]],"ddd")</f>
        <v>Fri</v>
      </c>
    </row>
    <row r="50" spans="7:8" x14ac:dyDescent="0.35">
      <c r="G50" s="24">
        <v>45913</v>
      </c>
      <c r="H50" s="24" t="str">
        <f>TEXT(tblDates[[#This Row],[Date]],"ddd")</f>
        <v>Sat</v>
      </c>
    </row>
    <row r="51" spans="7:8" x14ac:dyDescent="0.35">
      <c r="G51" s="24">
        <v>45914</v>
      </c>
      <c r="H51" s="24" t="str">
        <f>TEXT(tblDates[[#This Row],[Date]],"ddd")</f>
        <v>Sun</v>
      </c>
    </row>
    <row r="52" spans="7:8" x14ac:dyDescent="0.35">
      <c r="G52" s="24">
        <v>45915</v>
      </c>
      <c r="H52" s="24" t="str">
        <f>TEXT(tblDates[[#This Row],[Date]],"ddd")</f>
        <v>Mon</v>
      </c>
    </row>
    <row r="53" spans="7:8" x14ac:dyDescent="0.35">
      <c r="G53" s="24">
        <v>45916</v>
      </c>
      <c r="H53" s="24" t="str">
        <f>TEXT(tblDates[[#This Row],[Date]],"ddd")</f>
        <v>Tue</v>
      </c>
    </row>
    <row r="54" spans="7:8" x14ac:dyDescent="0.35">
      <c r="G54" s="24">
        <v>45917</v>
      </c>
      <c r="H54" s="24" t="str">
        <f>TEXT(tblDates[[#This Row],[Date]],"ddd")</f>
        <v>Wed</v>
      </c>
    </row>
    <row r="55" spans="7:8" x14ac:dyDescent="0.35">
      <c r="G55" s="24">
        <v>45918</v>
      </c>
      <c r="H55" s="24" t="str">
        <f>TEXT(tblDates[[#This Row],[Date]],"ddd")</f>
        <v>Thu</v>
      </c>
    </row>
    <row r="56" spans="7:8" x14ac:dyDescent="0.35">
      <c r="G56" s="24">
        <v>45919</v>
      </c>
      <c r="H56" s="24" t="str">
        <f>TEXT(tblDates[[#This Row],[Date]],"ddd")</f>
        <v>Fri</v>
      </c>
    </row>
    <row r="57" spans="7:8" x14ac:dyDescent="0.35">
      <c r="G57" s="24">
        <v>45920</v>
      </c>
      <c r="H57" s="24" t="str">
        <f>TEXT(tblDates[[#This Row],[Date]],"ddd")</f>
        <v>Sat</v>
      </c>
    </row>
    <row r="58" spans="7:8" x14ac:dyDescent="0.35">
      <c r="G58" s="24">
        <v>45921</v>
      </c>
      <c r="H58" s="24" t="str">
        <f>TEXT(tblDates[[#This Row],[Date]],"ddd")</f>
        <v>Sun</v>
      </c>
    </row>
    <row r="59" spans="7:8" x14ac:dyDescent="0.35">
      <c r="G59" s="24">
        <v>45922</v>
      </c>
      <c r="H59" s="24" t="str">
        <f>TEXT(tblDates[[#This Row],[Date]],"ddd")</f>
        <v>Mon</v>
      </c>
    </row>
    <row r="60" spans="7:8" x14ac:dyDescent="0.35">
      <c r="G60" s="24">
        <v>45923</v>
      </c>
      <c r="H60" s="24" t="str">
        <f>TEXT(tblDates[[#This Row],[Date]],"ddd")</f>
        <v>Tue</v>
      </c>
    </row>
    <row r="61" spans="7:8" x14ac:dyDescent="0.35">
      <c r="G61" s="24">
        <v>45924</v>
      </c>
      <c r="H61" s="24" t="str">
        <f>TEXT(tblDates[[#This Row],[Date]],"ddd")</f>
        <v>Wed</v>
      </c>
    </row>
    <row r="62" spans="7:8" x14ac:dyDescent="0.35">
      <c r="G62" s="24">
        <v>45925</v>
      </c>
      <c r="H62" s="24" t="str">
        <f>TEXT(tblDates[[#This Row],[Date]],"ddd")</f>
        <v>Thu</v>
      </c>
    </row>
    <row r="63" spans="7:8" x14ac:dyDescent="0.35">
      <c r="G63" s="24">
        <v>45926</v>
      </c>
      <c r="H63" s="24" t="str">
        <f>TEXT(tblDates[[#This Row],[Date]],"ddd")</f>
        <v>Fri</v>
      </c>
    </row>
    <row r="64" spans="7:8" x14ac:dyDescent="0.35">
      <c r="G64" s="24">
        <v>45927</v>
      </c>
      <c r="H64" s="24" t="str">
        <f>TEXT(tblDates[[#This Row],[Date]],"ddd")</f>
        <v>Sat</v>
      </c>
    </row>
    <row r="65" spans="7:8" x14ac:dyDescent="0.35">
      <c r="G65" s="24">
        <v>45928</v>
      </c>
      <c r="H65" s="24" t="str">
        <f>TEXT(tblDates[[#This Row],[Date]],"ddd")</f>
        <v>Sun</v>
      </c>
    </row>
    <row r="66" spans="7:8" x14ac:dyDescent="0.35">
      <c r="G66" s="24">
        <v>45929</v>
      </c>
      <c r="H66" s="24" t="str">
        <f>TEXT(tblDates[[#This Row],[Date]],"ddd")</f>
        <v>Mon</v>
      </c>
    </row>
    <row r="67" spans="7:8" x14ac:dyDescent="0.35">
      <c r="G67" s="24">
        <v>45930</v>
      </c>
      <c r="H67" s="24" t="str">
        <f>TEXT(tblDates[[#This Row],[Date]],"ddd")</f>
        <v>Tue</v>
      </c>
    </row>
    <row r="68" spans="7:8" x14ac:dyDescent="0.35">
      <c r="G68" s="24">
        <v>45931</v>
      </c>
      <c r="H68" s="24" t="str">
        <f>TEXT(tblDates[[#This Row],[Date]],"ddd")</f>
        <v>Wed</v>
      </c>
    </row>
    <row r="69" spans="7:8" x14ac:dyDescent="0.35">
      <c r="G69" s="24">
        <v>45932</v>
      </c>
      <c r="H69" s="24" t="str">
        <f>TEXT(tblDates[[#This Row],[Date]],"ddd")</f>
        <v>Thu</v>
      </c>
    </row>
    <row r="70" spans="7:8" x14ac:dyDescent="0.35">
      <c r="G70" s="24">
        <v>45933</v>
      </c>
      <c r="H70" s="24" t="str">
        <f>TEXT(tblDates[[#This Row],[Date]],"ddd")</f>
        <v>Fri</v>
      </c>
    </row>
    <row r="71" spans="7:8" x14ac:dyDescent="0.35">
      <c r="G71" s="24">
        <v>45934</v>
      </c>
      <c r="H71" s="24" t="str">
        <f>TEXT(tblDates[[#This Row],[Date]],"ddd")</f>
        <v>Sat</v>
      </c>
    </row>
    <row r="72" spans="7:8" x14ac:dyDescent="0.35">
      <c r="G72" s="24">
        <v>45935</v>
      </c>
      <c r="H72" s="24" t="str">
        <f>TEXT(tblDates[[#This Row],[Date]],"ddd")</f>
        <v>Sun</v>
      </c>
    </row>
    <row r="73" spans="7:8" x14ac:dyDescent="0.35">
      <c r="G73" s="24">
        <v>45936</v>
      </c>
      <c r="H73" s="24" t="str">
        <f>TEXT(tblDates[[#This Row],[Date]],"ddd")</f>
        <v>Mon</v>
      </c>
    </row>
    <row r="74" spans="7:8" x14ac:dyDescent="0.35">
      <c r="G74" s="24">
        <v>45937</v>
      </c>
      <c r="H74" s="24" t="str">
        <f>TEXT(tblDates[[#This Row],[Date]],"ddd")</f>
        <v>Tue</v>
      </c>
    </row>
    <row r="75" spans="7:8" x14ac:dyDescent="0.35">
      <c r="G75" s="24">
        <v>45938</v>
      </c>
      <c r="H75" s="24" t="str">
        <f>TEXT(tblDates[[#This Row],[Date]],"ddd")</f>
        <v>Wed</v>
      </c>
    </row>
    <row r="76" spans="7:8" x14ac:dyDescent="0.35">
      <c r="G76" s="24">
        <v>45939</v>
      </c>
      <c r="H76" s="24" t="str">
        <f>TEXT(tblDates[[#This Row],[Date]],"ddd")</f>
        <v>Thu</v>
      </c>
    </row>
    <row r="77" spans="7:8" x14ac:dyDescent="0.35">
      <c r="G77" s="24">
        <v>45940</v>
      </c>
      <c r="H77" s="24" t="str">
        <f>TEXT(tblDates[[#This Row],[Date]],"ddd")</f>
        <v>Fri</v>
      </c>
    </row>
    <row r="78" spans="7:8" x14ac:dyDescent="0.35">
      <c r="G78" s="24">
        <v>45941</v>
      </c>
      <c r="H78" s="24" t="str">
        <f>TEXT(tblDates[[#This Row],[Date]],"ddd")</f>
        <v>Sat</v>
      </c>
    </row>
    <row r="79" spans="7:8" x14ac:dyDescent="0.35">
      <c r="G79" s="24">
        <v>45942</v>
      </c>
      <c r="H79" s="24" t="str">
        <f>TEXT(tblDates[[#This Row],[Date]],"ddd")</f>
        <v>Sun</v>
      </c>
    </row>
    <row r="80" spans="7:8" x14ac:dyDescent="0.35">
      <c r="G80" s="24">
        <v>45943</v>
      </c>
      <c r="H80" s="24" t="str">
        <f>TEXT(tblDates[[#This Row],[Date]],"ddd")</f>
        <v>Mon</v>
      </c>
    </row>
    <row r="81" spans="7:8" x14ac:dyDescent="0.35">
      <c r="G81" s="24">
        <v>45944</v>
      </c>
      <c r="H81" s="24" t="str">
        <f>TEXT(tblDates[[#This Row],[Date]],"ddd")</f>
        <v>Tue</v>
      </c>
    </row>
    <row r="82" spans="7:8" x14ac:dyDescent="0.35">
      <c r="G82" s="24">
        <v>45945</v>
      </c>
      <c r="H82" s="24" t="str">
        <f>TEXT(tblDates[[#This Row],[Date]],"ddd")</f>
        <v>Wed</v>
      </c>
    </row>
    <row r="83" spans="7:8" x14ac:dyDescent="0.35">
      <c r="G83" s="24">
        <v>45946</v>
      </c>
      <c r="H83" s="24" t="str">
        <f>TEXT(tblDates[[#This Row],[Date]],"ddd")</f>
        <v>Thu</v>
      </c>
    </row>
    <row r="84" spans="7:8" x14ac:dyDescent="0.35">
      <c r="G84" s="24">
        <v>45947</v>
      </c>
      <c r="H84" s="24" t="str">
        <f>TEXT(tblDates[[#This Row],[Date]],"ddd")</f>
        <v>Fri</v>
      </c>
    </row>
    <row r="85" spans="7:8" x14ac:dyDescent="0.35">
      <c r="G85" s="24">
        <v>45948</v>
      </c>
      <c r="H85" s="24" t="str">
        <f>TEXT(tblDates[[#This Row],[Date]],"ddd")</f>
        <v>Sat</v>
      </c>
    </row>
    <row r="86" spans="7:8" x14ac:dyDescent="0.35">
      <c r="G86" s="24">
        <v>45949</v>
      </c>
      <c r="H86" s="24" t="str">
        <f>TEXT(tblDates[[#This Row],[Date]],"ddd")</f>
        <v>Sun</v>
      </c>
    </row>
    <row r="87" spans="7:8" x14ac:dyDescent="0.35">
      <c r="G87" s="24">
        <v>45950</v>
      </c>
      <c r="H87" s="24" t="str">
        <f>TEXT(tblDates[[#This Row],[Date]],"ddd")</f>
        <v>Mon</v>
      </c>
    </row>
    <row r="88" spans="7:8" x14ac:dyDescent="0.35">
      <c r="G88" s="24">
        <v>45951</v>
      </c>
      <c r="H88" s="24" t="str">
        <f>TEXT(tblDates[[#This Row],[Date]],"ddd")</f>
        <v>Tue</v>
      </c>
    </row>
    <row r="89" spans="7:8" x14ac:dyDescent="0.35">
      <c r="G89" s="24">
        <v>45952</v>
      </c>
      <c r="H89" s="24" t="str">
        <f>TEXT(tblDates[[#This Row],[Date]],"ddd")</f>
        <v>Wed</v>
      </c>
    </row>
    <row r="90" spans="7:8" x14ac:dyDescent="0.35">
      <c r="G90" s="24">
        <v>45953</v>
      </c>
      <c r="H90" s="24" t="str">
        <f>TEXT(tblDates[[#This Row],[Date]],"ddd")</f>
        <v>Thu</v>
      </c>
    </row>
    <row r="91" spans="7:8" x14ac:dyDescent="0.35">
      <c r="G91" s="24">
        <v>45954</v>
      </c>
      <c r="H91" s="24" t="str">
        <f>TEXT(tblDates[[#This Row],[Date]],"ddd")</f>
        <v>Fri</v>
      </c>
    </row>
    <row r="92" spans="7:8" x14ac:dyDescent="0.35">
      <c r="G92" s="24">
        <v>45955</v>
      </c>
      <c r="H92" s="24" t="str">
        <f>TEXT(tblDates[[#This Row],[Date]],"ddd")</f>
        <v>Sat</v>
      </c>
    </row>
    <row r="93" spans="7:8" x14ac:dyDescent="0.35">
      <c r="G93" s="24">
        <v>45956</v>
      </c>
      <c r="H93" s="24" t="str">
        <f>TEXT(tblDates[[#This Row],[Date]],"ddd")</f>
        <v>Sun</v>
      </c>
    </row>
    <row r="94" spans="7:8" x14ac:dyDescent="0.35">
      <c r="G94" s="24">
        <v>45957</v>
      </c>
      <c r="H94" s="24" t="str">
        <f>TEXT(tblDates[[#This Row],[Date]],"ddd")</f>
        <v>Mon</v>
      </c>
    </row>
    <row r="95" spans="7:8" x14ac:dyDescent="0.35">
      <c r="G95" s="24">
        <v>45958</v>
      </c>
      <c r="H95" s="24" t="str">
        <f>TEXT(tblDates[[#This Row],[Date]],"ddd")</f>
        <v>Tue</v>
      </c>
    </row>
    <row r="96" spans="7:8" x14ac:dyDescent="0.35">
      <c r="G96" s="24">
        <v>45959</v>
      </c>
      <c r="H96" s="24" t="str">
        <f>TEXT(tblDates[[#This Row],[Date]],"ddd")</f>
        <v>Wed</v>
      </c>
    </row>
    <row r="97" spans="7:8" x14ac:dyDescent="0.35">
      <c r="G97" s="24">
        <v>45960</v>
      </c>
      <c r="H97" s="24" t="str">
        <f>TEXT(tblDates[[#This Row],[Date]],"ddd")</f>
        <v>Thu</v>
      </c>
    </row>
    <row r="98" spans="7:8" x14ac:dyDescent="0.35">
      <c r="G98" s="24">
        <v>45961</v>
      </c>
      <c r="H98" s="24" t="str">
        <f>TEXT(tblDates[[#This Row],[Date]],"ddd")</f>
        <v>Fri</v>
      </c>
    </row>
    <row r="99" spans="7:8" x14ac:dyDescent="0.35">
      <c r="G99" s="24">
        <v>45962</v>
      </c>
      <c r="H99" s="24" t="str">
        <f>TEXT(tblDates[[#This Row],[Date]],"ddd")</f>
        <v>Sat</v>
      </c>
    </row>
    <row r="100" spans="7:8" x14ac:dyDescent="0.35">
      <c r="G100" s="24">
        <v>45963</v>
      </c>
      <c r="H100" s="24" t="str">
        <f>TEXT(tblDates[[#This Row],[Date]],"ddd")</f>
        <v>Sun</v>
      </c>
    </row>
    <row r="101" spans="7:8" x14ac:dyDescent="0.35">
      <c r="G101" s="24">
        <v>45964</v>
      </c>
      <c r="H101" s="24" t="str">
        <f>TEXT(tblDates[[#This Row],[Date]],"ddd")</f>
        <v>Mon</v>
      </c>
    </row>
    <row r="102" spans="7:8" x14ac:dyDescent="0.35">
      <c r="G102" s="24">
        <v>45965</v>
      </c>
      <c r="H102" s="24" t="str">
        <f>TEXT(tblDates[[#This Row],[Date]],"ddd")</f>
        <v>Tue</v>
      </c>
    </row>
    <row r="103" spans="7:8" x14ac:dyDescent="0.35">
      <c r="G103" s="24">
        <v>45966</v>
      </c>
      <c r="H103" s="24" t="str">
        <f>TEXT(tblDates[[#This Row],[Date]],"ddd")</f>
        <v>Wed</v>
      </c>
    </row>
    <row r="104" spans="7:8" x14ac:dyDescent="0.35">
      <c r="G104" s="24">
        <v>45967</v>
      </c>
      <c r="H104" s="24" t="str">
        <f>TEXT(tblDates[[#This Row],[Date]],"ddd")</f>
        <v>Thu</v>
      </c>
    </row>
    <row r="105" spans="7:8" x14ac:dyDescent="0.35">
      <c r="G105" s="24">
        <v>45968</v>
      </c>
      <c r="H105" s="24" t="str">
        <f>TEXT(tblDates[[#This Row],[Date]],"ddd")</f>
        <v>Fri</v>
      </c>
    </row>
    <row r="106" spans="7:8" x14ac:dyDescent="0.35">
      <c r="G106" s="24">
        <v>45969</v>
      </c>
      <c r="H106" s="24" t="str">
        <f>TEXT(tblDates[[#This Row],[Date]],"ddd")</f>
        <v>Sat</v>
      </c>
    </row>
    <row r="107" spans="7:8" x14ac:dyDescent="0.35">
      <c r="G107" s="24">
        <v>45970</v>
      </c>
      <c r="H107" s="24" t="str">
        <f>TEXT(tblDates[[#This Row],[Date]],"ddd")</f>
        <v>Sun</v>
      </c>
    </row>
    <row r="108" spans="7:8" x14ac:dyDescent="0.35">
      <c r="G108" s="24">
        <v>45971</v>
      </c>
      <c r="H108" s="24" t="str">
        <f>TEXT(tblDates[[#This Row],[Date]],"ddd")</f>
        <v>Mon</v>
      </c>
    </row>
    <row r="109" spans="7:8" x14ac:dyDescent="0.35">
      <c r="G109" s="24">
        <v>45972</v>
      </c>
      <c r="H109" s="24" t="str">
        <f>TEXT(tblDates[[#This Row],[Date]],"ddd")</f>
        <v>Tue</v>
      </c>
    </row>
    <row r="110" spans="7:8" x14ac:dyDescent="0.35">
      <c r="G110" s="24">
        <v>45973</v>
      </c>
      <c r="H110" s="24" t="str">
        <f>TEXT(tblDates[[#This Row],[Date]],"ddd")</f>
        <v>Wed</v>
      </c>
    </row>
    <row r="111" spans="7:8" x14ac:dyDescent="0.35">
      <c r="G111" s="24">
        <v>45974</v>
      </c>
      <c r="H111" s="24" t="str">
        <f>TEXT(tblDates[[#This Row],[Date]],"ddd")</f>
        <v>Thu</v>
      </c>
    </row>
    <row r="112" spans="7:8" x14ac:dyDescent="0.35">
      <c r="G112" s="24">
        <v>45975</v>
      </c>
      <c r="H112" s="24" t="str">
        <f>TEXT(tblDates[[#This Row],[Date]],"ddd")</f>
        <v>Fri</v>
      </c>
    </row>
    <row r="113" spans="7:8" x14ac:dyDescent="0.35">
      <c r="G113" s="24">
        <v>45976</v>
      </c>
      <c r="H113" s="24" t="str">
        <f>TEXT(tblDates[[#This Row],[Date]],"ddd")</f>
        <v>Sat</v>
      </c>
    </row>
    <row r="114" spans="7:8" x14ac:dyDescent="0.35">
      <c r="G114" s="24">
        <v>45977</v>
      </c>
      <c r="H114" s="24" t="str">
        <f>TEXT(tblDates[[#This Row],[Date]],"ddd")</f>
        <v>Sun</v>
      </c>
    </row>
    <row r="115" spans="7:8" x14ac:dyDescent="0.35">
      <c r="G115" s="24">
        <v>45978</v>
      </c>
      <c r="H115" s="24" t="str">
        <f>TEXT(tblDates[[#This Row],[Date]],"ddd")</f>
        <v>Mon</v>
      </c>
    </row>
    <row r="116" spans="7:8" x14ac:dyDescent="0.35">
      <c r="G116" s="24">
        <v>45979</v>
      </c>
      <c r="H116" s="24" t="str">
        <f>TEXT(tblDates[[#This Row],[Date]],"ddd")</f>
        <v>Tue</v>
      </c>
    </row>
    <row r="117" spans="7:8" x14ac:dyDescent="0.35">
      <c r="G117" s="24">
        <v>45980</v>
      </c>
      <c r="H117" s="24" t="str">
        <f>TEXT(tblDates[[#This Row],[Date]],"ddd")</f>
        <v>Wed</v>
      </c>
    </row>
    <row r="118" spans="7:8" x14ac:dyDescent="0.35">
      <c r="G118" s="24">
        <v>45981</v>
      </c>
      <c r="H118" s="24" t="str">
        <f>TEXT(tblDates[[#This Row],[Date]],"ddd")</f>
        <v>Thu</v>
      </c>
    </row>
    <row r="119" spans="7:8" x14ac:dyDescent="0.35">
      <c r="G119" s="24">
        <v>45982</v>
      </c>
      <c r="H119" s="24" t="str">
        <f>TEXT(tblDates[[#This Row],[Date]],"ddd")</f>
        <v>Fri</v>
      </c>
    </row>
    <row r="120" spans="7:8" x14ac:dyDescent="0.35">
      <c r="G120" s="24">
        <v>45983</v>
      </c>
      <c r="H120" s="24" t="str">
        <f>TEXT(tblDates[[#This Row],[Date]],"ddd")</f>
        <v>Sat</v>
      </c>
    </row>
    <row r="121" spans="7:8" x14ac:dyDescent="0.35">
      <c r="G121" s="24">
        <v>45984</v>
      </c>
      <c r="H121" s="24" t="str">
        <f>TEXT(tblDates[[#This Row],[Date]],"ddd")</f>
        <v>Sun</v>
      </c>
    </row>
    <row r="122" spans="7:8" x14ac:dyDescent="0.35">
      <c r="G122" s="24">
        <v>45985</v>
      </c>
      <c r="H122" s="24" t="str">
        <f>TEXT(tblDates[[#This Row],[Date]],"ddd")</f>
        <v>Mon</v>
      </c>
    </row>
    <row r="123" spans="7:8" x14ac:dyDescent="0.35">
      <c r="G123" s="24">
        <v>45986</v>
      </c>
      <c r="H123" s="24" t="str">
        <f>TEXT(tblDates[[#This Row],[Date]],"ddd")</f>
        <v>Tue</v>
      </c>
    </row>
    <row r="124" spans="7:8" x14ac:dyDescent="0.35">
      <c r="G124" s="24">
        <v>45987</v>
      </c>
      <c r="H124" s="24" t="str">
        <f>TEXT(tblDates[[#This Row],[Date]],"ddd")</f>
        <v>Wed</v>
      </c>
    </row>
    <row r="125" spans="7:8" x14ac:dyDescent="0.35">
      <c r="G125" s="24">
        <v>45988</v>
      </c>
      <c r="H125" s="24" t="str">
        <f>TEXT(tblDates[[#This Row],[Date]],"ddd")</f>
        <v>Thu</v>
      </c>
    </row>
    <row r="126" spans="7:8" x14ac:dyDescent="0.35">
      <c r="G126" s="24">
        <v>45989</v>
      </c>
      <c r="H126" s="24" t="str">
        <f>TEXT(tblDates[[#This Row],[Date]],"ddd")</f>
        <v>Fri</v>
      </c>
    </row>
    <row r="127" spans="7:8" x14ac:dyDescent="0.35">
      <c r="G127" s="24">
        <v>45990</v>
      </c>
      <c r="H127" s="24" t="str">
        <f>TEXT(tblDates[[#This Row],[Date]],"ddd")</f>
        <v>Sat</v>
      </c>
    </row>
    <row r="128" spans="7:8" x14ac:dyDescent="0.35">
      <c r="G128" s="24">
        <v>45991</v>
      </c>
      <c r="H128" s="24" t="str">
        <f>TEXT(tblDates[[#This Row],[Date]],"ddd")</f>
        <v>Sun</v>
      </c>
    </row>
    <row r="129" spans="7:8" x14ac:dyDescent="0.35">
      <c r="G129" s="24">
        <v>45992</v>
      </c>
      <c r="H129" s="24" t="str">
        <f>TEXT(tblDates[[#This Row],[Date]],"ddd")</f>
        <v>Mon</v>
      </c>
    </row>
    <row r="130" spans="7:8" x14ac:dyDescent="0.35">
      <c r="G130" s="24">
        <v>45993</v>
      </c>
      <c r="H130" s="24" t="str">
        <f>TEXT(tblDates[[#This Row],[Date]],"ddd")</f>
        <v>Tue</v>
      </c>
    </row>
    <row r="131" spans="7:8" x14ac:dyDescent="0.35">
      <c r="G131" s="24">
        <v>45994</v>
      </c>
      <c r="H131" s="24" t="str">
        <f>TEXT(tblDates[[#This Row],[Date]],"ddd")</f>
        <v>Wed</v>
      </c>
    </row>
    <row r="132" spans="7:8" x14ac:dyDescent="0.35">
      <c r="G132" s="24">
        <v>45995</v>
      </c>
      <c r="H132" s="24" t="str">
        <f>TEXT(tblDates[[#This Row],[Date]],"ddd")</f>
        <v>Thu</v>
      </c>
    </row>
    <row r="133" spans="7:8" x14ac:dyDescent="0.35">
      <c r="G133" s="24">
        <v>45996</v>
      </c>
      <c r="H133" s="24" t="str">
        <f>TEXT(tblDates[[#This Row],[Date]],"ddd")</f>
        <v>Fri</v>
      </c>
    </row>
    <row r="134" spans="7:8" x14ac:dyDescent="0.35">
      <c r="G134" s="24">
        <v>45997</v>
      </c>
      <c r="H134" s="24" t="str">
        <f>TEXT(tblDates[[#This Row],[Date]],"ddd")</f>
        <v>Sat</v>
      </c>
    </row>
    <row r="135" spans="7:8" x14ac:dyDescent="0.35">
      <c r="G135" s="24">
        <v>45998</v>
      </c>
      <c r="H135" s="24" t="str">
        <f>TEXT(tblDates[[#This Row],[Date]],"ddd")</f>
        <v>Sun</v>
      </c>
    </row>
    <row r="136" spans="7:8" x14ac:dyDescent="0.35">
      <c r="G136" s="24">
        <v>45999</v>
      </c>
      <c r="H136" s="24" t="str">
        <f>TEXT(tblDates[[#This Row],[Date]],"ddd")</f>
        <v>Mon</v>
      </c>
    </row>
    <row r="137" spans="7:8" x14ac:dyDescent="0.35">
      <c r="G137" s="24">
        <v>46000</v>
      </c>
      <c r="H137" s="24" t="str">
        <f>TEXT(tblDates[[#This Row],[Date]],"ddd")</f>
        <v>Tue</v>
      </c>
    </row>
    <row r="138" spans="7:8" x14ac:dyDescent="0.35">
      <c r="G138" s="24">
        <v>46001</v>
      </c>
      <c r="H138" s="24" t="str">
        <f>TEXT(tblDates[[#This Row],[Date]],"ddd")</f>
        <v>Wed</v>
      </c>
    </row>
    <row r="139" spans="7:8" x14ac:dyDescent="0.35">
      <c r="G139" s="24">
        <v>46002</v>
      </c>
      <c r="H139" s="24" t="str">
        <f>TEXT(tblDates[[#This Row],[Date]],"ddd")</f>
        <v>Thu</v>
      </c>
    </row>
    <row r="140" spans="7:8" x14ac:dyDescent="0.35">
      <c r="G140" s="24">
        <v>46003</v>
      </c>
      <c r="H140" s="24" t="str">
        <f>TEXT(tblDates[[#This Row],[Date]],"ddd")</f>
        <v>Fri</v>
      </c>
    </row>
    <row r="141" spans="7:8" x14ac:dyDescent="0.35">
      <c r="G141" s="24">
        <v>46004</v>
      </c>
      <c r="H141" s="24" t="str">
        <f>TEXT(tblDates[[#This Row],[Date]],"ddd")</f>
        <v>Sat</v>
      </c>
    </row>
    <row r="142" spans="7:8" x14ac:dyDescent="0.35">
      <c r="G142" s="24">
        <v>46005</v>
      </c>
      <c r="H142" s="24" t="str">
        <f>TEXT(tblDates[[#This Row],[Date]],"ddd")</f>
        <v>Sun</v>
      </c>
    </row>
    <row r="143" spans="7:8" x14ac:dyDescent="0.35">
      <c r="G143" s="24">
        <v>46006</v>
      </c>
      <c r="H143" s="24" t="str">
        <f>TEXT(tblDates[[#This Row],[Date]],"ddd")</f>
        <v>Mon</v>
      </c>
    </row>
    <row r="144" spans="7:8" x14ac:dyDescent="0.35">
      <c r="G144" s="24">
        <v>46007</v>
      </c>
      <c r="H144" s="24" t="str">
        <f>TEXT(tblDates[[#This Row],[Date]],"ddd")</f>
        <v>Tue</v>
      </c>
    </row>
    <row r="145" spans="7:8" x14ac:dyDescent="0.35">
      <c r="G145" s="24">
        <v>46008</v>
      </c>
      <c r="H145" s="24" t="str">
        <f>TEXT(tblDates[[#This Row],[Date]],"ddd")</f>
        <v>Wed</v>
      </c>
    </row>
    <row r="146" spans="7:8" x14ac:dyDescent="0.35">
      <c r="G146" s="24">
        <v>46009</v>
      </c>
      <c r="H146" s="24" t="str">
        <f>TEXT(tblDates[[#This Row],[Date]],"ddd")</f>
        <v>Thu</v>
      </c>
    </row>
    <row r="147" spans="7:8" x14ac:dyDescent="0.35">
      <c r="G147" s="24">
        <v>46010</v>
      </c>
      <c r="H147" s="24" t="str">
        <f>TEXT(tblDates[[#This Row],[Date]],"ddd")</f>
        <v>Fri</v>
      </c>
    </row>
    <row r="148" spans="7:8" x14ac:dyDescent="0.35">
      <c r="G148" s="24">
        <v>46011</v>
      </c>
      <c r="H148" s="24" t="str">
        <f>TEXT(tblDates[[#This Row],[Date]],"ddd")</f>
        <v>Sat</v>
      </c>
    </row>
    <row r="149" spans="7:8" x14ac:dyDescent="0.35">
      <c r="G149" s="24">
        <v>46012</v>
      </c>
      <c r="H149" s="24" t="str">
        <f>TEXT(tblDates[[#This Row],[Date]],"ddd")</f>
        <v>Sun</v>
      </c>
    </row>
    <row r="150" spans="7:8" x14ac:dyDescent="0.35">
      <c r="G150" s="24">
        <v>46013</v>
      </c>
      <c r="H150" s="24" t="str">
        <f>TEXT(tblDates[[#This Row],[Date]],"ddd")</f>
        <v>Mon</v>
      </c>
    </row>
    <row r="151" spans="7:8" x14ac:dyDescent="0.35">
      <c r="G151" s="24">
        <v>46014</v>
      </c>
      <c r="H151" s="24" t="str">
        <f>TEXT(tblDates[[#This Row],[Date]],"ddd")</f>
        <v>Tue</v>
      </c>
    </row>
    <row r="152" spans="7:8" x14ac:dyDescent="0.35">
      <c r="G152" s="24">
        <v>46015</v>
      </c>
      <c r="H152" s="24" t="str">
        <f>TEXT(tblDates[[#This Row],[Date]],"ddd")</f>
        <v>Wed</v>
      </c>
    </row>
    <row r="153" spans="7:8" x14ac:dyDescent="0.35">
      <c r="G153" s="24">
        <v>46016</v>
      </c>
      <c r="H153" s="24" t="str">
        <f>TEXT(tblDates[[#This Row],[Date]],"ddd")</f>
        <v>Thu</v>
      </c>
    </row>
    <row r="154" spans="7:8" x14ac:dyDescent="0.35">
      <c r="G154" s="24">
        <v>46017</v>
      </c>
      <c r="H154" s="24" t="str">
        <f>TEXT(tblDates[[#This Row],[Date]],"ddd")</f>
        <v>Fri</v>
      </c>
    </row>
    <row r="155" spans="7:8" x14ac:dyDescent="0.35">
      <c r="G155" s="24">
        <v>46018</v>
      </c>
      <c r="H155" s="24" t="str">
        <f>TEXT(tblDates[[#This Row],[Date]],"ddd")</f>
        <v>Sat</v>
      </c>
    </row>
  </sheetData>
  <conditionalFormatting sqref="A2:A28">
    <cfRule type="duplicateValues" dxfId="0" priority="3"/>
  </conditionalFormatting>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231E1-F6D6-4804-83AC-39CCB3F69E26}">
  <sheetPr codeName="Sheet2"/>
  <dimension ref="A1:I2"/>
  <sheetViews>
    <sheetView workbookViewId="0">
      <pane ySplit="1" topLeftCell="A2" activePane="bottomLeft" state="frozen"/>
      <selection pane="bottomLeft" activeCell="A2" sqref="A2:I4"/>
    </sheetView>
  </sheetViews>
  <sheetFormatPr defaultColWidth="15.54296875" defaultRowHeight="14.5" x14ac:dyDescent="0.35"/>
  <cols>
    <col min="1" max="1" width="15.54296875" style="1"/>
    <col min="2" max="2" width="45.7265625" customWidth="1"/>
    <col min="5" max="8" width="15.54296875" style="2"/>
  </cols>
  <sheetData>
    <row r="1" spans="1:9" ht="107.5" x14ac:dyDescent="0.35">
      <c r="A1" s="14" t="s">
        <v>0</v>
      </c>
      <c r="B1" s="6" t="s">
        <v>49</v>
      </c>
      <c r="C1" s="6" t="s">
        <v>39</v>
      </c>
      <c r="D1" s="6" t="s">
        <v>31</v>
      </c>
      <c r="E1" s="7" t="s">
        <v>3</v>
      </c>
      <c r="F1" s="7" t="s">
        <v>40</v>
      </c>
      <c r="G1" s="7" t="s">
        <v>41</v>
      </c>
      <c r="H1" s="7" t="s">
        <v>44</v>
      </c>
      <c r="I1" s="7" t="s">
        <v>47</v>
      </c>
    </row>
    <row r="2" spans="1:9" x14ac:dyDescent="0.35">
      <c r="A2" s="5"/>
      <c r="B2" s="8"/>
      <c r="C2" s="8"/>
      <c r="D2" s="8"/>
      <c r="E2" s="9"/>
      <c r="F2" s="9"/>
      <c r="G2" s="9"/>
      <c r="H2" s="9"/>
      <c r="I2" s="9"/>
    </row>
  </sheetData>
  <dataValidations count="2">
    <dataValidation type="list" allowBlank="1" showInputMessage="1" showErrorMessage="1" sqref="A2:A1048576" xr:uid="{7FE0B9C0-926C-4F9E-8DE0-FC5EE2FEB48D}">
      <formula1>DateList</formula1>
    </dataValidation>
    <dataValidation type="list" allowBlank="1" showInputMessage="1" showErrorMessage="1" sqref="B2:B1048576" xr:uid="{A88D468E-8AA1-40BF-B023-F4862062BBA7}">
      <formula1>ProductList</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62777-21EC-482D-94CB-38E90B64677E}">
  <sheetPr codeName="Sheet4"/>
  <dimension ref="A1:K1"/>
  <sheetViews>
    <sheetView workbookViewId="0">
      <selection activeCell="A2" sqref="A2:K5"/>
    </sheetView>
  </sheetViews>
  <sheetFormatPr defaultRowHeight="14.5" x14ac:dyDescent="0.35"/>
  <cols>
    <col min="1" max="1" width="14" style="11" customWidth="1"/>
    <col min="2" max="2" width="13.08984375" style="10" customWidth="1"/>
    <col min="3" max="3" width="44.08984375" style="10" bestFit="1" customWidth="1"/>
    <col min="4" max="4" width="7.81640625" style="10" bestFit="1" customWidth="1"/>
    <col min="5" max="5" width="9.90625" style="17" customWidth="1"/>
    <col min="6" max="6" width="9.6328125" style="17" customWidth="1"/>
    <col min="7" max="7" width="9.90625" style="10" customWidth="1"/>
    <col min="8" max="8" width="10.26953125" style="10" customWidth="1"/>
    <col min="9" max="9" width="8.81640625" style="17" customWidth="1"/>
    <col min="10" max="10" width="11.7265625" style="10" customWidth="1"/>
    <col min="11" max="11" width="14.90625" style="10" customWidth="1"/>
    <col min="12" max="16384" width="8.7265625" style="10"/>
  </cols>
  <sheetData>
    <row r="1" spans="1:11" ht="129" x14ac:dyDescent="0.35">
      <c r="A1" s="15" t="s">
        <v>53</v>
      </c>
      <c r="B1" s="12" t="s">
        <v>54</v>
      </c>
      <c r="C1" s="12" t="s">
        <v>49</v>
      </c>
      <c r="D1" s="12" t="s">
        <v>39</v>
      </c>
      <c r="E1" s="16" t="s">
        <v>55</v>
      </c>
      <c r="F1" s="16" t="s">
        <v>56</v>
      </c>
      <c r="G1" s="12" t="s">
        <v>57</v>
      </c>
      <c r="H1" s="12" t="s">
        <v>58</v>
      </c>
      <c r="I1" s="16" t="s">
        <v>59</v>
      </c>
      <c r="J1" s="12" t="s">
        <v>60</v>
      </c>
      <c r="K1" s="13" t="s">
        <v>61</v>
      </c>
    </row>
  </sheetData>
  <dataValidations count="2">
    <dataValidation type="list" allowBlank="1" showInputMessage="1" showErrorMessage="1" sqref="A2:A1048576" xr:uid="{E483A3F7-AB59-488C-B24C-7279843B5DAE}">
      <formula1>DateList</formula1>
    </dataValidation>
    <dataValidation type="list" allowBlank="1" showInputMessage="1" showErrorMessage="1" sqref="C2:C1048576" xr:uid="{860FC368-BF07-420D-9CE0-1465447DD4DE}">
      <formula1>ProductList</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1A66B-6A9E-40D9-8AE0-B2B4ECCB2C27}">
  <sheetPr codeName="Sheet5"/>
  <dimension ref="A1:C10"/>
  <sheetViews>
    <sheetView workbookViewId="0"/>
  </sheetViews>
  <sheetFormatPr defaultColWidth="48.36328125" defaultRowHeight="14.5" x14ac:dyDescent="0.35"/>
  <cols>
    <col min="1" max="1" width="14.90625" style="22" bestFit="1" customWidth="1"/>
    <col min="2" max="2" width="16.26953125" style="22" bestFit="1" customWidth="1"/>
    <col min="3" max="3" width="11.36328125" style="22" bestFit="1" customWidth="1"/>
    <col min="4" max="16384" width="48.36328125" style="22"/>
  </cols>
  <sheetData>
    <row r="1" spans="1:3" ht="43.5" x14ac:dyDescent="0.35">
      <c r="A1" s="21" t="s">
        <v>5</v>
      </c>
      <c r="B1" s="22" t="s">
        <v>45</v>
      </c>
      <c r="C1" s="22" t="s">
        <v>46</v>
      </c>
    </row>
    <row r="2" spans="1:3" x14ac:dyDescent="0.35">
      <c r="A2" s="23" t="s">
        <v>62</v>
      </c>
      <c r="B2" s="27"/>
      <c r="C2" s="27"/>
    </row>
    <row r="3" spans="1:3" x14ac:dyDescent="0.35">
      <c r="A3" s="25" t="s">
        <v>62</v>
      </c>
      <c r="B3" s="27"/>
      <c r="C3" s="27"/>
    </row>
    <row r="4" spans="1:3" x14ac:dyDescent="0.35">
      <c r="A4" s="23" t="s">
        <v>42</v>
      </c>
      <c r="B4" s="27"/>
      <c r="C4" s="27"/>
    </row>
    <row r="5" spans="1:3" x14ac:dyDescent="0.35">
      <c r="A5"/>
      <c r="B5"/>
      <c r="C5"/>
    </row>
    <row r="6" spans="1:3" x14ac:dyDescent="0.35">
      <c r="A6"/>
      <c r="B6"/>
      <c r="C6"/>
    </row>
    <row r="7" spans="1:3" x14ac:dyDescent="0.35">
      <c r="A7"/>
      <c r="B7"/>
      <c r="C7"/>
    </row>
    <row r="8" spans="1:3" x14ac:dyDescent="0.35">
      <c r="A8"/>
      <c r="B8"/>
      <c r="C8"/>
    </row>
    <row r="9" spans="1:3" x14ac:dyDescent="0.35">
      <c r="A9"/>
      <c r="B9"/>
      <c r="C9"/>
    </row>
    <row r="10" spans="1:3" x14ac:dyDescent="0.35">
      <c r="A10"/>
      <c r="B10"/>
      <c r="C10"/>
    </row>
  </sheetData>
  <conditionalFormatting pivot="1" sqref="B2:B4">
    <cfRule type="dataBar" priority="2">
      <dataBar>
        <cfvo type="min"/>
        <cfvo type="max"/>
        <color rgb="FF92D050"/>
      </dataBar>
      <extLst>
        <ext xmlns:x14="http://schemas.microsoft.com/office/spreadsheetml/2009/9/main" uri="{B025F937-C7B1-47D3-B67F-A62EFF666E3E}">
          <x14:id>{BE81A2F4-C868-4E1C-9257-441EB47B2934}</x14:id>
        </ext>
      </extLst>
    </cfRule>
  </conditionalFormatting>
  <conditionalFormatting pivot="1" sqref="C2:C4">
    <cfRule type="dataBar" priority="1">
      <dataBar>
        <cfvo type="min"/>
        <cfvo type="max"/>
        <color rgb="FF00B050"/>
      </dataBar>
      <extLst>
        <ext xmlns:x14="http://schemas.microsoft.com/office/spreadsheetml/2009/9/main" uri="{B025F937-C7B1-47D3-B67F-A62EFF666E3E}">
          <x14:id>{5CC17793-76C2-4E8C-9AC2-BEDAC87B9C3B}</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BE81A2F4-C868-4E1C-9257-441EB47B2934}">
            <x14:dataBar minLength="0" maxLength="100">
              <x14:cfvo type="autoMin"/>
              <x14:cfvo type="autoMax"/>
              <x14:negativeFillColor rgb="FFFF0000"/>
              <x14:axisColor rgb="FF000000"/>
            </x14:dataBar>
          </x14:cfRule>
          <xm:sqref>B2:B4</xm:sqref>
        </x14:conditionalFormatting>
        <x14:conditionalFormatting xmlns:xm="http://schemas.microsoft.com/office/excel/2006/main" pivot="1">
          <x14:cfRule type="dataBar" id="{5CC17793-76C2-4E8C-9AC2-BEDAC87B9C3B}">
            <x14:dataBar minLength="0" maxLength="100">
              <x14:cfvo type="autoMin"/>
              <x14:cfvo type="autoMax"/>
              <x14:negativeFillColor rgb="FFFF0000"/>
              <x14:axisColor rgb="FF000000"/>
            </x14:dataBar>
          </x14:cfRule>
          <xm:sqref>C2:C4</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5A066-D1C7-4E4C-B32B-33E18877904C}">
  <sheetPr codeName="Sheet6"/>
  <dimension ref="A3:L6"/>
  <sheetViews>
    <sheetView tabSelected="1" topLeftCell="A2" zoomScale="78" workbookViewId="0">
      <selection activeCell="A3" sqref="A3"/>
    </sheetView>
  </sheetViews>
  <sheetFormatPr defaultRowHeight="14.5" x14ac:dyDescent="0.35"/>
  <cols>
    <col min="1" max="1" width="20.36328125" bestFit="1" customWidth="1"/>
    <col min="2" max="2" width="15.08984375" bestFit="1" customWidth="1"/>
    <col min="3" max="4" width="15.36328125" bestFit="1" customWidth="1"/>
    <col min="5" max="5" width="44.08984375" bestFit="1" customWidth="1"/>
    <col min="6" max="6" width="20.26953125" bestFit="1" customWidth="1"/>
    <col min="7" max="7" width="14.81640625" bestFit="1" customWidth="1"/>
    <col min="8" max="8" width="15.7265625" bestFit="1" customWidth="1"/>
    <col min="9" max="9" width="44.08984375" bestFit="1" customWidth="1"/>
    <col min="10" max="10" width="22.08984375" customWidth="1"/>
    <col min="11" max="11" width="16.7265625" customWidth="1"/>
    <col min="12" max="12" width="17.6328125" style="2" customWidth="1"/>
  </cols>
  <sheetData>
    <row r="3" spans="1:8" x14ac:dyDescent="0.35">
      <c r="A3" s="3" t="s">
        <v>49</v>
      </c>
      <c r="B3" t="s">
        <v>48</v>
      </c>
      <c r="E3" s="19" t="s">
        <v>49</v>
      </c>
      <c r="F3" s="19" t="s">
        <v>50</v>
      </c>
      <c r="G3" s="19" t="s">
        <v>51</v>
      </c>
      <c r="H3" s="20" t="s">
        <v>52</v>
      </c>
    </row>
    <row r="4" spans="1:8" x14ac:dyDescent="0.35">
      <c r="A4" s="4" t="s">
        <v>62</v>
      </c>
      <c r="B4" s="26"/>
      <c r="E4" t="str" cm="1">
        <f t="array" ref="E4">IFERROR(_xlfn.UNIQUE(_xlfn._xlws.FILTER(tblDespatch[Product Description], tblDespatch[Product Description]&lt;&gt;"")), "")</f>
        <v/>
      </c>
      <c r="F4" t="str" cm="1">
        <f t="array" ref="F4">IF(SUMIFS(tblPlanner[Production - Actual (Unit) ],tblPlanner[Product Description],_xlfn.ANCHORARRAY('Despatch Summary'!E4))=0, "", SUMIFS(tblPlanner[Production - Actual (Unit) ],tblPlanner[Product Description],_xlfn.ANCHORARRAY('Despatch Summary'!E4)))</f>
        <v/>
      </c>
      <c r="G4" t="str" cm="1">
        <f t="array" ref="G4">IF(SUMIFS(tblDespatch[Sent Qty],tblDespatch[Product Description],_xlfn.ANCHORARRAY('Despatch Summary'!E4))=0, "", SUMIFS(tblDespatch[Sent Qty],tblDespatch[Product Description],_xlfn.ANCHORARRAY('Despatch Summary'!E4)))</f>
        <v/>
      </c>
      <c r="H4" s="2" t="str" cm="1">
        <f t="array" ref="H4">IFERROR(_xlfn.ANCHORARRAY(F4) -_xlfn.ANCHORARRAY( G4), "")</f>
        <v/>
      </c>
    </row>
    <row r="5" spans="1:8" x14ac:dyDescent="0.35">
      <c r="A5" s="18" t="s">
        <v>62</v>
      </c>
      <c r="B5" s="26"/>
      <c r="H5" s="2"/>
    </row>
    <row r="6" spans="1:8" x14ac:dyDescent="0.35">
      <c r="A6" s="4" t="s">
        <v>42</v>
      </c>
      <c r="B6" s="26"/>
      <c r="H6" s="2"/>
    </row>
  </sheetData>
  <conditionalFormatting sqref="I7:L202">
    <cfRule type="expression" dxfId="3" priority="2">
      <formula>NOT(ISBLANK($I7))</formula>
    </cfRule>
  </conditionalFormatting>
  <conditionalFormatting sqref="F4:H4">
    <cfRule type="expression" dxfId="2" priority="8">
      <formula>NOT(ISBLANK(#REF!))</formula>
    </cfRule>
  </conditionalFormatting>
  <conditionalFormatting pivot="1" sqref="B4:B6">
    <cfRule type="dataBar" priority="1">
      <dataBar>
        <cfvo type="min"/>
        <cfvo type="max"/>
        <color rgb="FF92D050"/>
      </dataBar>
      <extLst>
        <ext xmlns:x14="http://schemas.microsoft.com/office/spreadsheetml/2009/9/main" uri="{B025F937-C7B1-47D3-B67F-A62EFF666E3E}">
          <x14:id>{A72F8C1F-D593-4617-A60C-4289BA8F2A8C}</x14:id>
        </ext>
      </extLst>
    </cfRule>
  </conditionalFormatting>
  <conditionalFormatting sqref="E4 E5:H6">
    <cfRule type="expression" dxfId="1" priority="9">
      <formula>NOT(ISBLANK($E4))</formula>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A72F8C1F-D593-4617-A60C-4289BA8F2A8C}">
            <x14:dataBar minLength="0" maxLength="100">
              <x14:cfvo type="autoMin"/>
              <x14:cfvo type="autoMax"/>
              <x14:negativeFillColor rgb="FFFF0000"/>
              <x14:axisColor rgb="FF000000"/>
            </x14:dataBar>
          </x14:cfRule>
          <xm:sqref>B4:B6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5B469FDE-84F7-4BC9-9520-9948B500D0BB}">
  <ds:schemaRefs/>
</ds:datastoreItem>
</file>

<file path=customXml/itemProps2.xml><?xml version="1.0" encoding="utf-8"?>
<ds:datastoreItem xmlns:ds="http://schemas.openxmlformats.org/officeDocument/2006/customXml" ds:itemID="{026271C7-9A81-45DD-ACD8-019FF2539801}">
  <ds:schemaRefs/>
</ds:datastoreItem>
</file>

<file path=customXml/itemProps3.xml><?xml version="1.0" encoding="utf-8"?>
<ds:datastoreItem xmlns:ds="http://schemas.openxmlformats.org/officeDocument/2006/customXml" ds:itemID="{0E97EC21-71A6-47C5-88A7-88A0A79BC1A7}">
  <ds:schemaRefs/>
</ds:datastoreItem>
</file>

<file path=customXml/itemProps4.xml><?xml version="1.0" encoding="utf-8"?>
<ds:datastoreItem xmlns:ds="http://schemas.openxmlformats.org/officeDocument/2006/customXml" ds:itemID="{12B69EF2-6BB0-4BF2-8A1A-B7D92DEC3C2D}">
  <ds:schemaRefs/>
</ds:datastoreItem>
</file>

<file path=customXml/itemProps5.xml><?xml version="1.0" encoding="utf-8"?>
<ds:datastoreItem xmlns:ds="http://schemas.openxmlformats.org/officeDocument/2006/customXml" ds:itemID="{735A834A-5021-4266-9B3A-5F7B0911E5E4}">
  <ds:schemaRefs/>
</ds:datastoreItem>
</file>

<file path=customXml/itemProps6.xml><?xml version="1.0" encoding="utf-8"?>
<ds:datastoreItem xmlns:ds="http://schemas.openxmlformats.org/officeDocument/2006/customXml" ds:itemID="{255203CF-E03C-4974-99C3-05AE2573C508}">
  <ds:schemaRefs/>
</ds:datastoreItem>
</file>

<file path=customXml/itemProps7.xml><?xml version="1.0" encoding="utf-8"?>
<ds:datastoreItem xmlns:ds="http://schemas.openxmlformats.org/officeDocument/2006/customXml" ds:itemID="{B79F1FB3-6A88-42FD-9771-91BBB8F92B8A}">
  <ds:schemaRefs/>
</ds:datastoreItem>
</file>

<file path=customXml/itemProps8.xml><?xml version="1.0" encoding="utf-8"?>
<ds:datastoreItem xmlns:ds="http://schemas.openxmlformats.org/officeDocument/2006/customXml" ds:itemID="{984D0F5E-DC14-4160-BCD1-CDFCF941B913}">
  <ds:schemaRefs/>
</ds:datastoreItem>
</file>

<file path=customXml/itemProps9.xml><?xml version="1.0" encoding="utf-8"?>
<ds:datastoreItem xmlns:ds="http://schemas.openxmlformats.org/officeDocument/2006/customXml" ds:itemID="{255774C7-C062-4C40-9172-5B49AEC66EB4}">
  <ds:schemaRefs/>
</ds:datastoreItem>
</file>

<file path=customXml/itemProps10.xml><?xml version="1.0" encoding="utf-8"?>
<ds:datastoreItem xmlns:ds="http://schemas.openxmlformats.org/officeDocument/2006/customXml" ds:itemID="{FD3A82BF-FEE3-49E7-8C6B-E3ACA3197104}">
  <ds:schemaRefs/>
</ds:datastoreItem>
</file>

<file path=customXml/itemProps11.xml><?xml version="1.0" encoding="utf-8"?>
<ds:datastoreItem xmlns:ds="http://schemas.openxmlformats.org/officeDocument/2006/customXml" ds:itemID="{002E1E16-6C22-4847-ACD0-D988C3E3F7DC}">
  <ds:schemaRefs/>
</ds:datastoreItem>
</file>

<file path=customXml/itemProps12.xml><?xml version="1.0" encoding="utf-8"?>
<ds:datastoreItem xmlns:ds="http://schemas.openxmlformats.org/officeDocument/2006/customXml" ds:itemID="{A2C47FD1-730F-4EA5-936B-13398F4A0416}">
  <ds:schemaRefs/>
</ds:datastoreItem>
</file>

<file path=customXml/itemProps13.xml><?xml version="1.0" encoding="utf-8"?>
<ds:datastoreItem xmlns:ds="http://schemas.openxmlformats.org/officeDocument/2006/customXml" ds:itemID="{6175B4ED-6457-46BC-A0D8-FED3AEA15DF4}">
  <ds:schemaRefs/>
</ds:datastoreItem>
</file>

<file path=customXml/itemProps14.xml><?xml version="1.0" encoding="utf-8"?>
<ds:datastoreItem xmlns:ds="http://schemas.openxmlformats.org/officeDocument/2006/customXml" ds:itemID="{B495BCAB-A3E0-45CB-90B1-3DCF89C17C8C}">
  <ds:schemaRefs/>
</ds:datastoreItem>
</file>

<file path=customXml/itemProps15.xml><?xml version="1.0" encoding="utf-8"?>
<ds:datastoreItem xmlns:ds="http://schemas.openxmlformats.org/officeDocument/2006/customXml" ds:itemID="{FAF1507A-43C8-4A8D-9A3A-19BA5A78D0FB}">
  <ds:schemaRefs/>
</ds:datastoreItem>
</file>

<file path=customXml/itemProps16.xml><?xml version="1.0" encoding="utf-8"?>
<ds:datastoreItem xmlns:ds="http://schemas.openxmlformats.org/officeDocument/2006/customXml" ds:itemID="{41BB8BBA-EB32-48F3-B35A-3673C7D9049A}">
  <ds:schemaRefs/>
</ds:datastoreItem>
</file>

<file path=customXml/itemProps17.xml><?xml version="1.0" encoding="utf-8"?>
<ds:datastoreItem xmlns:ds="http://schemas.openxmlformats.org/officeDocument/2006/customXml" ds:itemID="{CA27CE65-7F97-43CF-AF87-6A8AB25D67DB}">
  <ds:schemaRefs/>
</ds:datastoreItem>
</file>

<file path=customXml/itemProps18.xml><?xml version="1.0" encoding="utf-8"?>
<ds:datastoreItem xmlns:ds="http://schemas.openxmlformats.org/officeDocument/2006/customXml" ds:itemID="{EA03221A-8A86-4125-A4EA-4572F054B7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Data Source</vt:lpstr>
      <vt:lpstr>Daily Tracker</vt:lpstr>
      <vt:lpstr>Despatch Tracker</vt:lpstr>
      <vt:lpstr>Plan vs Actual Summary</vt:lpstr>
      <vt:lpstr>Despatch Summary</vt:lpstr>
      <vt:lpstr>DateList</vt:lpstr>
      <vt:lpstr>ProductList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Embuldeniyage Jayawardena</dc:creator>
  <cp:lastModifiedBy>Embuldeniyage Jayawardena</cp:lastModifiedBy>
  <dcterms:created xsi:type="dcterms:W3CDTF">2025-09-12T11:52:22Z</dcterms:created>
  <dcterms:modified xsi:type="dcterms:W3CDTF">2025-09-18T09:02:24Z</dcterms:modified>
</cp:coreProperties>
</file>