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DS\S2302_eQuest_Automation\S2302.6_MEPCalculator\tables\"/>
    </mc:Choice>
  </mc:AlternateContent>
  <xr:revisionPtr revIDLastSave="0" documentId="13_ncr:1_{345F1E1D-7AB5-41FF-857E-5C8F1F7F23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PO_baseline_hdr" localSheetId="0">Sheet1!$B$88:$S$88</definedName>
    <definedName name="PO_baseline_table">Sheet1!$B$89:$S$136</definedName>
    <definedName name="PO_Enrgy_1_Hdr" localSheetId="0">Sheet1!$B$9:$R$9</definedName>
    <definedName name="PO_Enrgy_1_Table" localSheetId="0">Sheet1!$B$10:$R$12</definedName>
    <definedName name="PO_Enrgy_5_Hdr" localSheetId="0">Sheet1!$E$137:$R$137</definedName>
    <definedName name="PO_Enrgy_5_Table" localSheetId="0">Sheet1!$E$138:$R$140</definedName>
    <definedName name="PO_SiteUnits" localSheetId="0">Sheet1!$L$13</definedName>
    <definedName name="PO_SourceUnits" localSheetId="0">Sheet1!$L$14</definedName>
    <definedName name="SimTool">'[1]General Information'!$C$42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  <c r="K57" i="1"/>
  <c r="J57" i="1"/>
  <c r="I57" i="1"/>
  <c r="H57" i="1"/>
  <c r="G57" i="1"/>
  <c r="F57" i="1"/>
  <c r="A57" i="1"/>
  <c r="L56" i="1"/>
  <c r="K56" i="1"/>
  <c r="J56" i="1"/>
  <c r="I56" i="1"/>
  <c r="H56" i="1"/>
  <c r="G56" i="1"/>
  <c r="F56" i="1"/>
  <c r="A56" i="1"/>
  <c r="D55" i="1"/>
  <c r="D54" i="1"/>
  <c r="D53" i="1"/>
  <c r="I52" i="1"/>
  <c r="H52" i="1"/>
  <c r="G52" i="1"/>
  <c r="F52" i="1"/>
  <c r="E52" i="1"/>
  <c r="I51" i="1"/>
  <c r="H51" i="1"/>
  <c r="G51" i="1"/>
  <c r="F51" i="1"/>
  <c r="J51" i="1" s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J48" i="1" s="1"/>
  <c r="I47" i="1"/>
  <c r="H47" i="1"/>
  <c r="G47" i="1"/>
  <c r="F47" i="1"/>
  <c r="A47" i="1"/>
  <c r="I46" i="1"/>
  <c r="H46" i="1"/>
  <c r="G46" i="1"/>
  <c r="F46" i="1"/>
  <c r="I45" i="1"/>
  <c r="H45" i="1"/>
  <c r="G45" i="1"/>
  <c r="F45" i="1"/>
  <c r="A45" i="1"/>
  <c r="I44" i="1"/>
  <c r="H44" i="1"/>
  <c r="G44" i="1"/>
  <c r="F44" i="1"/>
  <c r="J44" i="1" s="1"/>
  <c r="I43" i="1"/>
  <c r="H43" i="1"/>
  <c r="G43" i="1"/>
  <c r="F43" i="1"/>
  <c r="A43" i="1"/>
  <c r="I42" i="1"/>
  <c r="H42" i="1"/>
  <c r="G42" i="1"/>
  <c r="F42" i="1"/>
  <c r="I41" i="1"/>
  <c r="H41" i="1"/>
  <c r="G41" i="1"/>
  <c r="F41" i="1"/>
  <c r="J41" i="1" s="1"/>
  <c r="A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J36" i="1" s="1"/>
  <c r="I35" i="1"/>
  <c r="H35" i="1"/>
  <c r="G35" i="1"/>
  <c r="F35" i="1"/>
  <c r="I34" i="1"/>
  <c r="H34" i="1"/>
  <c r="G34" i="1"/>
  <c r="F34" i="1"/>
  <c r="I33" i="1"/>
  <c r="H33" i="1"/>
  <c r="G33" i="1"/>
  <c r="F33" i="1"/>
  <c r="J33" i="1" s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J25" i="1" s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J17" i="1" s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J9" i="1" s="1"/>
  <c r="I8" i="1"/>
  <c r="H8" i="1"/>
  <c r="G8" i="1"/>
  <c r="F8" i="1"/>
  <c r="J8" i="1" s="1"/>
  <c r="I7" i="1"/>
  <c r="H7" i="1"/>
  <c r="G7" i="1"/>
  <c r="F7" i="1"/>
  <c r="I6" i="1"/>
  <c r="H6" i="1"/>
  <c r="G6" i="1"/>
  <c r="F6" i="1"/>
  <c r="I5" i="1"/>
  <c r="H5" i="1"/>
  <c r="G5" i="1"/>
  <c r="F5" i="1"/>
  <c r="J40" i="1" l="1"/>
  <c r="J45" i="1"/>
  <c r="J6" i="1"/>
  <c r="J10" i="1"/>
  <c r="J14" i="1"/>
  <c r="J22" i="1"/>
  <c r="J26" i="1"/>
  <c r="J30" i="1"/>
  <c r="J34" i="1"/>
  <c r="J38" i="1"/>
  <c r="J52" i="1"/>
  <c r="J18" i="1"/>
  <c r="J49" i="1"/>
  <c r="J46" i="1"/>
  <c r="J7" i="1"/>
  <c r="J11" i="1"/>
  <c r="J15" i="1"/>
  <c r="J19" i="1"/>
  <c r="J23" i="1"/>
  <c r="J27" i="1"/>
  <c r="J31" i="1"/>
  <c r="J35" i="1"/>
  <c r="J39" i="1"/>
  <c r="J5" i="1"/>
  <c r="J13" i="1"/>
  <c r="J50" i="1"/>
  <c r="J47" i="1"/>
  <c r="J21" i="1"/>
  <c r="J29" i="1"/>
  <c r="J37" i="1"/>
  <c r="J42" i="1"/>
  <c r="J12" i="1"/>
  <c r="J16" i="1"/>
  <c r="J20" i="1"/>
  <c r="J24" i="1"/>
  <c r="J43" i="1"/>
  <c r="J28" i="1"/>
  <c r="J32" i="1"/>
  <c r="E9" i="1" l="1"/>
  <c r="E10" i="1"/>
  <c r="E43" i="1"/>
  <c r="E44" i="1"/>
  <c r="E41" i="1"/>
  <c r="E42" i="1"/>
  <c r="E38" i="1"/>
  <c r="E37" i="1"/>
  <c r="E14" i="1"/>
  <c r="E13" i="1"/>
  <c r="E46" i="1"/>
  <c r="E45" i="1"/>
  <c r="E29" i="1"/>
  <c r="E30" i="1"/>
  <c r="E48" i="1"/>
  <c r="E47" i="1"/>
  <c r="E17" i="1"/>
  <c r="E18" i="1"/>
  <c r="E25" i="1"/>
  <c r="E26" i="1"/>
  <c r="E20" i="1"/>
  <c r="E19" i="1"/>
  <c r="E6" i="1"/>
  <c r="E5" i="1"/>
  <c r="E24" i="1"/>
  <c r="E23" i="1"/>
  <c r="E16" i="1"/>
  <c r="E15" i="1"/>
  <c r="E32" i="1"/>
  <c r="E31" i="1"/>
  <c r="E21" i="1"/>
  <c r="E22" i="1"/>
  <c r="E39" i="1"/>
  <c r="E40" i="1"/>
  <c r="E34" i="1"/>
  <c r="E33" i="1"/>
  <c r="E11" i="1"/>
  <c r="E12" i="1"/>
  <c r="E7" i="1"/>
  <c r="E8" i="1"/>
  <c r="G54" i="1"/>
  <c r="K54" i="1"/>
  <c r="I54" i="1"/>
  <c r="J54" i="1"/>
  <c r="H54" i="1"/>
  <c r="L54" i="1"/>
  <c r="E54" i="1"/>
  <c r="F54" i="1"/>
  <c r="L53" i="1"/>
  <c r="G53" i="1"/>
  <c r="J53" i="1"/>
  <c r="F53" i="1"/>
  <c r="H53" i="1"/>
  <c r="K53" i="1"/>
  <c r="E53" i="1"/>
  <c r="I53" i="1"/>
  <c r="L55" i="1"/>
  <c r="F55" i="1"/>
  <c r="G55" i="1"/>
  <c r="H55" i="1"/>
  <c r="I55" i="1"/>
  <c r="K55" i="1"/>
  <c r="E55" i="1"/>
  <c r="J55" i="1"/>
  <c r="E36" i="1"/>
  <c r="E35" i="1"/>
  <c r="E27" i="1"/>
  <c r="E28" i="1"/>
</calcChain>
</file>

<file path=xl/sharedStrings.xml><?xml version="1.0" encoding="utf-8"?>
<sst xmlns="http://schemas.openxmlformats.org/spreadsheetml/2006/main" count="61" uniqueCount="33">
  <si>
    <t>Performance Rating Method Compliance Report</t>
  </si>
  <si>
    <t>Table: Baseline energy summary by end use</t>
  </si>
  <si>
    <t>End Use</t>
  </si>
  <si>
    <t>Unregulated?</t>
  </si>
  <si>
    <t>Energy Type</t>
  </si>
  <si>
    <t>Units of 
Annual Energy and Peak Demand</t>
  </si>
  <si>
    <t>Baseline 0° rotation</t>
  </si>
  <si>
    <t>Baseline 90° rotation</t>
  </si>
  <si>
    <t>Baseline 180° rotation</t>
  </si>
  <si>
    <t>Baseline 270° rotation</t>
  </si>
  <si>
    <t>Baseline Design Total
 (Average of 4 rotations)</t>
  </si>
  <si>
    <t>Interior lighting</t>
  </si>
  <si>
    <t>Electricity</t>
  </si>
  <si>
    <t>Exterior lighting</t>
  </si>
  <si>
    <t>Space heating</t>
  </si>
  <si>
    <t>Natural Gas</t>
  </si>
  <si>
    <t>Space cooling</t>
  </si>
  <si>
    <t>Pumps</t>
  </si>
  <si>
    <t>Heat rejection</t>
  </si>
  <si>
    <t>Fans - interior ventilation</t>
  </si>
  <si>
    <t>Fans - parking garage</t>
  </si>
  <si>
    <t>x</t>
  </si>
  <si>
    <t>Service water heating</t>
  </si>
  <si>
    <t>Receptacle equipment</t>
  </si>
  <si>
    <t>IT equipment</t>
  </si>
  <si>
    <t>Interior lighting - process</t>
  </si>
  <si>
    <t>Refrigeration equipment</t>
  </si>
  <si>
    <t>Fans - Kitchen Ventilation</t>
  </si>
  <si>
    <t>Cooking</t>
  </si>
  <si>
    <t>Industrial Process</t>
  </si>
  <si>
    <t>Elevators and escalators</t>
  </si>
  <si>
    <t>Heat Pump Supplementary</t>
  </si>
  <si>
    <t xml:space="preserve">Total energy consumption by energy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</si>
</sst>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;@"/>
    <numFmt numFmtId="165" formatCode="#,##0.0"/>
    <numFmt numFmtId="166" formatCode="_(* #,##0.00_);_(* \(#,##0.00\);_(* &quot;-&quot;??_);_(@_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/>
    <xf numFmtId="166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49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4" fillId="0" borderId="0" xfId="1" applyAlignment="1">
      <alignment horizontal="left" vertical="center" wrapText="1"/>
    </xf>
    <xf numFmtId="49" fontId="4" fillId="0" borderId="0" xfId="1" applyNumberFormat="1" applyAlignment="1">
      <alignment horizontal="left" vertical="center"/>
    </xf>
    <xf numFmtId="49" fontId="4" fillId="2" borderId="1" xfId="1" applyNumberFormat="1" applyFill="1" applyBorder="1" applyAlignment="1">
      <alignment horizontal="center" vertical="center" wrapText="1"/>
    </xf>
    <xf numFmtId="49" fontId="4" fillId="2" borderId="1" xfId="1" applyNumberFormat="1" applyFill="1" applyBorder="1" applyAlignment="1">
      <alignment horizontal="left" vertical="center" textRotation="90" wrapText="1"/>
    </xf>
    <xf numFmtId="49" fontId="4" fillId="2" borderId="1" xfId="1" applyNumberFormat="1" applyFill="1" applyBorder="1" applyAlignment="1">
      <alignment horizontal="center" vertical="center" wrapText="1"/>
    </xf>
    <xf numFmtId="49" fontId="4" fillId="2" borderId="1" xfId="1" applyNumberFormat="1" applyFill="1" applyBorder="1" applyAlignment="1">
      <alignment horizontal="centerContinuous" vertical="center" wrapText="1"/>
    </xf>
    <xf numFmtId="0" fontId="4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left" vertical="center" wrapText="1" indent="1"/>
    </xf>
    <xf numFmtId="164" fontId="6" fillId="4" borderId="1" xfId="0" applyNumberFormat="1" applyFont="1" applyFill="1" applyBorder="1" applyAlignment="1">
      <alignment horizontal="left" indent="1"/>
    </xf>
    <xf numFmtId="164" fontId="6" fillId="5" borderId="1" xfId="1" applyNumberFormat="1" applyFont="1" applyFill="1" applyBorder="1" applyAlignment="1" applyProtection="1">
      <alignment horizontal="center" vertical="center"/>
      <protection locked="0"/>
    </xf>
    <xf numFmtId="164" fontId="6" fillId="5" borderId="1" xfId="1" applyNumberFormat="1" applyFont="1" applyFill="1" applyBorder="1" applyAlignment="1" applyProtection="1">
      <alignment horizontal="left" vertical="center" wrapText="1" indent="1"/>
      <protection locked="0"/>
    </xf>
    <xf numFmtId="0" fontId="6" fillId="6" borderId="1" xfId="1" applyFont="1" applyFill="1" applyBorder="1" applyAlignment="1">
      <alignment horizontal="left" vertical="center" indent="1"/>
    </xf>
    <xf numFmtId="165" fontId="6" fillId="5" borderId="1" xfId="1" applyNumberFormat="1" applyFont="1" applyFill="1" applyBorder="1" applyAlignment="1" applyProtection="1">
      <alignment horizontal="right" vertical="center"/>
      <protection locked="0"/>
    </xf>
    <xf numFmtId="165" fontId="6" fillId="6" borderId="1" xfId="1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3" fontId="4" fillId="3" borderId="2" xfId="1" applyNumberForma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3" fontId="6" fillId="0" borderId="1" xfId="1" applyNumberFormat="1" applyFont="1" applyBorder="1" applyAlignment="1">
      <alignment horizontal="left" vertical="center" indent="1"/>
    </xf>
    <xf numFmtId="167" fontId="6" fillId="4" borderId="1" xfId="2" applyNumberFormat="1" applyFont="1" applyFill="1" applyBorder="1" applyAlignment="1">
      <alignment horizontal="right" vertical="center" wrapText="1"/>
    </xf>
    <xf numFmtId="165" fontId="6" fillId="4" borderId="1" xfId="2" applyNumberFormat="1" applyFont="1" applyFill="1" applyBorder="1" applyAlignment="1">
      <alignment horizontal="right" vertical="center"/>
    </xf>
    <xf numFmtId="3" fontId="4" fillId="2" borderId="1" xfId="1" applyNumberFormat="1" applyFill="1" applyBorder="1" applyAlignment="1">
      <alignment horizontal="left" vertical="center" indent="1"/>
    </xf>
    <xf numFmtId="0" fontId="4" fillId="2" borderId="1" xfId="1" applyFill="1" applyBorder="1" applyAlignment="1">
      <alignment horizontal="left" vertical="center" indent="1"/>
    </xf>
    <xf numFmtId="167" fontId="6" fillId="4" borderId="1" xfId="2" applyNumberFormat="1" applyFont="1" applyFill="1" applyBorder="1" applyAlignment="1">
      <alignment horizontal="right" vertical="center"/>
    </xf>
    <xf numFmtId="165" fontId="6" fillId="4" borderId="1" xfId="1" applyNumberFormat="1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right" vertical="center"/>
    </xf>
  </cellXfs>
  <cellStyles count="3">
    <cellStyle name="Comma 2" xfId="2" xr:uid="{7BDE45C2-476D-4481-A762-BAD351F3301A}"/>
    <cellStyle name="Normal" xfId="0" builtinId="0"/>
    <cellStyle name="Normal 2" xfId="1" xr:uid="{1C8D79CA-E536-456E-A07D-A77EC946C9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ee\Downloads\v4_Minimum_Energy_Performance_Calculator-v06.xlsm" TargetMode="External"/><Relationship Id="rId1" Type="http://schemas.openxmlformats.org/officeDocument/2006/relationships/externalLinkPath" Target="file:///C:\Users\rajee\Downloads\v4_Minimum_Energy_Performance_Calculator-v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Definitions"/>
      <sheetName val="General Information"/>
      <sheetName val="Multiple Buildings Details"/>
      <sheetName val="Schedules"/>
      <sheetName val="EFLH Calculator"/>
      <sheetName val="Multifamily Details"/>
      <sheetName val="Opaque Assemblies"/>
      <sheetName val="Shading and Fenestration"/>
      <sheetName val="Envelope Assumptions"/>
      <sheetName val="Lighting"/>
      <sheetName val="Lighting Assumptions"/>
      <sheetName val="Process Loads"/>
      <sheetName val="Service Water Heating"/>
      <sheetName val="General HVAC"/>
      <sheetName val="Air-Side HVAC"/>
      <sheetName val="Water-Side HVAC"/>
      <sheetName val="Results from eQuest"/>
      <sheetName val="Results from Trace"/>
      <sheetName val="Performance_Outputs_1"/>
      <sheetName val="Performance_Outputs_0"/>
      <sheetName val="Performance_Outputs_Summary"/>
      <sheetName val="Summary"/>
      <sheetName val="DropdownData"/>
      <sheetName val="HVAC Lookup"/>
      <sheetName val="District Energy Path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J9" sqref="J9:L9"/>
    </sheetView>
  </sheetViews>
  <sheetFormatPr defaultRowHeight="14.4" x14ac:dyDescent="0.3"/>
  <cols>
    <col min="1" max="1" width="52.21875" bestFit="1" customWidth="1"/>
    <col min="3" max="3" width="3.6640625" bestFit="1" customWidth="1"/>
    <col min="4" max="4" width="12.88671875" bestFit="1" customWidth="1"/>
    <col min="5" max="5" width="18.33203125" bestFit="1" customWidth="1"/>
    <col min="6" max="6" width="19.44140625" bestFit="1" customWidth="1"/>
    <col min="7" max="7" width="20.44140625" bestFit="1" customWidth="1"/>
    <col min="8" max="9" width="21.44140625" bestFit="1" customWidth="1"/>
    <col min="10" max="10" width="26.88671875" bestFit="1" customWidth="1"/>
  </cols>
  <sheetData>
    <row r="1" spans="1:12" ht="15.6" x14ac:dyDescent="0.3">
      <c r="A1" s="1" t="s">
        <v>0</v>
      </c>
      <c r="B1" s="2"/>
      <c r="C1" s="2"/>
      <c r="D1" s="3"/>
      <c r="E1" s="2"/>
      <c r="F1" s="2"/>
      <c r="G1" s="3"/>
      <c r="H1" s="3"/>
      <c r="I1" s="3"/>
      <c r="J1" s="2"/>
      <c r="K1" s="2"/>
      <c r="L1" s="3"/>
    </row>
    <row r="2" spans="1:12" x14ac:dyDescent="0.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1:12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63" x14ac:dyDescent="0.3">
      <c r="A4" s="8" t="s">
        <v>2</v>
      </c>
      <c r="B4" s="8"/>
      <c r="C4" s="9" t="s">
        <v>3</v>
      </c>
      <c r="D4" s="10" t="s">
        <v>4</v>
      </c>
      <c r="E4" s="10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8" t="s">
        <v>10</v>
      </c>
      <c r="K4" s="12"/>
      <c r="L4" s="13"/>
    </row>
    <row r="5" spans="1:12" x14ac:dyDescent="0.3">
      <c r="A5" s="14" t="s">
        <v>11</v>
      </c>
      <c r="B5" s="15"/>
      <c r="C5" s="16"/>
      <c r="D5" s="17" t="s">
        <v>12</v>
      </c>
      <c r="E5" s="18" t="str">
        <f ca="1">IFERROR(IF(ISBLANK(D5),"","Consumption (" &amp; VLOOKUP($E5,PO_Enrgy_1_Table,MATCH($C$9,PO_Enrgy_1_Hdr,0),FALSE) &amp; ")"),"")</f>
        <v>Consumption (kWh)</v>
      </c>
      <c r="F5" s="19" t="str">
        <f t="shared" ref="F5:F52" ca="1" si="0">IFERROR(IF(SimTool="eQUEST",INDIRECT("'Results from eQUEST'!"&amp;BE5&amp;"8"),IF(SimTool="Trace",INDIRECT("'Results from Trace'!C"&amp;BH5)/$Q5,"")),"")</f>
        <v/>
      </c>
      <c r="G5" s="19" t="str">
        <f t="shared" ref="G5:G52" ca="1" si="1">IFERROR(IF(SimTool="eQUEST",INDIRECT("'Results from eQUEST'!"&amp;BE5&amp;"9"),IF(SimTool="Trace",INDIRECT("'Results from Trace'!D"&amp;BH5)/$Q5,"")),"")</f>
        <v/>
      </c>
      <c r="H5" s="19" t="str">
        <f t="shared" ref="H5:H52" ca="1" si="2">IFERROR(IF(SimTool="eQUEST",INDIRECT("'Results from eQUEST'!"&amp;BE5&amp;"10"),IF(SimTool="Trace",INDIRECT("'Results from Trace'!E"&amp;BH5)/$Q5,"")),"")</f>
        <v/>
      </c>
      <c r="I5" s="19" t="str">
        <f t="shared" ref="I5:I52" ca="1" si="3">IFERROR(IF(SimTool="eQUEST",INDIRECT("'Results from eQUEST'!"&amp;BE5&amp;"11"),IF(SimTool="Trace",INDIRECT("'Results from Trace'!F"&amp;BH5)/$Q5,"")),"")</f>
        <v/>
      </c>
      <c r="J5" s="20" t="str">
        <f t="shared" ref="J5:J52" ca="1" si="4">IFERROR(AVERAGE(F5,G5,H5,I5),"")</f>
        <v/>
      </c>
      <c r="K5" s="20"/>
      <c r="L5" s="21"/>
    </row>
    <row r="6" spans="1:12" x14ac:dyDescent="0.3">
      <c r="A6" s="15"/>
      <c r="B6" s="15"/>
      <c r="C6" s="16"/>
      <c r="D6" s="17"/>
      <c r="E6" s="18" t="str">
        <f ca="1">IFERROR(IF(ISBLANK(D5),"","Demand (" &amp; VLOOKUP($E5,PO_Enrgy_1_Table,MATCH($E$9,PO_Enrgy_1_Hdr,0),FALSE) &amp; ")"),"")</f>
        <v>Demand (kW)</v>
      </c>
      <c r="F6" s="19" t="str">
        <f t="shared" ca="1" si="0"/>
        <v/>
      </c>
      <c r="G6" s="19" t="str">
        <f t="shared" ca="1" si="1"/>
        <v/>
      </c>
      <c r="H6" s="19" t="str">
        <f t="shared" ca="1" si="2"/>
        <v/>
      </c>
      <c r="I6" s="19" t="str">
        <f t="shared" ca="1" si="3"/>
        <v/>
      </c>
      <c r="J6" s="20" t="str">
        <f t="shared" ca="1" si="4"/>
        <v/>
      </c>
      <c r="K6" s="20"/>
      <c r="L6" s="21"/>
    </row>
    <row r="7" spans="1:12" x14ac:dyDescent="0.3">
      <c r="A7" s="14" t="s">
        <v>13</v>
      </c>
      <c r="B7" s="14"/>
      <c r="C7" s="16"/>
      <c r="D7" s="17" t="s">
        <v>12</v>
      </c>
      <c r="E7" s="18" t="str">
        <f ca="1">IFERROR(IF(ISBLANK(D7),"","Consumption (" &amp; VLOOKUP($E7,PO_Enrgy_1_Table,MATCH($C$9,PO_Enrgy_1_Hdr,0),FALSE) &amp; ")"),"")</f>
        <v>Consumption (kWh)</v>
      </c>
      <c r="F7" s="19" t="str">
        <f t="shared" ca="1" si="0"/>
        <v/>
      </c>
      <c r="G7" s="19" t="str">
        <f t="shared" ca="1" si="1"/>
        <v/>
      </c>
      <c r="H7" s="19" t="str">
        <f t="shared" ca="1" si="2"/>
        <v/>
      </c>
      <c r="I7" s="19" t="str">
        <f t="shared" ca="1" si="3"/>
        <v/>
      </c>
      <c r="J7" s="20" t="str">
        <f t="shared" ca="1" si="4"/>
        <v/>
      </c>
      <c r="K7" s="20"/>
      <c r="L7" s="21"/>
    </row>
    <row r="8" spans="1:12" x14ac:dyDescent="0.3">
      <c r="A8" s="14"/>
      <c r="B8" s="14"/>
      <c r="C8" s="16"/>
      <c r="D8" s="17"/>
      <c r="E8" s="18" t="str">
        <f ca="1">IFERROR(IF(ISBLANK(D7),"","Demand (" &amp; VLOOKUP($E7,PO_Enrgy_1_Table,MATCH($E$9,PO_Enrgy_1_Hdr,0),FALSE) &amp; ")"),"")</f>
        <v>Demand (kW)</v>
      </c>
      <c r="F8" s="19" t="str">
        <f t="shared" ca="1" si="0"/>
        <v/>
      </c>
      <c r="G8" s="19" t="str">
        <f t="shared" ca="1" si="1"/>
        <v/>
      </c>
      <c r="H8" s="19" t="str">
        <f t="shared" ca="1" si="2"/>
        <v/>
      </c>
      <c r="I8" s="19" t="str">
        <f t="shared" ca="1" si="3"/>
        <v/>
      </c>
      <c r="J8" s="20" t="str">
        <f t="shared" ca="1" si="4"/>
        <v/>
      </c>
      <c r="K8" s="20"/>
      <c r="L8" s="21"/>
    </row>
    <row r="9" spans="1:12" x14ac:dyDescent="0.3">
      <c r="A9" s="14" t="s">
        <v>14</v>
      </c>
      <c r="B9" s="14"/>
      <c r="C9" s="16"/>
      <c r="D9" s="17" t="s">
        <v>15</v>
      </c>
      <c r="E9" s="18" t="str">
        <f ca="1">IFERROR(IF(ISBLANK(D9),"","Consumption (" &amp; VLOOKUP($E9,PO_Enrgy_1_Table,MATCH($C$9,PO_Enrgy_1_Hdr,0),FALSE) &amp; ")"),"")</f>
        <v>Consumption (therm)</v>
      </c>
      <c r="F9" s="19" t="str">
        <f t="shared" ca="1" si="0"/>
        <v/>
      </c>
      <c r="G9" s="19" t="str">
        <f t="shared" ca="1" si="1"/>
        <v/>
      </c>
      <c r="H9" s="19" t="str">
        <f t="shared" ca="1" si="2"/>
        <v/>
      </c>
      <c r="I9" s="19" t="str">
        <f t="shared" ca="1" si="3"/>
        <v/>
      </c>
      <c r="J9" s="20" t="str">
        <f t="shared" ca="1" si="4"/>
        <v/>
      </c>
      <c r="K9" s="20"/>
      <c r="L9" s="21"/>
    </row>
    <row r="10" spans="1:12" x14ac:dyDescent="0.3">
      <c r="A10" s="14"/>
      <c r="B10" s="14"/>
      <c r="C10" s="16"/>
      <c r="D10" s="17"/>
      <c r="E10" s="18" t="str">
        <f ca="1">IFERROR(IF(ISBLANK(D9),"","Demand (" &amp; VLOOKUP($E9,PO_Enrgy_1_Table,MATCH($E$9,PO_Enrgy_1_Hdr,0),FALSE) &amp; ")"),"")</f>
        <v>Demand (Btuh x 10^6)</v>
      </c>
      <c r="F10" s="19" t="str">
        <f t="shared" ca="1" si="0"/>
        <v/>
      </c>
      <c r="G10" s="19" t="str">
        <f t="shared" ca="1" si="1"/>
        <v/>
      </c>
      <c r="H10" s="19" t="str">
        <f t="shared" ca="1" si="2"/>
        <v/>
      </c>
      <c r="I10" s="19" t="str">
        <f t="shared" ca="1" si="3"/>
        <v/>
      </c>
      <c r="J10" s="20" t="str">
        <f t="shared" ca="1" si="4"/>
        <v/>
      </c>
      <c r="K10" s="20"/>
      <c r="L10" s="21"/>
    </row>
    <row r="11" spans="1:12" x14ac:dyDescent="0.3">
      <c r="A11" s="14" t="s">
        <v>16</v>
      </c>
      <c r="B11" s="14"/>
      <c r="C11" s="16"/>
      <c r="D11" s="17" t="s">
        <v>12</v>
      </c>
      <c r="E11" s="18" t="str">
        <f ca="1">IFERROR(IF(ISBLANK(D11),"","Consumption (" &amp; VLOOKUP($E11,PO_Enrgy_1_Table,MATCH($C$9,PO_Enrgy_1_Hdr,0),FALSE) &amp; ")"),"")</f>
        <v>Consumption (kWh)</v>
      </c>
      <c r="F11" s="19" t="str">
        <f t="shared" ca="1" si="0"/>
        <v/>
      </c>
      <c r="G11" s="19" t="str">
        <f t="shared" ca="1" si="1"/>
        <v/>
      </c>
      <c r="H11" s="19" t="str">
        <f t="shared" ca="1" si="2"/>
        <v/>
      </c>
      <c r="I11" s="19" t="str">
        <f t="shared" ca="1" si="3"/>
        <v/>
      </c>
      <c r="J11" s="20" t="str">
        <f t="shared" ca="1" si="4"/>
        <v/>
      </c>
      <c r="K11" s="20"/>
      <c r="L11" s="21"/>
    </row>
    <row r="12" spans="1:12" x14ac:dyDescent="0.3">
      <c r="A12" s="14"/>
      <c r="B12" s="14"/>
      <c r="C12" s="16"/>
      <c r="D12" s="17"/>
      <c r="E12" s="18" t="str">
        <f ca="1">IFERROR(IF(ISBLANK(D11),"","Demand (" &amp; VLOOKUP($E11,PO_Enrgy_1_Table,MATCH($E$9,PO_Enrgy_1_Hdr,0),FALSE) &amp; ")"),"")</f>
        <v>Demand (kW)</v>
      </c>
      <c r="F12" s="19" t="str">
        <f t="shared" ca="1" si="0"/>
        <v/>
      </c>
      <c r="G12" s="19" t="str">
        <f t="shared" ca="1" si="1"/>
        <v/>
      </c>
      <c r="H12" s="19" t="str">
        <f t="shared" ca="1" si="2"/>
        <v/>
      </c>
      <c r="I12" s="19" t="str">
        <f t="shared" ca="1" si="3"/>
        <v/>
      </c>
      <c r="J12" s="20" t="str">
        <f t="shared" ca="1" si="4"/>
        <v/>
      </c>
      <c r="K12" s="20"/>
      <c r="L12" s="21"/>
    </row>
    <row r="13" spans="1:12" x14ac:dyDescent="0.3">
      <c r="A13" s="14" t="s">
        <v>17</v>
      </c>
      <c r="B13" s="14"/>
      <c r="C13" s="16"/>
      <c r="D13" s="17" t="s">
        <v>12</v>
      </c>
      <c r="E13" s="18" t="str">
        <f ca="1">IFERROR(IF(ISBLANK(D13),"","Consumption (" &amp; VLOOKUP($E13,PO_Enrgy_1_Table,MATCH($C$9,PO_Enrgy_1_Hdr,0),FALSE) &amp; ")"),"")</f>
        <v>Consumption (kWh)</v>
      </c>
      <c r="F13" s="19" t="str">
        <f t="shared" ca="1" si="0"/>
        <v/>
      </c>
      <c r="G13" s="19" t="str">
        <f t="shared" ca="1" si="1"/>
        <v/>
      </c>
      <c r="H13" s="19" t="str">
        <f t="shared" ca="1" si="2"/>
        <v/>
      </c>
      <c r="I13" s="19" t="str">
        <f t="shared" ca="1" si="3"/>
        <v/>
      </c>
      <c r="J13" s="20" t="str">
        <f t="shared" ca="1" si="4"/>
        <v/>
      </c>
      <c r="K13" s="20"/>
      <c r="L13" s="21"/>
    </row>
    <row r="14" spans="1:12" x14ac:dyDescent="0.3">
      <c r="A14" s="14"/>
      <c r="B14" s="14"/>
      <c r="C14" s="16"/>
      <c r="D14" s="17"/>
      <c r="E14" s="18" t="str">
        <f ca="1">IFERROR(IF(ISBLANK(D13),"","Demand (" &amp; VLOOKUP($E13,PO_Enrgy_1_Table,MATCH($E$9,PO_Enrgy_1_Hdr,0),FALSE) &amp; ")"),"")</f>
        <v>Demand (kW)</v>
      </c>
      <c r="F14" s="19" t="str">
        <f t="shared" ca="1" si="0"/>
        <v/>
      </c>
      <c r="G14" s="19" t="str">
        <f t="shared" ca="1" si="1"/>
        <v/>
      </c>
      <c r="H14" s="19" t="str">
        <f t="shared" ca="1" si="2"/>
        <v/>
      </c>
      <c r="I14" s="19" t="str">
        <f t="shared" ca="1" si="3"/>
        <v/>
      </c>
      <c r="J14" s="20" t="str">
        <f t="shared" ca="1" si="4"/>
        <v/>
      </c>
      <c r="K14" s="20"/>
      <c r="L14" s="21"/>
    </row>
    <row r="15" spans="1:12" x14ac:dyDescent="0.3">
      <c r="A15" s="14" t="s">
        <v>18</v>
      </c>
      <c r="B15" s="14"/>
      <c r="C15" s="16"/>
      <c r="D15" s="17" t="s">
        <v>12</v>
      </c>
      <c r="E15" s="18" t="str">
        <f ca="1">IFERROR(IF(ISBLANK(D15),"","Consumption (" &amp; VLOOKUP($E15,PO_Enrgy_1_Table,MATCH($C$9,PO_Enrgy_1_Hdr,0),FALSE) &amp; ")"),"")</f>
        <v>Consumption (kWh)</v>
      </c>
      <c r="F15" s="19" t="str">
        <f t="shared" ca="1" si="0"/>
        <v/>
      </c>
      <c r="G15" s="19" t="str">
        <f t="shared" ca="1" si="1"/>
        <v/>
      </c>
      <c r="H15" s="19" t="str">
        <f t="shared" ca="1" si="2"/>
        <v/>
      </c>
      <c r="I15" s="19" t="str">
        <f t="shared" ca="1" si="3"/>
        <v/>
      </c>
      <c r="J15" s="20" t="str">
        <f t="shared" ca="1" si="4"/>
        <v/>
      </c>
      <c r="K15" s="20"/>
      <c r="L15" s="21"/>
    </row>
    <row r="16" spans="1:12" x14ac:dyDescent="0.3">
      <c r="A16" s="14"/>
      <c r="B16" s="14"/>
      <c r="C16" s="16"/>
      <c r="D16" s="17"/>
      <c r="E16" s="18" t="str">
        <f ca="1">IFERROR(IF(ISBLANK(D15),"","Demand (" &amp; VLOOKUP($E15,PO_Enrgy_1_Table,MATCH($E$9,PO_Enrgy_1_Hdr,0),FALSE) &amp; ")"),"")</f>
        <v>Demand (kW)</v>
      </c>
      <c r="F16" s="19" t="str">
        <f t="shared" ca="1" si="0"/>
        <v/>
      </c>
      <c r="G16" s="19" t="str">
        <f t="shared" ca="1" si="1"/>
        <v/>
      </c>
      <c r="H16" s="19" t="str">
        <f t="shared" ca="1" si="2"/>
        <v/>
      </c>
      <c r="I16" s="19" t="str">
        <f t="shared" ca="1" si="3"/>
        <v/>
      </c>
      <c r="J16" s="20" t="str">
        <f t="shared" ca="1" si="4"/>
        <v/>
      </c>
      <c r="K16" s="20"/>
      <c r="L16" s="21"/>
    </row>
    <row r="17" spans="1:12" x14ac:dyDescent="0.3">
      <c r="A17" s="14" t="s">
        <v>19</v>
      </c>
      <c r="B17" s="14"/>
      <c r="C17" s="16"/>
      <c r="D17" s="17" t="s">
        <v>12</v>
      </c>
      <c r="E17" s="18" t="str">
        <f ca="1">IFERROR(IF(ISBLANK(D17),"","Consumption (" &amp; VLOOKUP($E17,PO_Enrgy_1_Table,MATCH($C$9,PO_Enrgy_1_Hdr,0),FALSE) &amp; ")"),"")</f>
        <v>Consumption (kWh)</v>
      </c>
      <c r="F17" s="19" t="str">
        <f t="shared" ca="1" si="0"/>
        <v/>
      </c>
      <c r="G17" s="19" t="str">
        <f t="shared" ca="1" si="1"/>
        <v/>
      </c>
      <c r="H17" s="19" t="str">
        <f t="shared" ca="1" si="2"/>
        <v/>
      </c>
      <c r="I17" s="19" t="str">
        <f t="shared" ca="1" si="3"/>
        <v/>
      </c>
      <c r="J17" s="20" t="str">
        <f t="shared" ca="1" si="4"/>
        <v/>
      </c>
      <c r="K17" s="20"/>
      <c r="L17" s="21"/>
    </row>
    <row r="18" spans="1:12" x14ac:dyDescent="0.3">
      <c r="A18" s="14"/>
      <c r="B18" s="14"/>
      <c r="C18" s="16"/>
      <c r="D18" s="17"/>
      <c r="E18" s="18" t="str">
        <f ca="1">IFERROR(IF(ISBLANK(D17),"","Demand (" &amp; VLOOKUP($E17,PO_Enrgy_1_Table,MATCH($E$9,PO_Enrgy_1_Hdr,0),FALSE) &amp; ")"),"")</f>
        <v>Demand (kW)</v>
      </c>
      <c r="F18" s="19" t="str">
        <f t="shared" ca="1" si="0"/>
        <v/>
      </c>
      <c r="G18" s="19" t="str">
        <f t="shared" ca="1" si="1"/>
        <v/>
      </c>
      <c r="H18" s="19" t="str">
        <f t="shared" ca="1" si="2"/>
        <v/>
      </c>
      <c r="I18" s="19" t="str">
        <f t="shared" ca="1" si="3"/>
        <v/>
      </c>
      <c r="J18" s="20" t="str">
        <f t="shared" ca="1" si="4"/>
        <v/>
      </c>
      <c r="K18" s="20"/>
      <c r="L18" s="21"/>
    </row>
    <row r="19" spans="1:12" x14ac:dyDescent="0.3">
      <c r="A19" s="14" t="s">
        <v>20</v>
      </c>
      <c r="B19" s="14"/>
      <c r="C19" s="16" t="s">
        <v>21</v>
      </c>
      <c r="D19" s="17" t="s">
        <v>12</v>
      </c>
      <c r="E19" s="18" t="str">
        <f ca="1">IFERROR(IF(ISBLANK(D19),"","Consumption (" &amp; VLOOKUP($E19,PO_Enrgy_1_Table,MATCH($C$9,PO_Enrgy_1_Hdr,0),FALSE) &amp; ")"),"")</f>
        <v>Consumption (kWh)</v>
      </c>
      <c r="F19" s="19" t="str">
        <f t="shared" ca="1" si="0"/>
        <v/>
      </c>
      <c r="G19" s="19" t="str">
        <f t="shared" ca="1" si="1"/>
        <v/>
      </c>
      <c r="H19" s="19" t="str">
        <f t="shared" ca="1" si="2"/>
        <v/>
      </c>
      <c r="I19" s="19" t="str">
        <f t="shared" ca="1" si="3"/>
        <v/>
      </c>
      <c r="J19" s="20" t="str">
        <f t="shared" ca="1" si="4"/>
        <v/>
      </c>
      <c r="K19" s="20"/>
      <c r="L19" s="21"/>
    </row>
    <row r="20" spans="1:12" x14ac:dyDescent="0.3">
      <c r="A20" s="14"/>
      <c r="B20" s="14"/>
      <c r="C20" s="16"/>
      <c r="D20" s="17"/>
      <c r="E20" s="18" t="str">
        <f ca="1">IFERROR(IF(ISBLANK(D19),"","Demand (" &amp; VLOOKUP($E19,PO_Enrgy_1_Table,MATCH($E$9,PO_Enrgy_1_Hdr,0),FALSE) &amp; ")"),"")</f>
        <v>Demand (kW)</v>
      </c>
      <c r="F20" s="19" t="str">
        <f t="shared" ca="1" si="0"/>
        <v/>
      </c>
      <c r="G20" s="19" t="str">
        <f t="shared" ca="1" si="1"/>
        <v/>
      </c>
      <c r="H20" s="19" t="str">
        <f t="shared" ca="1" si="2"/>
        <v/>
      </c>
      <c r="I20" s="19" t="str">
        <f t="shared" ca="1" si="3"/>
        <v/>
      </c>
      <c r="J20" s="20" t="str">
        <f t="shared" ca="1" si="4"/>
        <v/>
      </c>
      <c r="K20" s="20"/>
      <c r="L20" s="21"/>
    </row>
    <row r="21" spans="1:12" x14ac:dyDescent="0.3">
      <c r="A21" s="14" t="s">
        <v>22</v>
      </c>
      <c r="B21" s="14"/>
      <c r="C21" s="16"/>
      <c r="D21" s="17" t="s">
        <v>15</v>
      </c>
      <c r="E21" s="18" t="str">
        <f ca="1">IFERROR(IF(ISBLANK(D21),"","Consumption (" &amp; VLOOKUP($E21,PO_Enrgy_1_Table,MATCH($C$9,PO_Enrgy_1_Hdr,0),FALSE) &amp; ")"),"")</f>
        <v>Consumption (therm)</v>
      </c>
      <c r="F21" s="19" t="str">
        <f t="shared" ca="1" si="0"/>
        <v/>
      </c>
      <c r="G21" s="19" t="str">
        <f t="shared" ca="1" si="1"/>
        <v/>
      </c>
      <c r="H21" s="19" t="str">
        <f t="shared" ca="1" si="2"/>
        <v/>
      </c>
      <c r="I21" s="19" t="str">
        <f t="shared" ca="1" si="3"/>
        <v/>
      </c>
      <c r="J21" s="20" t="str">
        <f t="shared" ca="1" si="4"/>
        <v/>
      </c>
      <c r="K21" s="20"/>
      <c r="L21" s="21"/>
    </row>
    <row r="22" spans="1:12" x14ac:dyDescent="0.3">
      <c r="A22" s="14"/>
      <c r="B22" s="14"/>
      <c r="C22" s="16"/>
      <c r="D22" s="17"/>
      <c r="E22" s="18" t="str">
        <f ca="1">IFERROR(IF(ISBLANK(D21),"","Demand (" &amp; VLOOKUP($E21,PO_Enrgy_1_Table,MATCH($E$9,PO_Enrgy_1_Hdr,0),FALSE) &amp; ")"),"")</f>
        <v>Demand (Btuh x 10^6)</v>
      </c>
      <c r="F22" s="19" t="str">
        <f t="shared" ca="1" si="0"/>
        <v/>
      </c>
      <c r="G22" s="19" t="str">
        <f t="shared" ca="1" si="1"/>
        <v/>
      </c>
      <c r="H22" s="19" t="str">
        <f t="shared" ca="1" si="2"/>
        <v/>
      </c>
      <c r="I22" s="19" t="str">
        <f t="shared" ca="1" si="3"/>
        <v/>
      </c>
      <c r="J22" s="20" t="str">
        <f t="shared" ca="1" si="4"/>
        <v/>
      </c>
      <c r="K22" s="20"/>
      <c r="L22" s="21"/>
    </row>
    <row r="23" spans="1:12" x14ac:dyDescent="0.3">
      <c r="A23" s="14" t="s">
        <v>23</v>
      </c>
      <c r="B23" s="14"/>
      <c r="C23" s="16" t="s">
        <v>21</v>
      </c>
      <c r="D23" s="17" t="s">
        <v>12</v>
      </c>
      <c r="E23" s="18" t="str">
        <f ca="1">IFERROR(IF(ISBLANK(D23),"","Consumption (" &amp; VLOOKUP($E23,PO_Enrgy_1_Table,MATCH($C$9,PO_Enrgy_1_Hdr,0),FALSE) &amp; ")"),"")</f>
        <v>Consumption (kWh)</v>
      </c>
      <c r="F23" s="19" t="str">
        <f t="shared" ca="1" si="0"/>
        <v/>
      </c>
      <c r="G23" s="19" t="str">
        <f t="shared" ca="1" si="1"/>
        <v/>
      </c>
      <c r="H23" s="19" t="str">
        <f t="shared" ca="1" si="2"/>
        <v/>
      </c>
      <c r="I23" s="19" t="str">
        <f t="shared" ca="1" si="3"/>
        <v/>
      </c>
      <c r="J23" s="20" t="str">
        <f t="shared" ca="1" si="4"/>
        <v/>
      </c>
      <c r="K23" s="20"/>
      <c r="L23" s="21"/>
    </row>
    <row r="24" spans="1:12" x14ac:dyDescent="0.3">
      <c r="A24" s="14"/>
      <c r="B24" s="14"/>
      <c r="C24" s="16"/>
      <c r="D24" s="17"/>
      <c r="E24" s="18" t="str">
        <f ca="1">IFERROR(IF(ISBLANK(D23),"","Demand (" &amp; VLOOKUP($E23,PO_Enrgy_1_Table,MATCH($E$9,PO_Enrgy_1_Hdr,0),FALSE) &amp; ")"),"")</f>
        <v>Demand (kW)</v>
      </c>
      <c r="F24" s="19" t="str">
        <f t="shared" ca="1" si="0"/>
        <v/>
      </c>
      <c r="G24" s="19" t="str">
        <f t="shared" ca="1" si="1"/>
        <v/>
      </c>
      <c r="H24" s="19" t="str">
        <f t="shared" ca="1" si="2"/>
        <v/>
      </c>
      <c r="I24" s="19" t="str">
        <f t="shared" ca="1" si="3"/>
        <v/>
      </c>
      <c r="J24" s="20" t="str">
        <f t="shared" ca="1" si="4"/>
        <v/>
      </c>
      <c r="K24" s="20"/>
      <c r="L24" s="21"/>
    </row>
    <row r="25" spans="1:12" x14ac:dyDescent="0.3">
      <c r="A25" s="14" t="s">
        <v>24</v>
      </c>
      <c r="B25" s="14"/>
      <c r="C25" s="16" t="s">
        <v>21</v>
      </c>
      <c r="D25" s="17" t="s">
        <v>12</v>
      </c>
      <c r="E25" s="18" t="str">
        <f ca="1">IFERROR(IF(ISBLANK(D25),"","Consumption (" &amp; VLOOKUP($E25,PO_Enrgy_1_Table,MATCH($C$9,PO_Enrgy_1_Hdr,0),FALSE) &amp; ")"),"")</f>
        <v>Consumption (kWh)</v>
      </c>
      <c r="F25" s="19" t="str">
        <f t="shared" ca="1" si="0"/>
        <v/>
      </c>
      <c r="G25" s="19" t="str">
        <f t="shared" ca="1" si="1"/>
        <v/>
      </c>
      <c r="H25" s="19" t="str">
        <f t="shared" ca="1" si="2"/>
        <v/>
      </c>
      <c r="I25" s="19" t="str">
        <f t="shared" ca="1" si="3"/>
        <v/>
      </c>
      <c r="J25" s="20" t="str">
        <f t="shared" ca="1" si="4"/>
        <v/>
      </c>
      <c r="K25" s="20"/>
      <c r="L25" s="21"/>
    </row>
    <row r="26" spans="1:12" x14ac:dyDescent="0.3">
      <c r="A26" s="14"/>
      <c r="B26" s="14"/>
      <c r="C26" s="16"/>
      <c r="D26" s="17"/>
      <c r="E26" s="18" t="str">
        <f ca="1">IFERROR(IF(ISBLANK(D25),"","Demand (" &amp; VLOOKUP($E25,PO_Enrgy_1_Table,MATCH($E$9,PO_Enrgy_1_Hdr,0),FALSE) &amp; ")"),"")</f>
        <v>Demand (kW)</v>
      </c>
      <c r="F26" s="19" t="str">
        <f t="shared" ca="1" si="0"/>
        <v/>
      </c>
      <c r="G26" s="19" t="str">
        <f t="shared" ca="1" si="1"/>
        <v/>
      </c>
      <c r="H26" s="19" t="str">
        <f t="shared" ca="1" si="2"/>
        <v/>
      </c>
      <c r="I26" s="19" t="str">
        <f t="shared" ca="1" si="3"/>
        <v/>
      </c>
      <c r="J26" s="20" t="str">
        <f t="shared" ca="1" si="4"/>
        <v/>
      </c>
      <c r="K26" s="20"/>
      <c r="L26" s="21"/>
    </row>
    <row r="27" spans="1:12" x14ac:dyDescent="0.3">
      <c r="A27" s="14" t="s">
        <v>25</v>
      </c>
      <c r="B27" s="14"/>
      <c r="C27" s="16" t="s">
        <v>21</v>
      </c>
      <c r="D27" s="17" t="s">
        <v>12</v>
      </c>
      <c r="E27" s="18" t="str">
        <f ca="1">IFERROR(IF(ISBLANK(D27),"","Consumption (" &amp; VLOOKUP($E27,PO_Enrgy_1_Table,MATCH($C$9,PO_Enrgy_1_Hdr,0),FALSE) &amp; ")"),"")</f>
        <v>Consumption (kWh)</v>
      </c>
      <c r="F27" s="19" t="str">
        <f t="shared" ca="1" si="0"/>
        <v/>
      </c>
      <c r="G27" s="19" t="str">
        <f t="shared" ca="1" si="1"/>
        <v/>
      </c>
      <c r="H27" s="19" t="str">
        <f t="shared" ca="1" si="2"/>
        <v/>
      </c>
      <c r="I27" s="19" t="str">
        <f t="shared" ca="1" si="3"/>
        <v/>
      </c>
      <c r="J27" s="20" t="str">
        <f t="shared" ca="1" si="4"/>
        <v/>
      </c>
      <c r="K27" s="20"/>
      <c r="L27" s="21"/>
    </row>
    <row r="28" spans="1:12" x14ac:dyDescent="0.3">
      <c r="A28" s="14"/>
      <c r="B28" s="14"/>
      <c r="C28" s="16"/>
      <c r="D28" s="17"/>
      <c r="E28" s="18" t="str">
        <f ca="1">IFERROR(IF(ISBLANK(D27),"","Demand (" &amp; VLOOKUP($E27,PO_Enrgy_1_Table,MATCH($E$9,PO_Enrgy_1_Hdr,0),FALSE) &amp; ")"),"")</f>
        <v>Demand (kW)</v>
      </c>
      <c r="F28" s="19" t="str">
        <f t="shared" ca="1" si="0"/>
        <v/>
      </c>
      <c r="G28" s="19" t="str">
        <f t="shared" ca="1" si="1"/>
        <v/>
      </c>
      <c r="H28" s="19" t="str">
        <f t="shared" ca="1" si="2"/>
        <v/>
      </c>
      <c r="I28" s="19" t="str">
        <f t="shared" ca="1" si="3"/>
        <v/>
      </c>
      <c r="J28" s="20" t="str">
        <f t="shared" ca="1" si="4"/>
        <v/>
      </c>
      <c r="K28" s="20"/>
      <c r="L28" s="21"/>
    </row>
    <row r="29" spans="1:12" x14ac:dyDescent="0.3">
      <c r="A29" s="14" t="s">
        <v>26</v>
      </c>
      <c r="B29" s="14"/>
      <c r="C29" s="16" t="s">
        <v>21</v>
      </c>
      <c r="D29" s="17" t="s">
        <v>12</v>
      </c>
      <c r="E29" s="18" t="str">
        <f ca="1">IFERROR(IF(ISBLANK(D29),"","Consumption (" &amp; VLOOKUP($E29,PO_Enrgy_1_Table,MATCH($C$9,PO_Enrgy_1_Hdr,0),FALSE) &amp; ")"),"")</f>
        <v>Consumption (kWh)</v>
      </c>
      <c r="F29" s="19" t="str">
        <f t="shared" ca="1" si="0"/>
        <v/>
      </c>
      <c r="G29" s="19" t="str">
        <f t="shared" ca="1" si="1"/>
        <v/>
      </c>
      <c r="H29" s="19" t="str">
        <f t="shared" ca="1" si="2"/>
        <v/>
      </c>
      <c r="I29" s="19" t="str">
        <f t="shared" ca="1" si="3"/>
        <v/>
      </c>
      <c r="J29" s="20" t="str">
        <f t="shared" ca="1" si="4"/>
        <v/>
      </c>
      <c r="K29" s="20"/>
      <c r="L29" s="21"/>
    </row>
    <row r="30" spans="1:12" x14ac:dyDescent="0.3">
      <c r="A30" s="14"/>
      <c r="B30" s="14"/>
      <c r="C30" s="16"/>
      <c r="D30" s="17"/>
      <c r="E30" s="18" t="str">
        <f ca="1">IFERROR(IF(ISBLANK(D29),"","Demand (" &amp; VLOOKUP($E29,PO_Enrgy_1_Table,MATCH($E$9,PO_Enrgy_1_Hdr,0),FALSE) &amp; ")"),"")</f>
        <v>Demand (kW)</v>
      </c>
      <c r="F30" s="19" t="str">
        <f t="shared" ca="1" si="0"/>
        <v/>
      </c>
      <c r="G30" s="19" t="str">
        <f t="shared" ca="1" si="1"/>
        <v/>
      </c>
      <c r="H30" s="19" t="str">
        <f t="shared" ca="1" si="2"/>
        <v/>
      </c>
      <c r="I30" s="19" t="str">
        <f t="shared" ca="1" si="3"/>
        <v/>
      </c>
      <c r="J30" s="20" t="str">
        <f t="shared" ca="1" si="4"/>
        <v/>
      </c>
      <c r="K30" s="20"/>
      <c r="L30" s="21"/>
    </row>
    <row r="31" spans="1:12" x14ac:dyDescent="0.3">
      <c r="A31" s="14" t="s">
        <v>27</v>
      </c>
      <c r="B31" s="14"/>
      <c r="C31" s="16" t="s">
        <v>21</v>
      </c>
      <c r="D31" s="17" t="s">
        <v>12</v>
      </c>
      <c r="E31" s="18" t="str">
        <f ca="1">IFERROR(IF(ISBLANK(D31),"","Consumption (" &amp; VLOOKUP($E31,PO_Enrgy_1_Table,MATCH($C$9,PO_Enrgy_1_Hdr,0),FALSE) &amp; ")"),"")</f>
        <v>Consumption (kWh)</v>
      </c>
      <c r="F31" s="19" t="str">
        <f t="shared" ca="1" si="0"/>
        <v/>
      </c>
      <c r="G31" s="19" t="str">
        <f t="shared" ca="1" si="1"/>
        <v/>
      </c>
      <c r="H31" s="19" t="str">
        <f t="shared" ca="1" si="2"/>
        <v/>
      </c>
      <c r="I31" s="19" t="str">
        <f t="shared" ca="1" si="3"/>
        <v/>
      </c>
      <c r="J31" s="20" t="str">
        <f t="shared" ca="1" si="4"/>
        <v/>
      </c>
      <c r="K31" s="20"/>
      <c r="L31" s="21"/>
    </row>
    <row r="32" spans="1:12" x14ac:dyDescent="0.3">
      <c r="A32" s="14"/>
      <c r="B32" s="14"/>
      <c r="C32" s="16"/>
      <c r="D32" s="17"/>
      <c r="E32" s="18" t="str">
        <f ca="1">IFERROR(IF(ISBLANK(D31),"","Demand (" &amp; VLOOKUP($E31,PO_Enrgy_1_Table,MATCH($E$9,PO_Enrgy_1_Hdr,0),FALSE) &amp; ")"),"")</f>
        <v>Demand (kW)</v>
      </c>
      <c r="F32" s="19" t="str">
        <f t="shared" ca="1" si="0"/>
        <v/>
      </c>
      <c r="G32" s="19" t="str">
        <f t="shared" ca="1" si="1"/>
        <v/>
      </c>
      <c r="H32" s="19" t="str">
        <f t="shared" ca="1" si="2"/>
        <v/>
      </c>
      <c r="I32" s="19" t="str">
        <f t="shared" ca="1" si="3"/>
        <v/>
      </c>
      <c r="J32" s="20" t="str">
        <f t="shared" ca="1" si="4"/>
        <v/>
      </c>
      <c r="K32" s="20"/>
      <c r="L32" s="21"/>
    </row>
    <row r="33" spans="1:12" x14ac:dyDescent="0.3">
      <c r="A33" s="14" t="s">
        <v>28</v>
      </c>
      <c r="B33" s="14"/>
      <c r="C33" s="16" t="s">
        <v>21</v>
      </c>
      <c r="D33" s="17" t="s">
        <v>12</v>
      </c>
      <c r="E33" s="18" t="str">
        <f ca="1">IFERROR(IF(ISBLANK(D33),"","Consumption (" &amp; VLOOKUP($E33,PO_Enrgy_1_Table,MATCH($C$9,PO_Enrgy_1_Hdr,0),FALSE) &amp; ")"),"")</f>
        <v>Consumption (kWh)</v>
      </c>
      <c r="F33" s="19" t="str">
        <f t="shared" ca="1" si="0"/>
        <v/>
      </c>
      <c r="G33" s="19" t="str">
        <f t="shared" ca="1" si="1"/>
        <v/>
      </c>
      <c r="H33" s="19" t="str">
        <f t="shared" ca="1" si="2"/>
        <v/>
      </c>
      <c r="I33" s="19" t="str">
        <f t="shared" ca="1" si="3"/>
        <v/>
      </c>
      <c r="J33" s="20" t="str">
        <f t="shared" ca="1" si="4"/>
        <v/>
      </c>
      <c r="K33" s="20"/>
      <c r="L33" s="21"/>
    </row>
    <row r="34" spans="1:12" x14ac:dyDescent="0.3">
      <c r="A34" s="14"/>
      <c r="B34" s="14"/>
      <c r="C34" s="16"/>
      <c r="D34" s="17"/>
      <c r="E34" s="18" t="str">
        <f ca="1">IFERROR(IF(ISBLANK(D33),"","Demand (" &amp; VLOOKUP($E33,PO_Enrgy_1_Table,MATCH($E$9,PO_Enrgy_1_Hdr,0),FALSE) &amp; ")"),"")</f>
        <v>Demand (kW)</v>
      </c>
      <c r="F34" s="19" t="str">
        <f t="shared" ca="1" si="0"/>
        <v/>
      </c>
      <c r="G34" s="19" t="str">
        <f t="shared" ca="1" si="1"/>
        <v/>
      </c>
      <c r="H34" s="19" t="str">
        <f t="shared" ca="1" si="2"/>
        <v/>
      </c>
      <c r="I34" s="19" t="str">
        <f t="shared" ca="1" si="3"/>
        <v/>
      </c>
      <c r="J34" s="20" t="str">
        <f t="shared" ca="1" si="4"/>
        <v/>
      </c>
      <c r="K34" s="20"/>
      <c r="L34" s="21"/>
    </row>
    <row r="35" spans="1:12" x14ac:dyDescent="0.3">
      <c r="A35" s="14" t="s">
        <v>29</v>
      </c>
      <c r="B35" s="14"/>
      <c r="C35" s="16" t="s">
        <v>21</v>
      </c>
      <c r="D35" s="17" t="s">
        <v>12</v>
      </c>
      <c r="E35" s="18" t="str">
        <f ca="1">IFERROR(IF(ISBLANK(D35),"","Consumption (" &amp; VLOOKUP($E35,PO_Enrgy_1_Table,MATCH($C$9,PO_Enrgy_1_Hdr,0),FALSE) &amp; ")"),"")</f>
        <v>Consumption (kWh)</v>
      </c>
      <c r="F35" s="19" t="str">
        <f t="shared" ca="1" si="0"/>
        <v/>
      </c>
      <c r="G35" s="19" t="str">
        <f t="shared" ca="1" si="1"/>
        <v/>
      </c>
      <c r="H35" s="19" t="str">
        <f t="shared" ca="1" si="2"/>
        <v/>
      </c>
      <c r="I35" s="19" t="str">
        <f t="shared" ca="1" si="3"/>
        <v/>
      </c>
      <c r="J35" s="20" t="str">
        <f t="shared" ca="1" si="4"/>
        <v/>
      </c>
      <c r="K35" s="20"/>
      <c r="L35" s="21"/>
    </row>
    <row r="36" spans="1:12" x14ac:dyDescent="0.3">
      <c r="A36" s="14"/>
      <c r="B36" s="14"/>
      <c r="C36" s="16"/>
      <c r="D36" s="17"/>
      <c r="E36" s="18" t="str">
        <f ca="1">IFERROR(IF(ISBLANK(D35),"","Demand (" &amp; VLOOKUP($E35,PO_Enrgy_1_Table,MATCH($E$9,PO_Enrgy_1_Hdr,0),FALSE) &amp; ")"),"")</f>
        <v>Demand (kW)</v>
      </c>
      <c r="F36" s="19" t="str">
        <f t="shared" ca="1" si="0"/>
        <v/>
      </c>
      <c r="G36" s="19" t="str">
        <f t="shared" ca="1" si="1"/>
        <v/>
      </c>
      <c r="H36" s="19" t="str">
        <f t="shared" ca="1" si="2"/>
        <v/>
      </c>
      <c r="I36" s="19" t="str">
        <f t="shared" ca="1" si="3"/>
        <v/>
      </c>
      <c r="J36" s="20" t="str">
        <f t="shared" ca="1" si="4"/>
        <v/>
      </c>
      <c r="K36" s="20"/>
      <c r="L36" s="21"/>
    </row>
    <row r="37" spans="1:12" x14ac:dyDescent="0.3">
      <c r="A37" s="14" t="s">
        <v>30</v>
      </c>
      <c r="B37" s="14"/>
      <c r="C37" s="16" t="s">
        <v>21</v>
      </c>
      <c r="D37" s="17" t="s">
        <v>12</v>
      </c>
      <c r="E37" s="18" t="str">
        <f ca="1">IFERROR(IF(ISBLANK(D37),"","Consumption (" &amp; VLOOKUP($E37,PO_Enrgy_1_Table,MATCH($C$9,PO_Enrgy_1_Hdr,0),FALSE) &amp; ")"),"")</f>
        <v>Consumption (kWh)</v>
      </c>
      <c r="F37" s="19" t="str">
        <f t="shared" ca="1" si="0"/>
        <v/>
      </c>
      <c r="G37" s="19" t="str">
        <f t="shared" ca="1" si="1"/>
        <v/>
      </c>
      <c r="H37" s="19" t="str">
        <f t="shared" ca="1" si="2"/>
        <v/>
      </c>
      <c r="I37" s="19" t="str">
        <f t="shared" ca="1" si="3"/>
        <v/>
      </c>
      <c r="J37" s="20" t="str">
        <f t="shared" ca="1" si="4"/>
        <v/>
      </c>
      <c r="K37" s="20"/>
      <c r="L37" s="21"/>
    </row>
    <row r="38" spans="1:12" x14ac:dyDescent="0.3">
      <c r="A38" s="14"/>
      <c r="B38" s="14"/>
      <c r="C38" s="16"/>
      <c r="D38" s="17"/>
      <c r="E38" s="18" t="str">
        <f ca="1">IFERROR(IF(ISBLANK(D37),"","Demand (" &amp; VLOOKUP($E37,PO_Enrgy_1_Table,MATCH($E$9,PO_Enrgy_1_Hdr,0),FALSE) &amp; ")"),"")</f>
        <v>Demand (kW)</v>
      </c>
      <c r="F38" s="19" t="str">
        <f t="shared" ca="1" si="0"/>
        <v/>
      </c>
      <c r="G38" s="19" t="str">
        <f t="shared" ca="1" si="1"/>
        <v/>
      </c>
      <c r="H38" s="19" t="str">
        <f t="shared" ca="1" si="2"/>
        <v/>
      </c>
      <c r="I38" s="19" t="str">
        <f t="shared" ca="1" si="3"/>
        <v/>
      </c>
      <c r="J38" s="20" t="str">
        <f t="shared" ca="1" si="4"/>
        <v/>
      </c>
      <c r="K38" s="20"/>
      <c r="L38" s="21"/>
    </row>
    <row r="39" spans="1:12" x14ac:dyDescent="0.3">
      <c r="A39" s="14" t="s">
        <v>31</v>
      </c>
      <c r="B39" s="14"/>
      <c r="C39" s="16"/>
      <c r="D39" s="17" t="s">
        <v>12</v>
      </c>
      <c r="E39" s="18" t="str">
        <f ca="1">IFERROR(IF(ISBLANK(D39),"","Consumption (" &amp; VLOOKUP($E39,PO_Enrgy_1_Table,MATCH($C$9,PO_Enrgy_1_Hdr,0),FALSE) &amp; ")"),"")</f>
        <v>Consumption (kWh)</v>
      </c>
      <c r="F39" s="19" t="str">
        <f t="shared" ca="1" si="0"/>
        <v/>
      </c>
      <c r="G39" s="19" t="str">
        <f t="shared" ca="1" si="1"/>
        <v/>
      </c>
      <c r="H39" s="19" t="str">
        <f t="shared" ca="1" si="2"/>
        <v/>
      </c>
      <c r="I39" s="19" t="str">
        <f t="shared" ca="1" si="3"/>
        <v/>
      </c>
      <c r="J39" s="20" t="str">
        <f t="shared" ca="1" si="4"/>
        <v/>
      </c>
      <c r="K39" s="20"/>
      <c r="L39" s="21"/>
    </row>
    <row r="40" spans="1:12" x14ac:dyDescent="0.3">
      <c r="A40" s="14"/>
      <c r="B40" s="14"/>
      <c r="C40" s="16"/>
      <c r="D40" s="17"/>
      <c r="E40" s="18" t="str">
        <f ca="1">IFERROR(IF(ISBLANK(D39),"","Demand (" &amp; VLOOKUP($E39,PO_Enrgy_1_Table,MATCH($E$9,PO_Enrgy_1_Hdr,0),FALSE) &amp; ")"),"")</f>
        <v>Demand (kW)</v>
      </c>
      <c r="F40" s="19" t="str">
        <f t="shared" ca="1" si="0"/>
        <v/>
      </c>
      <c r="G40" s="19" t="str">
        <f t="shared" ca="1" si="1"/>
        <v/>
      </c>
      <c r="H40" s="19" t="str">
        <f t="shared" ca="1" si="2"/>
        <v/>
      </c>
      <c r="I40" s="19" t="str">
        <f t="shared" ca="1" si="3"/>
        <v/>
      </c>
      <c r="J40" s="20" t="str">
        <f t="shared" ca="1" si="4"/>
        <v/>
      </c>
      <c r="K40" s="20"/>
      <c r="L40" s="21"/>
    </row>
    <row r="41" spans="1:12" x14ac:dyDescent="0.3">
      <c r="A41" s="17" t="str">
        <f>CONCATENATE("Space Heating"," (",D41,")")</f>
        <v>Space Heating (Electricity)</v>
      </c>
      <c r="B41" s="17"/>
      <c r="C41" s="16"/>
      <c r="D41" s="17" t="s">
        <v>12</v>
      </c>
      <c r="E41" s="18" t="str">
        <f ca="1">IFERROR(IF(ISBLANK(D41),"","Consumption (" &amp; VLOOKUP($E41,PO_Enrgy_1_Table,MATCH($C$9,PO_Enrgy_1_Hdr,0),FALSE) &amp; ")"),"")</f>
        <v>Consumption (kWh)</v>
      </c>
      <c r="F41" s="19" t="str">
        <f t="shared" ca="1" si="0"/>
        <v/>
      </c>
      <c r="G41" s="19" t="str">
        <f t="shared" ca="1" si="1"/>
        <v/>
      </c>
      <c r="H41" s="19" t="str">
        <f t="shared" ca="1" si="2"/>
        <v/>
      </c>
      <c r="I41" s="19" t="str">
        <f t="shared" ca="1" si="3"/>
        <v/>
      </c>
      <c r="J41" s="20" t="str">
        <f t="shared" ca="1" si="4"/>
        <v/>
      </c>
      <c r="K41" s="20"/>
      <c r="L41" s="21"/>
    </row>
    <row r="42" spans="1:12" x14ac:dyDescent="0.3">
      <c r="A42" s="17"/>
      <c r="B42" s="17"/>
      <c r="C42" s="16"/>
      <c r="D42" s="17"/>
      <c r="E42" s="18" t="str">
        <f ca="1">IFERROR(IF(ISBLANK(D41),"","Demand (" &amp; VLOOKUP($E41,PO_Enrgy_1_Table,MATCH($E$9,PO_Enrgy_1_Hdr,0),FALSE) &amp; ")"),"")</f>
        <v>Demand (kW)</v>
      </c>
      <c r="F42" s="19" t="str">
        <f t="shared" ca="1" si="0"/>
        <v/>
      </c>
      <c r="G42" s="19" t="str">
        <f t="shared" ca="1" si="1"/>
        <v/>
      </c>
      <c r="H42" s="19" t="str">
        <f t="shared" ca="1" si="2"/>
        <v/>
      </c>
      <c r="I42" s="19" t="str">
        <f t="shared" ca="1" si="3"/>
        <v/>
      </c>
      <c r="J42" s="20" t="str">
        <f t="shared" ca="1" si="4"/>
        <v/>
      </c>
      <c r="K42" s="20"/>
      <c r="L42" s="21"/>
    </row>
    <row r="43" spans="1:12" x14ac:dyDescent="0.3">
      <c r="A43" s="17" t="str">
        <f>CONCATENATE("Misc Equipment"," (",D43,")")</f>
        <v>Misc Equipment (Natural Gas)</v>
      </c>
      <c r="B43" s="17"/>
      <c r="C43" s="16"/>
      <c r="D43" s="17" t="s">
        <v>15</v>
      </c>
      <c r="E43" s="18" t="str">
        <f ca="1">IFERROR(IF(ISBLANK(D43),"","Consumption (" &amp; VLOOKUP($E43,PO_Enrgy_1_Table,MATCH($C$9,PO_Enrgy_1_Hdr,0),FALSE) &amp; ")"),"")</f>
        <v>Consumption (therm)</v>
      </c>
      <c r="F43" s="19" t="str">
        <f t="shared" ca="1" si="0"/>
        <v/>
      </c>
      <c r="G43" s="19" t="str">
        <f t="shared" ca="1" si="1"/>
        <v/>
      </c>
      <c r="H43" s="19" t="str">
        <f t="shared" ca="1" si="2"/>
        <v/>
      </c>
      <c r="I43" s="19" t="str">
        <f t="shared" ca="1" si="3"/>
        <v/>
      </c>
      <c r="J43" s="20" t="str">
        <f t="shared" ca="1" si="4"/>
        <v/>
      </c>
      <c r="K43" s="20"/>
      <c r="L43" s="21"/>
    </row>
    <row r="44" spans="1:12" x14ac:dyDescent="0.3">
      <c r="A44" s="17"/>
      <c r="B44" s="17"/>
      <c r="C44" s="16"/>
      <c r="D44" s="17"/>
      <c r="E44" s="18" t="str">
        <f ca="1">IFERROR(IF(ISBLANK(D43),"","Demand (" &amp; VLOOKUP($E43,PO_Enrgy_1_Table,MATCH($E$9,PO_Enrgy_1_Hdr,0),FALSE) &amp; ")"),"")</f>
        <v>Demand (Btuh x 10^6)</v>
      </c>
      <c r="F44" s="19" t="str">
        <f t="shared" ca="1" si="0"/>
        <v/>
      </c>
      <c r="G44" s="19" t="str">
        <f t="shared" ca="1" si="1"/>
        <v/>
      </c>
      <c r="H44" s="19" t="str">
        <f t="shared" ca="1" si="2"/>
        <v/>
      </c>
      <c r="I44" s="19" t="str">
        <f t="shared" ca="1" si="3"/>
        <v/>
      </c>
      <c r="J44" s="20" t="str">
        <f t="shared" ca="1" si="4"/>
        <v/>
      </c>
      <c r="K44" s="20"/>
      <c r="L44" s="21"/>
    </row>
    <row r="45" spans="1:12" x14ac:dyDescent="0.3">
      <c r="A45" s="17" t="str">
        <f>CONCATENATE("Auxilary"," (",D45,")")</f>
        <v>Auxilary (Natural Gas)</v>
      </c>
      <c r="B45" s="17"/>
      <c r="C45" s="16"/>
      <c r="D45" s="17" t="s">
        <v>15</v>
      </c>
      <c r="E45" s="18" t="str">
        <f ca="1">IFERROR(IF(ISBLANK(D45),"","Consumption (" &amp; VLOOKUP($E45,PO_Enrgy_1_Table,MATCH($C$9,PO_Enrgy_1_Hdr,0),FALSE) &amp; ")"),"")</f>
        <v>Consumption (therm)</v>
      </c>
      <c r="F45" s="19" t="str">
        <f t="shared" ca="1" si="0"/>
        <v/>
      </c>
      <c r="G45" s="19" t="str">
        <f t="shared" ca="1" si="1"/>
        <v/>
      </c>
      <c r="H45" s="19" t="str">
        <f t="shared" ca="1" si="2"/>
        <v/>
      </c>
      <c r="I45" s="19" t="str">
        <f t="shared" ca="1" si="3"/>
        <v/>
      </c>
      <c r="J45" s="20" t="str">
        <f t="shared" ca="1" si="4"/>
        <v/>
      </c>
      <c r="K45" s="20"/>
      <c r="L45" s="21"/>
    </row>
    <row r="46" spans="1:12" x14ac:dyDescent="0.3">
      <c r="A46" s="17"/>
      <c r="B46" s="17"/>
      <c r="C46" s="16"/>
      <c r="D46" s="17"/>
      <c r="E46" s="18" t="str">
        <f ca="1">IFERROR(IF(ISBLANK(D45),"","Demand (" &amp; VLOOKUP($E45,PO_Enrgy_1_Table,MATCH($E$9,PO_Enrgy_1_Hdr,0),FALSE) &amp; ")"),"")</f>
        <v>Demand (Btuh x 10^6)</v>
      </c>
      <c r="F46" s="19" t="str">
        <f t="shared" ca="1" si="0"/>
        <v/>
      </c>
      <c r="G46" s="19" t="str">
        <f t="shared" ca="1" si="1"/>
        <v/>
      </c>
      <c r="H46" s="19" t="str">
        <f t="shared" ca="1" si="2"/>
        <v/>
      </c>
      <c r="I46" s="19" t="str">
        <f t="shared" ca="1" si="3"/>
        <v/>
      </c>
      <c r="J46" s="20" t="str">
        <f t="shared" ca="1" si="4"/>
        <v/>
      </c>
      <c r="K46" s="20"/>
      <c r="L46" s="21"/>
    </row>
    <row r="47" spans="1:12" x14ac:dyDescent="0.3">
      <c r="A47" s="17" t="str">
        <f>CONCATENATE("Cooling"," (",D47,")")</f>
        <v>Cooling (Natural Gas)</v>
      </c>
      <c r="B47" s="17"/>
      <c r="C47" s="16"/>
      <c r="D47" s="17" t="s">
        <v>15</v>
      </c>
      <c r="E47" s="18" t="str">
        <f ca="1">IFERROR(IF(ISBLANK(D47),"","Consumption (" &amp; VLOOKUP($E47,PO_Enrgy_1_Table,MATCH($C$9,PO_Enrgy_1_Hdr,0),FALSE) &amp; ")"),"")</f>
        <v>Consumption (therm)</v>
      </c>
      <c r="F47" s="19" t="str">
        <f t="shared" ca="1" si="0"/>
        <v/>
      </c>
      <c r="G47" s="19" t="str">
        <f t="shared" ca="1" si="1"/>
        <v/>
      </c>
      <c r="H47" s="19" t="str">
        <f t="shared" ca="1" si="2"/>
        <v/>
      </c>
      <c r="I47" s="19" t="str">
        <f t="shared" ca="1" si="3"/>
        <v/>
      </c>
      <c r="J47" s="20" t="str">
        <f t="shared" ca="1" si="4"/>
        <v/>
      </c>
      <c r="K47" s="20"/>
      <c r="L47" s="21"/>
    </row>
    <row r="48" spans="1:12" x14ac:dyDescent="0.3">
      <c r="A48" s="17"/>
      <c r="B48" s="17"/>
      <c r="C48" s="16"/>
      <c r="D48" s="17"/>
      <c r="E48" s="18" t="str">
        <f ca="1">IFERROR(IF(ISBLANK(D47),"","Demand (" &amp; VLOOKUP($E47,PO_Enrgy_1_Table,MATCH($E$9,PO_Enrgy_1_Hdr,0),FALSE) &amp; ")"),"")</f>
        <v>Demand (Btuh x 10^6)</v>
      </c>
      <c r="F48" s="19" t="str">
        <f t="shared" ca="1" si="0"/>
        <v/>
      </c>
      <c r="G48" s="19" t="str">
        <f t="shared" ca="1" si="1"/>
        <v/>
      </c>
      <c r="H48" s="19" t="str">
        <f t="shared" ca="1" si="2"/>
        <v/>
      </c>
      <c r="I48" s="19" t="str">
        <f t="shared" ca="1" si="3"/>
        <v/>
      </c>
      <c r="J48" s="20" t="str">
        <f t="shared" ca="1" si="4"/>
        <v/>
      </c>
      <c r="K48" s="20"/>
      <c r="L48" s="21"/>
    </row>
    <row r="49" spans="1:12" x14ac:dyDescent="0.3">
      <c r="A49" s="17"/>
      <c r="B49" s="17"/>
      <c r="C49" s="16"/>
      <c r="D49" s="17"/>
      <c r="E49" s="18" t="str">
        <f>IFERROR(IF(ISBLANK(D49),"","Consumption (" &amp; VLOOKUP($E49,PO_Enrgy_1_Table,MATCH($C$9,PO_Enrgy_1_Hdr,0),FALSE) &amp; ")"),"")</f>
        <v/>
      </c>
      <c r="F49" s="19" t="str">
        <f t="shared" ca="1" si="0"/>
        <v/>
      </c>
      <c r="G49" s="19" t="str">
        <f t="shared" ca="1" si="1"/>
        <v/>
      </c>
      <c r="H49" s="19" t="str">
        <f t="shared" ca="1" si="2"/>
        <v/>
      </c>
      <c r="I49" s="19" t="str">
        <f t="shared" ca="1" si="3"/>
        <v/>
      </c>
      <c r="J49" s="20" t="str">
        <f t="shared" ca="1" si="4"/>
        <v/>
      </c>
      <c r="K49" s="20"/>
      <c r="L49" s="21"/>
    </row>
    <row r="50" spans="1:12" x14ac:dyDescent="0.3">
      <c r="A50" s="17"/>
      <c r="B50" s="17"/>
      <c r="C50" s="16"/>
      <c r="D50" s="17"/>
      <c r="E50" s="18" t="str">
        <f>IFERROR(IF(ISBLANK(D49),"","Demand (" &amp; VLOOKUP($E49,PO_Enrgy_1_Table,MATCH($E$9,PO_Enrgy_1_Hdr,0),FALSE) &amp; ")"),"")</f>
        <v/>
      </c>
      <c r="F50" s="19" t="str">
        <f t="shared" ca="1" si="0"/>
        <v/>
      </c>
      <c r="G50" s="19" t="str">
        <f t="shared" ca="1" si="1"/>
        <v/>
      </c>
      <c r="H50" s="19" t="str">
        <f t="shared" ca="1" si="2"/>
        <v/>
      </c>
      <c r="I50" s="19" t="str">
        <f t="shared" ca="1" si="3"/>
        <v/>
      </c>
      <c r="J50" s="20" t="str">
        <f t="shared" ca="1" si="4"/>
        <v/>
      </c>
      <c r="K50" s="20"/>
      <c r="L50" s="21"/>
    </row>
    <row r="51" spans="1:12" x14ac:dyDescent="0.3">
      <c r="A51" s="17"/>
      <c r="B51" s="17"/>
      <c r="C51" s="16"/>
      <c r="D51" s="17"/>
      <c r="E51" s="18" t="str">
        <f>IFERROR(IF(ISBLANK(D51),"","Consumption (" &amp; VLOOKUP($E51,PO_Enrgy_1_Table,MATCH($C$9,PO_Enrgy_1_Hdr,0),FALSE) &amp; ")"),"")</f>
        <v/>
      </c>
      <c r="F51" s="19" t="str">
        <f t="shared" ca="1" si="0"/>
        <v/>
      </c>
      <c r="G51" s="19" t="str">
        <f t="shared" ca="1" si="1"/>
        <v/>
      </c>
      <c r="H51" s="19" t="str">
        <f t="shared" ca="1" si="2"/>
        <v/>
      </c>
      <c r="I51" s="19" t="str">
        <f t="shared" ca="1" si="3"/>
        <v/>
      </c>
      <c r="J51" s="20" t="str">
        <f t="shared" ca="1" si="4"/>
        <v/>
      </c>
      <c r="K51" s="20"/>
      <c r="L51" s="21"/>
    </row>
    <row r="52" spans="1:12" x14ac:dyDescent="0.3">
      <c r="A52" s="17"/>
      <c r="B52" s="17"/>
      <c r="C52" s="16"/>
      <c r="D52" s="17"/>
      <c r="E52" s="18" t="str">
        <f>IFERROR(IF(ISBLANK(D51),"","Demand (" &amp; VLOOKUP($E51,PO_Enrgy_1_Table,MATCH($E$9,PO_Enrgy_1_Hdr,0),FALSE) &amp; ")"),"")</f>
        <v/>
      </c>
      <c r="F52" s="19" t="str">
        <f t="shared" ca="1" si="0"/>
        <v/>
      </c>
      <c r="G52" s="19" t="str">
        <f t="shared" ca="1" si="1"/>
        <v/>
      </c>
      <c r="H52" s="19" t="str">
        <f t="shared" ca="1" si="2"/>
        <v/>
      </c>
      <c r="I52" s="19" t="str">
        <f t="shared" ca="1" si="3"/>
        <v/>
      </c>
      <c r="J52" s="20" t="str">
        <f t="shared" ca="1" si="4"/>
        <v/>
      </c>
      <c r="K52" s="20"/>
      <c r="L52" s="21"/>
    </row>
    <row r="53" spans="1:12" x14ac:dyDescent="0.3">
      <c r="A53" s="22" t="s">
        <v>32</v>
      </c>
      <c r="B53" s="23"/>
      <c r="C53" s="24"/>
      <c r="D53" s="25" t="str">
        <f>IFERROR(IF(ISBLANK(#REF!),"",#REF!),"")</f>
        <v/>
      </c>
      <c r="E53" s="25" t="str">
        <f ca="1">IFERROR(IF(ISBLANK(D53),"",VLOOKUP($E53,PO_Enrgy_1_Table,MATCH($C$9,PO_Enrgy_1_Hdr,0),FALSE) ),"")</f>
        <v>kWh</v>
      </c>
      <c r="F53" s="26">
        <f t="shared" ref="F53:L55" ca="1" si="5">IFERROR(SUMIFS(INDEX(PO_baseline_table,0,MATCH(F$88,PO_baseline_hdr,0)),INDEX(PO_baseline_table,0,MATCH($E$88,PO_baseline_hdr,0)),$E53,INDEX(PO_baseline_table,0,MATCH($F$88,PO_baseline_hdr,0)),"=Con*"),"")</f>
        <v>0</v>
      </c>
      <c r="G53" s="26">
        <f t="shared" ca="1" si="5"/>
        <v>0</v>
      </c>
      <c r="H53" s="26">
        <f t="shared" ca="1" si="5"/>
        <v>0</v>
      </c>
      <c r="I53" s="26">
        <f t="shared" ca="1" si="5"/>
        <v>0</v>
      </c>
      <c r="J53" s="27">
        <f t="shared" ca="1" si="5"/>
        <v>0</v>
      </c>
      <c r="K53" s="27" t="str">
        <f t="shared" ca="1" si="5"/>
        <v/>
      </c>
      <c r="L53" s="27" t="str">
        <f t="shared" ca="1" si="5"/>
        <v/>
      </c>
    </row>
    <row r="54" spans="1:12" x14ac:dyDescent="0.3">
      <c r="A54" s="22"/>
      <c r="B54" s="23"/>
      <c r="C54" s="24"/>
      <c r="D54" s="25" t="str">
        <f>IFERROR(IF(ISBLANK(#REF!),"",#REF!),"")</f>
        <v/>
      </c>
      <c r="E54" s="25" t="str">
        <f ca="1">IFERROR(IF(ISBLANK(D54),"",VLOOKUP($E54,PO_Enrgy_1_Table,MATCH($C$9,PO_Enrgy_1_Hdr,0),FALSE) ),"")</f>
        <v>therm</v>
      </c>
      <c r="F54" s="26">
        <f t="shared" ca="1" si="5"/>
        <v>0</v>
      </c>
      <c r="G54" s="26">
        <f t="shared" ca="1" si="5"/>
        <v>0</v>
      </c>
      <c r="H54" s="26">
        <f t="shared" ca="1" si="5"/>
        <v>0</v>
      </c>
      <c r="I54" s="26">
        <f t="shared" ca="1" si="5"/>
        <v>0</v>
      </c>
      <c r="J54" s="27">
        <f t="shared" ca="1" si="5"/>
        <v>0</v>
      </c>
      <c r="K54" s="27" t="str">
        <f t="shared" ca="1" si="5"/>
        <v/>
      </c>
      <c r="L54" s="27" t="str">
        <f t="shared" ca="1" si="5"/>
        <v/>
      </c>
    </row>
    <row r="55" spans="1:12" x14ac:dyDescent="0.3">
      <c r="A55" s="22"/>
      <c r="B55" s="23"/>
      <c r="C55" s="24"/>
      <c r="D55" s="25" t="str">
        <f>IFERROR(IF(ISBLANK(#REF!),"",#REF!),"")</f>
        <v/>
      </c>
      <c r="E55" s="25" t="str">
        <f ca="1">IFERROR(IF(ISBLANK(D55),"",VLOOKUP($E55,PO_Enrgy_1_Table,MATCH($C$9,PO_Enrgy_1_Hdr,0),FALSE) ),"")</f>
        <v>MWh</v>
      </c>
      <c r="F55" s="26">
        <f t="shared" ca="1" si="5"/>
        <v>0</v>
      </c>
      <c r="G55" s="26">
        <f t="shared" ca="1" si="5"/>
        <v>0</v>
      </c>
      <c r="H55" s="26">
        <f t="shared" ca="1" si="5"/>
        <v>0</v>
      </c>
      <c r="I55" s="26">
        <f t="shared" ca="1" si="5"/>
        <v>0</v>
      </c>
      <c r="J55" s="27">
        <f t="shared" ca="1" si="5"/>
        <v>0</v>
      </c>
      <c r="K55" s="27" t="str">
        <f t="shared" ca="1" si="5"/>
        <v/>
      </c>
      <c r="L55" s="27" t="str">
        <f t="shared" ca="1" si="5"/>
        <v/>
      </c>
    </row>
    <row r="56" spans="1:12" x14ac:dyDescent="0.3">
      <c r="A56" s="28" t="str">
        <f>"Total site energy (" &amp; PO_SiteUnits &amp; ")"</f>
        <v>Total site energy ()</v>
      </c>
      <c r="B56" s="29"/>
      <c r="C56" s="29"/>
      <c r="D56" s="29"/>
      <c r="E56" s="29"/>
      <c r="F56" s="30" t="str">
        <f>IFERROR(SUMPRODUCT(INDEX(PO_Enrgy_5_Table,0,MATCH(F$137,PO_Enrgy_5_Hdr,0)),INDEX(PO_Enrgy_5_Table,0,MATCH(#REF!,PO_Enrgy_5_Hdr,0))),"")</f>
        <v/>
      </c>
      <c r="G56" s="30" t="str">
        <f>IFERROR(SUMPRODUCT(INDEX(PO_Enrgy_5_Table,0,MATCH(G$137,PO_Enrgy_5_Hdr,0)),INDEX(PO_Enrgy_5_Table,0,MATCH(#REF!,PO_Enrgy_5_Hdr,0))),"")</f>
        <v/>
      </c>
      <c r="H56" s="30" t="str">
        <f>IFERROR(SUMPRODUCT(INDEX(PO_Enrgy_5_Table,0,MATCH(H$137,PO_Enrgy_5_Hdr,0)),INDEX(PO_Enrgy_5_Table,0,MATCH(#REF!,PO_Enrgy_5_Hdr,0))),"")</f>
        <v/>
      </c>
      <c r="I56" s="30" t="str">
        <f>IFERROR(SUMPRODUCT(INDEX(PO_Enrgy_5_Table,0,MATCH(I$137,PO_Enrgy_5_Hdr,0)),INDEX(PO_Enrgy_5_Table,0,MATCH(#REF!,PO_Enrgy_5_Hdr,0))),"")</f>
        <v/>
      </c>
      <c r="J56" s="27" t="str">
        <f>IFERROR(SUMPRODUCT(INDEX(PO_Enrgy_5_Table,0,MATCH(J$137,PO_Enrgy_5_Hdr,0)),INDEX(PO_Enrgy_5_Table,0,MATCH(#REF!,PO_Enrgy_5_Hdr,0))),"")</f>
        <v/>
      </c>
      <c r="K56" s="31" t="str">
        <f>IFERROR(SUMPRODUCT(INDEX(PO_Enrgy_5_Table,0,MATCH(K$137,PO_Enrgy_5_Hdr,0)),INDEX(PO_Enrgy_5_Table,0,MATCH(#REF!,PO_Enrgy_5_Hdr,0))),"")</f>
        <v/>
      </c>
      <c r="L56" s="32" t="str">
        <f>IFERROR(SUMPRODUCT(INDEX(PO_Enrgy_5_Table,0,MATCH(L$137,PO_Enrgy_5_Hdr,0)),INDEX(PO_Enrgy_5_Table,0,MATCH(#REF!,PO_Enrgy_5_Hdr,0))),"")</f>
        <v/>
      </c>
    </row>
    <row r="57" spans="1:12" x14ac:dyDescent="0.3">
      <c r="A57" s="28" t="str">
        <f>"Total source energy (" &amp; PO_SourceUnits &amp; ")"</f>
        <v>Total source energy ()</v>
      </c>
      <c r="B57" s="29"/>
      <c r="C57" s="29"/>
      <c r="D57" s="29"/>
      <c r="E57" s="29"/>
      <c r="F57" s="30">
        <f>IFERROR(SUMPRODUCT(F$138:F$139,$R$138:$R$139),0)</f>
        <v>0</v>
      </c>
      <c r="G57" s="30">
        <f>IFERROR(SUMPRODUCT(G$138:G$139,$R$138:$R$139),0)</f>
        <v>0</v>
      </c>
      <c r="H57" s="30">
        <f>IFERROR(SUMPRODUCT(H$138:H$139,$R$138:$R$139),0)</f>
        <v>0</v>
      </c>
      <c r="I57" s="30">
        <f>IFERROR(SUMPRODUCT(I$138:I$139,$R$138:$R$139),0)</f>
        <v>0</v>
      </c>
      <c r="J57" s="27">
        <f t="shared" ref="J57:L57" si="6">IFERROR(SUMPRODUCT(J$138:J$139,$R$138:$R$139),0)</f>
        <v>0</v>
      </c>
      <c r="K57" s="31">
        <f t="shared" si="6"/>
        <v>0</v>
      </c>
      <c r="L57" s="32">
        <f t="shared" si="6"/>
        <v>0</v>
      </c>
    </row>
  </sheetData>
  <mergeCells count="132">
    <mergeCell ref="A57:E57"/>
    <mergeCell ref="J57:L57"/>
    <mergeCell ref="A54:C54"/>
    <mergeCell ref="J54:L54"/>
    <mergeCell ref="A55:C55"/>
    <mergeCell ref="J55:L55"/>
    <mergeCell ref="A56:E56"/>
    <mergeCell ref="J56:L56"/>
    <mergeCell ref="A51:B52"/>
    <mergeCell ref="C51:C52"/>
    <mergeCell ref="D51:D52"/>
    <mergeCell ref="J51:L51"/>
    <mergeCell ref="J52:L52"/>
    <mergeCell ref="A53:C53"/>
    <mergeCell ref="J53:L53"/>
    <mergeCell ref="A47:B48"/>
    <mergeCell ref="C47:C48"/>
    <mergeCell ref="D47:D48"/>
    <mergeCell ref="J47:L47"/>
    <mergeCell ref="J48:L48"/>
    <mergeCell ref="A49:B50"/>
    <mergeCell ref="C49:C50"/>
    <mergeCell ref="D49:D50"/>
    <mergeCell ref="J49:L49"/>
    <mergeCell ref="J50:L50"/>
    <mergeCell ref="A43:B44"/>
    <mergeCell ref="C43:C44"/>
    <mergeCell ref="D43:D44"/>
    <mergeCell ref="J43:L43"/>
    <mergeCell ref="J44:L44"/>
    <mergeCell ref="A45:B46"/>
    <mergeCell ref="C45:C46"/>
    <mergeCell ref="D45:D46"/>
    <mergeCell ref="J45:L45"/>
    <mergeCell ref="J46:L46"/>
    <mergeCell ref="A39:B40"/>
    <mergeCell ref="C39:C40"/>
    <mergeCell ref="D39:D40"/>
    <mergeCell ref="J39:L39"/>
    <mergeCell ref="J40:L40"/>
    <mergeCell ref="A41:B42"/>
    <mergeCell ref="C41:C42"/>
    <mergeCell ref="D41:D42"/>
    <mergeCell ref="J41:L41"/>
    <mergeCell ref="J42:L42"/>
    <mergeCell ref="A35:B36"/>
    <mergeCell ref="C35:C36"/>
    <mergeCell ref="D35:D36"/>
    <mergeCell ref="J35:L35"/>
    <mergeCell ref="J36:L36"/>
    <mergeCell ref="A37:B38"/>
    <mergeCell ref="C37:C38"/>
    <mergeCell ref="D37:D38"/>
    <mergeCell ref="J37:L37"/>
    <mergeCell ref="J38:L38"/>
    <mergeCell ref="A31:B32"/>
    <mergeCell ref="C31:C32"/>
    <mergeCell ref="D31:D32"/>
    <mergeCell ref="J31:L31"/>
    <mergeCell ref="J32:L32"/>
    <mergeCell ref="A33:B34"/>
    <mergeCell ref="C33:C34"/>
    <mergeCell ref="D33:D34"/>
    <mergeCell ref="J33:L33"/>
    <mergeCell ref="J34:L34"/>
    <mergeCell ref="A27:B28"/>
    <mergeCell ref="C27:C28"/>
    <mergeCell ref="D27:D28"/>
    <mergeCell ref="J27:L27"/>
    <mergeCell ref="J28:L28"/>
    <mergeCell ref="A29:B30"/>
    <mergeCell ref="C29:C30"/>
    <mergeCell ref="D29:D30"/>
    <mergeCell ref="J29:L29"/>
    <mergeCell ref="J30:L30"/>
    <mergeCell ref="A23:B24"/>
    <mergeCell ref="C23:C24"/>
    <mergeCell ref="D23:D24"/>
    <mergeCell ref="J23:L23"/>
    <mergeCell ref="J24:L24"/>
    <mergeCell ref="A25:B26"/>
    <mergeCell ref="C25:C26"/>
    <mergeCell ref="D25:D26"/>
    <mergeCell ref="J25:L25"/>
    <mergeCell ref="J26:L26"/>
    <mergeCell ref="A19:B20"/>
    <mergeCell ref="C19:C20"/>
    <mergeCell ref="D19:D20"/>
    <mergeCell ref="J19:L19"/>
    <mergeCell ref="J20:L20"/>
    <mergeCell ref="A21:B22"/>
    <mergeCell ref="C21:C22"/>
    <mergeCell ref="D21:D22"/>
    <mergeCell ref="J21:L21"/>
    <mergeCell ref="J22:L22"/>
    <mergeCell ref="A15:B16"/>
    <mergeCell ref="C15:C16"/>
    <mergeCell ref="D15:D16"/>
    <mergeCell ref="J15:L15"/>
    <mergeCell ref="J16:L16"/>
    <mergeCell ref="A17:B18"/>
    <mergeCell ref="C17:C18"/>
    <mergeCell ref="D17:D18"/>
    <mergeCell ref="J17:L17"/>
    <mergeCell ref="J18:L18"/>
    <mergeCell ref="A11:B12"/>
    <mergeCell ref="C11:C12"/>
    <mergeCell ref="D11:D12"/>
    <mergeCell ref="J11:L11"/>
    <mergeCell ref="J12:L12"/>
    <mergeCell ref="A13:B14"/>
    <mergeCell ref="C13:C14"/>
    <mergeCell ref="D13:D14"/>
    <mergeCell ref="J13:L13"/>
    <mergeCell ref="J14:L14"/>
    <mergeCell ref="A7:B8"/>
    <mergeCell ref="C7:C8"/>
    <mergeCell ref="D7:D8"/>
    <mergeCell ref="J7:L7"/>
    <mergeCell ref="J8:L8"/>
    <mergeCell ref="A9:B10"/>
    <mergeCell ref="C9:C10"/>
    <mergeCell ref="D9:D10"/>
    <mergeCell ref="J9:L9"/>
    <mergeCell ref="J10:L10"/>
    <mergeCell ref="A4:B4"/>
    <mergeCell ref="J4:L4"/>
    <mergeCell ref="A5:B6"/>
    <mergeCell ref="C5:C6"/>
    <mergeCell ref="D5:D6"/>
    <mergeCell ref="J5:L5"/>
    <mergeCell ref="J6:L6"/>
  </mergeCells>
  <dataValidations count="3">
    <dataValidation type="list" showInputMessage="1" sqref="C5:C52" xr:uid="{01FB4022-B63A-4189-B79F-95F0B8D9AAA5}">
      <formula1>" x"</formula1>
    </dataValidation>
    <dataValidation allowBlank="1" promptTitle="Energy End Use" prompt="Select the energy end use or enter the end use if not listed." sqref="A5:B52" xr:uid="{B1829C21-0937-4342-A372-00B0640BEE69}"/>
    <dataValidation type="list" allowBlank="1" showErrorMessage="1" errorTitle="Not a valid energy type" error="This energy type has not yet been listed in the energy sources table above. Please fill out the energy sources table above; then select from the list of energy types." promptTitle="Select Energy Type" sqref="D5:D52" xr:uid="{C49896CA-32D5-42AB-AB81-1A2039FEA184}">
      <formula1>INDEX(PO_Enrgy_1_Table,,1)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Sheet1!PO_baseline_hdr</vt:lpstr>
      <vt:lpstr>PO_baseline_table</vt:lpstr>
      <vt:lpstr>Sheet1!PO_Enrgy_1_Hdr</vt:lpstr>
      <vt:lpstr>Sheet1!PO_Enrgy_1_Table</vt:lpstr>
      <vt:lpstr>Sheet1!PO_Enrgy_5_Hdr</vt:lpstr>
      <vt:lpstr>Sheet1!PO_Enrgy_5_Table</vt:lpstr>
      <vt:lpstr>Sheet1!PO_SiteUnits</vt:lpstr>
      <vt:lpstr>Sheet1!PO_SourceUnits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Kumar</dc:creator>
  <cp:lastModifiedBy>Rajeev Kumar</cp:lastModifiedBy>
  <dcterms:created xsi:type="dcterms:W3CDTF">2015-06-05T18:17:20Z</dcterms:created>
  <dcterms:modified xsi:type="dcterms:W3CDTF">2025-04-28T10:08:21Z</dcterms:modified>
</cp:coreProperties>
</file>