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orreoiueedu-my.sharepoint.com/personal/emlaucho_correo_iue_edu_co/Documents/"/>
    </mc:Choice>
  </mc:AlternateContent>
  <xr:revisionPtr revIDLastSave="1733" documentId="13_ncr:1_{A8384D9E-B3A4-42B0-B746-DEE88CC48681}" xr6:coauthVersionLast="47" xr6:coauthVersionMax="47" xr10:uidLastSave="{78A9453F-1E6D-40A5-8931-5BF359469FF8}"/>
  <bookViews>
    <workbookView xWindow="-108" yWindow="-108" windowWidth="23256" windowHeight="13176" xr2:uid="{00000000-000D-0000-FFFF-FFFF00000000}"/>
  </bookViews>
  <sheets>
    <sheet name="Welcome" sheetId="4" r:id="rId1"/>
    <sheet name="Data Searching Tool" sheetId="3" r:id="rId2"/>
    <sheet name="Data" sheetId="1" r:id="rId3"/>
    <sheet name="Data Comparator Tool" sheetId="2" r:id="rId4"/>
  </sheets>
  <definedNames>
    <definedName name="candidate">'Data Comparator Tool'!$D$4</definedName>
    <definedName name="candidate_list">Data!$A$2:$A$12</definedName>
    <definedName name="city_list">Data!$B$1:$DC$1</definedName>
    <definedName name="city1">'Data Comparator Tool'!$F$4</definedName>
    <definedName name="city2">'Data Comparator Tool'!$G$4</definedName>
    <definedName name="vote_list">Data!$B$2:$DC$12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2" l="1" a="1"/>
  <c r="D7" i="2" s="1"/>
  <c r="G15" i="4"/>
  <c r="G17" i="4"/>
  <c r="G13" i="4"/>
  <c r="E42" i="3" a="1"/>
  <c r="E42" i="3" s="1"/>
  <c r="D11" i="3" s="1"/>
  <c r="C6" i="3"/>
  <c r="C5" i="3"/>
  <c r="E24" i="3"/>
  <c r="E31" i="2" a="1"/>
  <c r="E31" i="2" s="1"/>
  <c r="D8" i="2" a="1"/>
  <c r="D8" i="2" s="1"/>
  <c r="B3" i="1"/>
  <c r="E121" i="2" a="1"/>
  <c r="E121" i="2" s="1"/>
  <c r="C17" i="2" l="1" a="1"/>
  <c r="C17" i="2" s="1"/>
  <c r="C16" i="2" a="1"/>
  <c r="C16" i="2" s="1"/>
  <c r="C15" i="2" a="1"/>
  <c r="C15" i="2" s="1"/>
  <c r="D17" i="2" a="1"/>
  <c r="D17" i="2" s="1"/>
  <c r="D16" i="2" a="1"/>
  <c r="D16" i="2" s="1"/>
  <c r="D15" i="2" a="1"/>
  <c r="D15" i="2" s="1"/>
  <c r="C9" i="2"/>
  <c r="C8" i="2"/>
  <c r="D9" i="2" a="1"/>
  <c r="D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<sst xmlns="http://schemas.openxmlformats.org/spreadsheetml/2006/main" count="263" uniqueCount="138">
  <si>
    <t>Ain</t>
  </si>
  <si>
    <t>Aisne</t>
  </si>
  <si>
    <t>Allier</t>
  </si>
  <si>
    <t>Alpes-Maritimes</t>
  </si>
  <si>
    <t>Alpes-de-Haute-Provence</t>
  </si>
  <si>
    <t>Ardennes</t>
  </si>
  <si>
    <t>Ardèche</t>
  </si>
  <si>
    <t>Ariège</t>
  </si>
  <si>
    <t>Aube</t>
  </si>
  <si>
    <t>Aude</t>
  </si>
  <si>
    <t>Aveyron</t>
  </si>
  <si>
    <t>Bas-Rhin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</si>
  <si>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</si>
  <si>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</si>
  <si>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</si>
  <si>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</si>
  <si>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</si>
  <si>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</si>
  <si>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</si>
  <si>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</si>
  <si>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Creuse</t>
  </si>
  <si>
    <t>Côte-d'Or</t>
  </si>
  <si>
    <t>Côtes-d'Armor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</si>
  <si>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</si>
  <si>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</si>
  <si>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</si>
  <si>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</si>
  <si>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</si>
  <si>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</si>
  <si>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</si>
  <si>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</si>
  <si>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Gard</t>
  </si>
  <si>
    <t>Gers</t>
  </si>
  <si>
    <t>Gironde</t>
  </si>
  <si>
    <t>Guadeloupe</t>
  </si>
  <si>
    <t>Guyane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</si>
  <si>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</si>
  <si>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</si>
  <si>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</si>
  <si>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</si>
  <si>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</si>
  <si>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</si>
  <si>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</si>
  <si>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</si>
  <si>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</si>
  <si>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</si>
  <si>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</si>
  <si>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Hérault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</si>
  <si>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</si>
  <si>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</si>
  <si>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</si>
  <si>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</si>
  <si>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</si>
  <si>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</si>
  <si>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</si>
  <si>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</si>
  <si>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</si>
  <si>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</si>
  <si>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</si>
  <si>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</si>
  <si>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</si>
  <si>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</si>
  <si>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</si>
  <si>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</si>
  <si>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</si>
  <si>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</si>
  <si>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</si>
  <si>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</si>
  <si>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</si>
  <si>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</si>
  <si>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</si>
  <si>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</si>
  <si>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Nièvre</t>
  </si>
  <si>
    <t>Nord</t>
  </si>
  <si>
    <t>Nouvelle-Calédonie</t>
  </si>
  <si>
    <t>Oise</t>
  </si>
  <si>
    <t>Orne</t>
  </si>
  <si>
    <t>Paris</t>
  </si>
  <si>
    <t>Pas-de-Calais</t>
  </si>
  <si>
    <t>Polynésie française</t>
  </si>
  <si>
    <t>Puy-de-Dôme</t>
  </si>
  <si>
    <t>Pyrénées-Atlantiques</t>
  </si>
  <si>
    <t>Pyrénées-Orientales</t>
  </si>
  <si>
    <t>Rhône</t>
  </si>
  <si>
    <t>Saint-Martin/Saint-Barthélemy</t>
  </si>
  <si>
    <t>Saint-Pierre-et-Miquelon</t>
  </si>
  <si>
    <t>Sarthe</t>
  </si>
  <si>
    <t>Savoie</t>
  </si>
  <si>
    <t>Saône-et-Loire</t>
  </si>
  <si>
    <t>Seine-Maritime</t>
  </si>
  <si>
    <t>Seine-Saint-Denis</t>
  </si>
  <si>
    <t>Seine-et-Marne</t>
  </si>
  <si>
    <t>Somme</t>
  </si>
  <si>
    <t>Tarn</t>
  </si>
  <si>
    <t>Tarn-et-Garonne</t>
  </si>
  <si>
    <t>Territoire de Belfort</t>
  </si>
  <si>
    <t>Val-d'Oise</t>
  </si>
  <si>
    <t>Val-de-Marne</t>
  </si>
  <si>
    <t>Var</t>
  </si>
  <si>
    <t>Vaucluse</t>
  </si>
  <si>
    <t>Vendée</t>
  </si>
  <si>
    <t>Vienne</t>
  </si>
  <si>
    <t>Vosges</t>
  </si>
  <si>
    <t>Wallis et Futuna</t>
  </si>
  <si>
    <t>Yonne</t>
  </si>
  <si>
    <t>Yvelines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</si>
  <si>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</si>
  <si>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</si>
  <si>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</si>
  <si>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</si>
  <si>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</si>
  <si>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</si>
  <si>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</si>
  <si>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</si>
  <si>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</si>
  <si>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</si>
  <si>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</si>
  <si>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Candidate</t>
  </si>
  <si>
    <t>Total votes (France)</t>
  </si>
  <si>
    <t xml:space="preserve">Amount of values found: </t>
  </si>
  <si>
    <t>Filters</t>
  </si>
  <si>
    <t>Candidate:</t>
  </si>
  <si>
    <t>Legend</t>
  </si>
  <si>
    <t>Cells that don't match any criteria</t>
  </si>
  <si>
    <t>Cells that match the condition</t>
  </si>
  <si>
    <t>Cells that match both the condition and the candidate filter</t>
  </si>
  <si>
    <t>Cells that match both the condition and the department filter</t>
  </si>
  <si>
    <t>Description</t>
  </si>
  <si>
    <t>Votes condition to look for: (Greater or equal to)</t>
  </si>
  <si>
    <t>Cells that highlight either the candidate or department selected</t>
  </si>
  <si>
    <t>Amount of votes</t>
  </si>
  <si>
    <t>Departments with 
the most amount of votes</t>
  </si>
  <si>
    <t>Departament 1</t>
  </si>
  <si>
    <t>Departament 2</t>
  </si>
  <si>
    <t>Compare Departments</t>
  </si>
  <si>
    <t>Welcome</t>
  </si>
  <si>
    <t>You can head to each page individually by clicking onto any link: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</si>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</sst>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Times New Roman"/>
      <family val="1"/>
    </font>
    <font>
      <sz val="14"/>
      <color theme="1"/>
      <name val="Times New Roman"/>
      <family val="1"/>
    </font>
    <font>
      <u/>
      <sz val="16"/>
      <color theme="10"/>
      <name val="Times New Roman"/>
      <family val="1"/>
    </font>
    <font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/>
    </xf>
    <xf numFmtId="1" fontId="0" fillId="0" borderId="1" xfId="0" applyNumberFormat="1" applyBorder="1"/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4" fillId="4" borderId="0" xfId="0" applyFont="1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2" fillId="9" borderId="3" xfId="0" applyFont="1" applyFill="1" applyBorder="1"/>
    <xf numFmtId="0" fontId="0" fillId="10" borderId="1" xfId="0" applyFill="1" applyBorder="1"/>
    <xf numFmtId="0" fontId="2" fillId="10" borderId="1" xfId="0" applyFont="1" applyFill="1" applyBorder="1"/>
    <xf numFmtId="0" fontId="2" fillId="6" borderId="1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5" borderId="1" xfId="0" applyFill="1" applyBorder="1"/>
    <xf numFmtId="2" fontId="4" fillId="4" borderId="0" xfId="0" applyNumberFormat="1" applyFont="1" applyFill="1"/>
    <xf numFmtId="0" fontId="0" fillId="4" borderId="3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5" fillId="4" borderId="0" xfId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1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8" fillId="4" borderId="0" xfId="1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/>
    <xf numFmtId="0" fontId="9" fillId="4" borderId="0" xfId="0" applyFont="1" applyFill="1"/>
  </cellXfs>
  <cellStyles count="2">
    <cellStyle name="Hyperlink" xfId="1" builtinId="8"/>
    <cellStyle name="Normal" xfId="0" builtinId="0"/>
  </cellStyles>
  <dxfs count="228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vs Votes per candidate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Comparator Tool'!$C$8:$C$9</c:f>
              <c:strCache>
                <c:ptCount val="2"/>
                <c:pt idx="0">
                  <c:v>Polynésie française</c:v>
                </c:pt>
                <c:pt idx="1">
                  <c:v>Lot-et-Garonne</c:v>
                </c:pt>
              </c:strCache>
            </c:strRef>
          </c:cat>
          <c:val>
            <c:numRef>
              <c:f>'Data Comparator Tool'!$D$8:$D$9</c:f>
              <c:numCache>
                <c:formatCode>General</c:formatCode>
                <c:ptCount val="2"/>
                <c:pt idx="0">
                  <c:v>11797</c:v>
                </c:pt>
                <c:pt idx="1">
                  <c:v>50288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B-4BDF-913D-15BAE61BA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198480"/>
        <c:axId val="404200560"/>
      </c:barChart>
      <c:catAx>
        <c:axId val="40419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Departments</a:t>
                </a:r>
              </a:p>
            </c:rich>
          </c:tx>
          <c:layout>
            <c:manualLayout>
              <c:xMode val="edge"/>
              <c:yMode val="edge"/>
              <c:x val="0.4067556867891514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200560"/>
        <c:crosses val="autoZero"/>
        <c:auto val="1"/>
        <c:lblAlgn val="ctr"/>
        <c:lblOffset val="100"/>
        <c:noMultiLvlLbl val="0"/>
      </c:catAx>
      <c:valAx>
        <c:axId val="4042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1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data.gouv.fr/fr/datasets/election-presidentielle-des-10-et-24-avril-2022-resultats-du-1er-tour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data.gouv.fr/fr/datasets/election-presidentielle-des-10-et-24-avril-2022-resultats-du-1er-tour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12</xdr:row>
      <xdr:rowOff>30480</xdr:rowOff>
    </xdr:from>
    <xdr:to>
      <xdr:col>15</xdr:col>
      <xdr:colOff>525780</xdr:colOff>
      <xdr:row>18</xdr:row>
      <xdr:rowOff>129540</xdr:rowOff>
    </xdr:to>
    <xdr:sp macro="" textlink="">
      <xdr:nvSpPr>
        <xdr:cNvPr id="505" name="Rectangle 1">
          <a:extLst>
            <a:ext uri="{FF2B5EF4-FFF2-40B4-BE49-F238E27FC236}">
              <a16:creationId xmlns:a16="http://schemas.microsoft.com/office/drawing/2014/main" id="{DC7B18E4-C6B7-45E4-935C-689920C385F5}"/>
            </a:ext>
          </a:extLst>
        </xdr:cNvPr>
        <xdr:cNvSpPr/>
      </xdr:nvSpPr>
      <xdr:spPr>
        <a:xfrm>
          <a:off x="3863340" y="1676400"/>
          <a:ext cx="6118860" cy="119634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Welcome</a:t>
          </a:r>
          <a:r>
            <a:rPr lang="en-US" sz="1100" b="1" baseline="0">
              <a:solidFill>
                <a:schemeClr val="tx2"/>
              </a:solidFill>
            </a:rPr>
            <a:t> to the Data Searching Tool</a:t>
          </a:r>
        </a:p>
        <a:p>
          <a:pPr algn="ctr"/>
          <a:r>
            <a:rPr lang="en-US" sz="1100" b="0" baseline="0">
              <a:solidFill>
                <a:schemeClr val="tx2"/>
              </a:solidFill>
            </a:rPr>
            <a:t>This tool allows for searching in the data with ease using filters and conditions.</a:t>
          </a:r>
        </a:p>
        <a:p>
          <a:pPr algn="ctr"/>
          <a:endParaRPr lang="en-US" sz="1100" b="0" baseline="0">
            <a:solidFill>
              <a:schemeClr val="tx2"/>
            </a:solidFill>
          </a:endParaRPr>
        </a:p>
        <a:p>
          <a:pPr algn="ctr"/>
          <a:r>
            <a:rPr lang="en-US" sz="1100" b="0" baseline="0">
              <a:solidFill>
                <a:schemeClr val="tx2"/>
              </a:solidFill>
            </a:rPr>
            <a:t>Features: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1) Looking for cells that meet the votes condition.        3) Every time a filter or condition is applied the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2) Highlighting cells after having applied a filter.               amount of values found updates.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1508760</xdr:colOff>
      <xdr:row>11</xdr:row>
      <xdr:rowOff>160020</xdr:rowOff>
    </xdr:from>
    <xdr:to>
      <xdr:col>4</xdr:col>
      <xdr:colOff>121920</xdr:colOff>
      <xdr:row>20</xdr:row>
      <xdr:rowOff>38100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1EE0A85F-92F6-40ED-9AD5-3D65021E2E4F}"/>
            </a:ext>
          </a:extLst>
        </xdr:cNvPr>
        <xdr:cNvSpPr/>
      </xdr:nvSpPr>
      <xdr:spPr>
        <a:xfrm>
          <a:off x="2118360" y="2369820"/>
          <a:ext cx="3352800" cy="1524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Instructions:</a:t>
          </a:r>
        </a:p>
        <a:p>
          <a:pPr algn="l"/>
          <a:endParaRPr lang="en-US" sz="1100" b="1">
            <a:solidFill>
              <a:schemeClr val="tx2"/>
            </a:solidFill>
          </a:endParaRPr>
        </a:p>
        <a:p>
          <a:pPr algn="l"/>
          <a:r>
            <a:rPr lang="en-US" sz="1100" b="0">
              <a:solidFill>
                <a:schemeClr val="tx2"/>
              </a:solidFill>
            </a:rPr>
            <a:t>1)</a:t>
          </a:r>
          <a:r>
            <a:rPr lang="en-US" sz="1100" b="0" baseline="0">
              <a:solidFill>
                <a:schemeClr val="tx2"/>
              </a:solidFill>
            </a:rPr>
            <a:t> Type a number next to the "Votes condition to look for" cell.</a:t>
          </a:r>
        </a:p>
        <a:p>
          <a:pPr algn="l"/>
          <a:endParaRPr lang="en-US" sz="1100" b="0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2) Use the dropdown list next to the filters "Candidate" and "Department" to highlight the data you are interested in.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0</xdr:col>
      <xdr:colOff>205740</xdr:colOff>
      <xdr:row>2</xdr:row>
      <xdr:rowOff>165340</xdr:rowOff>
    </xdr:from>
    <xdr:to>
      <xdr:col>1</xdr:col>
      <xdr:colOff>1371600</xdr:colOff>
      <xdr:row>6</xdr:row>
      <xdr:rowOff>45181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9ABFB-7F74-F7E1-5BB3-163414B6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531100"/>
          <a:ext cx="1775460" cy="61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4</xdr:row>
      <xdr:rowOff>99060</xdr:rowOff>
    </xdr:from>
    <xdr:to>
      <xdr:col>8</xdr:col>
      <xdr:colOff>220980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BEC08-50D4-4B03-A3BD-787944F8F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556260</xdr:colOff>
      <xdr:row>1</xdr:row>
      <xdr:rowOff>167640</xdr:rowOff>
    </xdr:from>
    <xdr:to>
      <xdr:col>14</xdr:col>
      <xdr:colOff>38100</xdr:colOff>
      <xdr:row>10</xdr:row>
      <xdr:rowOff>76200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C8CB78DC-8ADD-4145-B62A-3B7736DBD6E6}"/>
            </a:ext>
          </a:extLst>
        </xdr:cNvPr>
        <xdr:cNvSpPr/>
      </xdr:nvSpPr>
      <xdr:spPr>
        <a:xfrm>
          <a:off x="9128760" y="350520"/>
          <a:ext cx="3139440" cy="15544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Instructions:</a:t>
          </a:r>
        </a:p>
        <a:p>
          <a:pPr algn="ctr"/>
          <a:endParaRPr lang="en-US" sz="1100" b="1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1) Use the dropdown list under the "Candidate" cell to retrieve the data related to a candidate.</a:t>
          </a:r>
        </a:p>
        <a:p>
          <a:pPr algn="l"/>
          <a:endParaRPr lang="en-US" sz="1100" b="0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2) You could also compare two departments by selecting them under the "compare departments" cell.</a:t>
          </a:r>
        </a:p>
      </xdr:txBody>
    </xdr:sp>
    <xdr:clientData/>
  </xdr:twoCellAnchor>
  <xdr:twoCellAnchor>
    <xdr:from>
      <xdr:col>3</xdr:col>
      <xdr:colOff>746760</xdr:colOff>
      <xdr:row>22</xdr:row>
      <xdr:rowOff>152400</xdr:rowOff>
    </xdr:from>
    <xdr:to>
      <xdr:col>9</xdr:col>
      <xdr:colOff>320040</xdr:colOff>
      <xdr:row>31</xdr:row>
      <xdr:rowOff>60960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2245A577-3520-4F38-A530-19CD3E964775}"/>
            </a:ext>
          </a:extLst>
        </xdr:cNvPr>
        <xdr:cNvSpPr/>
      </xdr:nvSpPr>
      <xdr:spPr>
        <a:xfrm>
          <a:off x="3238500" y="4175760"/>
          <a:ext cx="6263640" cy="15544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Welcome</a:t>
          </a:r>
          <a:r>
            <a:rPr lang="en-US" sz="1100" b="1" baseline="0">
              <a:solidFill>
                <a:schemeClr val="tx2"/>
              </a:solidFill>
            </a:rPr>
            <a:t> to the Data Comparator Tool</a:t>
          </a:r>
        </a:p>
        <a:p>
          <a:pPr algn="ctr"/>
          <a:r>
            <a:rPr lang="en-US" sz="1100" b="0" baseline="0">
              <a:solidFill>
                <a:schemeClr val="tx2"/>
              </a:solidFill>
            </a:rPr>
            <a:t>This tool allows for dynamically updating the data as it's being requested and comparing departments as well.</a:t>
          </a:r>
        </a:p>
        <a:p>
          <a:pPr algn="ctr"/>
          <a:endParaRPr lang="en-US" sz="1100" b="0" baseline="0">
            <a:solidFill>
              <a:schemeClr val="tx2"/>
            </a:solidFill>
          </a:endParaRPr>
        </a:p>
        <a:p>
          <a:pPr algn="ctr"/>
          <a:r>
            <a:rPr lang="en-US" sz="1100" b="0" baseline="0">
              <a:solidFill>
                <a:schemeClr val="tx2"/>
              </a:solidFill>
            </a:rPr>
            <a:t>Features: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1) Retrieves data dynamically.              3) Calculates other important pieces of data such as the departments      </a:t>
          </a:r>
          <a:r>
            <a:rPr lang="en-US" sz="1100" b="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2) Compares selected departments.         </a:t>
          </a:r>
          <a:r>
            <a:rPr lang="en-US" sz="1100" b="0" baseline="0">
              <a:solidFill>
                <a:schemeClr val="tx2"/>
              </a:solidFill>
            </a:rPr>
            <a:t>with the most amount of votes per candidate.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0</xdr:col>
      <xdr:colOff>175260</xdr:colOff>
      <xdr:row>1</xdr:row>
      <xdr:rowOff>172960</xdr:rowOff>
    </xdr:from>
    <xdr:to>
      <xdr:col>2</xdr:col>
      <xdr:colOff>731520</xdr:colOff>
      <xdr:row>5</xdr:row>
      <xdr:rowOff>52801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E91FFB-5446-40F2-BB1F-55B51D02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355840"/>
          <a:ext cx="1775460" cy="61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354B0-5D88-49C3-9525-8391A8AF5D31}" name="Table24" displayName="Table24" ref="D22:DF33" totalsRowShown="0" headerRowDxfId="227" headerRowBorderDxfId="226" tableBorderDxfId="225" totalsRowBorderDxfId="224">
  <autoFilter ref="D22:DF33" xr:uid="{3A0354B0-5D88-49C3-9525-8391A8AF5D31}"/>
  <sortState xmlns:xlrd2="http://schemas.microsoft.com/office/spreadsheetml/2017/richdata2" ref="D23:DF33">
    <sortCondition descending="1" ref="D1:D24"/>
  </sortState>
  <tableColumns count="107">
    <tableColumn id="1" xr3:uid="{F3DE74AA-A1C4-49DB-8A78-1AAE869CCDAF}" name="Candidate" dataDxfId="223"/>
    <tableColumn id="2" xr3:uid="{BA171EB7-7E8E-48C2-B9DF-CB804A4EC370}" name="Ain" dataDxfId="222"/>
    <tableColumn id="3" xr3:uid="{E7EC2642-B061-4AFE-B8D5-8F1184B6281D}" name="Aisne" dataDxfId="221"/>
    <tableColumn id="4" xr3:uid="{CC0B351E-85A0-4A28-85DB-73E42900D931}" name="Allier" dataDxfId="220"/>
    <tableColumn id="5" xr3:uid="{6C20AE03-7F08-46C5-A587-A1EF3FA64DB3}" name="Alpes-Maritimes" dataDxfId="219"/>
    <tableColumn id="6" xr3:uid="{AD9CF595-8DCA-4689-ADB7-AED083F307B9}" name="Alpes-de-Haute-Provence" dataDxfId="218"/>
    <tableColumn id="7" xr3:uid="{DA6E6CD5-9760-4B5F-9879-7A30B2BF2955}" name="Ardennes" dataDxfId="217"/>
    <tableColumn id="8" xr3:uid="{227900A8-C408-4F5A-BCE2-6EACC6060144}" name="Ardèche" dataDxfId="216"/>
    <tableColumn id="9" xr3:uid="{C609488D-96D6-4CDB-A59F-A2CD0C72AEAF}" name="Ariège" dataDxfId="215"/>
    <tableColumn id="10" xr3:uid="{49F47406-98E7-42AC-95D3-F910FD915349}" name="Aube" dataDxfId="214"/>
    <tableColumn id="11" xr3:uid="{0CC5BE7D-FA78-40C4-A3FD-07740239CF2A}" name="Aude" dataDxfId="213"/>
    <tableColumn id="12" xr3:uid="{A27BCA72-D0D7-4237-9E07-4B5200E17282}" name="Aveyron" dataDxfId="212"/>
    <tableColumn id="13" xr3:uid="{F3ECA5FD-8D9D-4CCA-9404-3D9538529A05}" name="Bas-Rhin" dataDxfId="211"/>
    <tableColumn id="14" xr3:uid="{19060157-0678-4E80-BF4B-94B798426816}" name="Bouches-du-Rhône" dataDxfId="210"/>
    <tableColumn id="15" xr3:uid="{3EAADD1A-255A-42FA-94E3-1FFDC899ED88}" name="Calvados" dataDxfId="209"/>
    <tableColumn id="16" xr3:uid="{32C85D24-678B-4C0D-8EFC-AEEF59B9411C}" name="Cantal" dataDxfId="208"/>
    <tableColumn id="17" xr3:uid="{F483BDAA-8F8E-48D4-A7BA-45D4A45E9A82}" name="Charente" dataDxfId="207"/>
    <tableColumn id="18" xr3:uid="{2880E672-5E75-44DA-B6F8-C0880A058BC8}" name="Charente-Maritime" dataDxfId="206"/>
    <tableColumn id="19" xr3:uid="{3F15D640-2658-4F0E-ABE0-6C1539B0A335}" name="Cher" dataDxfId="205"/>
    <tableColumn id="20" xr3:uid="{2C34A846-639D-4D94-900F-616949AFACF3}" name="Corrèze" dataDxfId="204"/>
    <tableColumn id="21" xr3:uid="{35B53B71-A7FC-42F1-A77A-2041D0EF0B61}" name="Corse-du-Sud" dataDxfId="203"/>
    <tableColumn id="22" xr3:uid="{A6D1FBFA-ADF9-4604-86CE-57D90E24D788}" name="Creuse" dataDxfId="202"/>
    <tableColumn id="23" xr3:uid="{1F0A4296-1800-476F-8C7B-92EBFDC0AF71}" name="Côte-d'Or" dataDxfId="201"/>
    <tableColumn id="24" xr3:uid="{75332ECD-5F4D-4FE4-90E4-0DEC904276A0}" name="Côtes-d'Armor" dataDxfId="200"/>
    <tableColumn id="25" xr3:uid="{03A817D8-0A5F-4735-91E0-610BF31720B0}" name="Deux-Sèvres" dataDxfId="199"/>
    <tableColumn id="26" xr3:uid="{583005BF-3CFD-4F8E-95BD-27B5A8B4E9BB}" name="Dordogne" dataDxfId="198"/>
    <tableColumn id="27" xr3:uid="{9C2A5B4A-8B1E-4B86-9BB3-F0BBEBE58385}" name="Doubs" dataDxfId="197"/>
    <tableColumn id="28" xr3:uid="{F7C50C96-CB98-4167-8156-A6F276F8ED01}" name="Drôme" dataDxfId="196"/>
    <tableColumn id="29" xr3:uid="{06D87A0D-AFB3-474D-A346-6C3ED5C09E01}" name="Essonne" dataDxfId="195"/>
    <tableColumn id="30" xr3:uid="{98FD0D3D-BCA3-42D8-8A2C-561002A47694}" name="Eure" dataDxfId="194"/>
    <tableColumn id="31" xr3:uid="{966D75C2-CCB9-4ED3-925C-8787110D8974}" name="Eure-et-Loir" dataDxfId="193"/>
    <tableColumn id="32" xr3:uid="{EDA55F78-8EEB-41C1-9442-CDB3762F65D0}" name="Finistère" dataDxfId="192"/>
    <tableColumn id="33" xr3:uid="{149F11B4-E844-4B7D-AFB9-784C0058279B}" name="Gard" dataDxfId="191"/>
    <tableColumn id="34" xr3:uid="{EFCA43FD-774E-4D68-B7B3-992B158E5BF2}" name="Gers" dataDxfId="190"/>
    <tableColumn id="35" xr3:uid="{2C484DE4-FDAE-4C53-B8DE-8D4E7F215F76}" name="Gironde" dataDxfId="189"/>
    <tableColumn id="36" xr3:uid="{78DB5CEF-AF70-487E-A261-32FF5902D255}" name="Guadeloupe" dataDxfId="188"/>
    <tableColumn id="37" xr3:uid="{E3D3203E-E72C-4E57-9AB6-1B0DFD3EB099}" name="Guyane" dataDxfId="187"/>
    <tableColumn id="38" xr3:uid="{EAD72A97-20F5-4E6C-85C5-DDF1935061F5}" name="Haut-Rhin" dataDxfId="186"/>
    <tableColumn id="39" xr3:uid="{C87336E3-1B41-41EE-9053-573B7A48B6C2}" name="Haute-Corse" dataDxfId="185"/>
    <tableColumn id="40" xr3:uid="{B523851E-D4F9-4625-872A-347EC5DC2641}" name="Haute-Garonne" dataDxfId="184"/>
    <tableColumn id="41" xr3:uid="{3C5130FB-9F2C-47C9-927F-D0ADBEEC626E}" name="Haute-Loire" dataDxfId="183"/>
    <tableColumn id="42" xr3:uid="{CDE471CC-E552-4913-B2B3-D856D1EDCD6E}" name="Haute-Marne" dataDxfId="182"/>
    <tableColumn id="43" xr3:uid="{CFFD5D1A-BD32-4007-B3C7-B2D0DA2D8811}" name="Haute-Savoie" dataDxfId="181"/>
    <tableColumn id="44" xr3:uid="{CC4DE2CF-B177-43C7-BBC2-A603D55EF083}" name="Haute-Saône" dataDxfId="180"/>
    <tableColumn id="45" xr3:uid="{103DF6FF-6A8B-425B-95E3-B317D90F1A14}" name="Haute-Vienne" dataDxfId="179"/>
    <tableColumn id="46" xr3:uid="{A641849E-6052-44D6-87EA-E7ACFEDA14FC}" name="Hautes-Alpes" dataDxfId="178"/>
    <tableColumn id="47" xr3:uid="{122806EB-B706-4099-9B9E-7439957E9D6B}" name="Hautes-Pyrénées" dataDxfId="177"/>
    <tableColumn id="48" xr3:uid="{B6946548-41A3-4E74-A088-8DC04DD34DBF}" name="Hauts-de-Seine" dataDxfId="176"/>
    <tableColumn id="49" xr3:uid="{2C3FB8BC-C2F4-4648-85C5-1C3A62D32F9F}" name="Hérault" dataDxfId="175"/>
    <tableColumn id="50" xr3:uid="{122ED3D9-313F-4652-9494-B1AAB8D82906}" name="Ille-et-Vilaine" dataDxfId="174"/>
    <tableColumn id="51" xr3:uid="{FC7B1BED-BFF8-4410-AB29-2CC7CC292266}" name="Indre" dataDxfId="173"/>
    <tableColumn id="52" xr3:uid="{227E4905-C919-42AB-9C8F-5B25B8C5A319}" name="Indre-et-Loire" dataDxfId="172"/>
    <tableColumn id="53" xr3:uid="{06BE3711-B183-4C0E-963C-46314391170C}" name="Isère" dataDxfId="171"/>
    <tableColumn id="54" xr3:uid="{D8AF6021-3BF1-4656-AD2C-86894EFFF275}" name="Jura" dataDxfId="170"/>
    <tableColumn id="55" xr3:uid="{3DA86B1D-4108-47D5-A95D-378D552F346D}" name="La Réunion" dataDxfId="169"/>
    <tableColumn id="56" xr3:uid="{5900183D-EE1D-488E-9C01-C16A5390A333}" name="Landes" dataDxfId="168"/>
    <tableColumn id="57" xr3:uid="{F068EC56-072F-44CF-B8ED-B29FFE52507B}" name="Loir-et-Cher" dataDxfId="167"/>
    <tableColumn id="58" xr3:uid="{889EE94F-726E-4CDD-81AB-56C9A9849EEB}" name="Loire" dataDxfId="166"/>
    <tableColumn id="59" xr3:uid="{B92DD265-B92A-46E6-A9C3-779245445875}" name="Loire-Atlantique" dataDxfId="165"/>
    <tableColumn id="60" xr3:uid="{C2C44259-BA1F-4CD2-91F5-17FE467185B0}" name="Loiret" dataDxfId="164"/>
    <tableColumn id="61" xr3:uid="{A60E9ACC-8B21-4A63-8D11-7A17EF5FA720}" name="Lot" dataDxfId="163"/>
    <tableColumn id="62" xr3:uid="{ABDDD8FF-680D-4946-B920-22490D90F7D8}" name="Lot-et-Garonne" dataDxfId="162"/>
    <tableColumn id="63" xr3:uid="{BB0581B0-D74F-4949-A752-F83D02ED0E43}" name="Lozère" dataDxfId="161"/>
    <tableColumn id="64" xr3:uid="{EB871B41-4F9D-47E2-B036-B700A85D3DC3}" name="Maine-et-Loire" dataDxfId="160"/>
    <tableColumn id="65" xr3:uid="{D27820E5-99B3-4892-A852-57B6EE1995D4}" name="Manche" dataDxfId="159"/>
    <tableColumn id="66" xr3:uid="{DF9B0ABF-B49C-4755-937A-9D5B2DB8CA05}" name="Marne" dataDxfId="158"/>
    <tableColumn id="67" xr3:uid="{25BAB532-BC90-4CC5-8354-64E370BB6E6E}" name="Martinique" dataDxfId="157"/>
    <tableColumn id="68" xr3:uid="{78CBB8D9-2CB5-4215-AA6E-F04B0393F2FB}" name="Mayenne" dataDxfId="156"/>
    <tableColumn id="69" xr3:uid="{D3DEB96D-4338-47B7-9EF9-0BC83E90CB4A}" name="Mayotte" dataDxfId="155"/>
    <tableColumn id="70" xr3:uid="{4B656955-ABAA-4808-8006-AEDE3514F09D}" name="Meurthe-et-Moselle" dataDxfId="154"/>
    <tableColumn id="71" xr3:uid="{0A714115-ED3A-4FEF-B544-093F0607DAA2}" name="Meuse" dataDxfId="153"/>
    <tableColumn id="72" xr3:uid="{B9936AE5-CE83-4113-8EA5-69499A419E10}" name="Morbihan" dataDxfId="152"/>
    <tableColumn id="73" xr3:uid="{4B8191AC-3710-497B-A3B3-270B68719CFC}" name="Moselle" dataDxfId="151"/>
    <tableColumn id="74" xr3:uid="{D2BAEBE2-63E7-4694-BC1E-F6589CA809AA}" name="Nièvre" dataDxfId="150"/>
    <tableColumn id="75" xr3:uid="{1BDA71D3-7EBF-4606-9DC4-1D75DA32A900}" name="Nord" dataDxfId="149"/>
    <tableColumn id="76" xr3:uid="{7F596044-06A6-45C8-9967-40C2000C751B}" name="Nouvelle-Calédonie" dataDxfId="148"/>
    <tableColumn id="77" xr3:uid="{F7629DFC-C662-4204-80F3-6996E0C6D150}" name="Oise" dataDxfId="147"/>
    <tableColumn id="78" xr3:uid="{FFAF73F3-A37B-4A77-AE98-7DE8036E554B}" name="Orne" dataDxfId="146"/>
    <tableColumn id="79" xr3:uid="{C191916D-F4A5-49B0-97E2-489A2B1496E3}" name="Paris" dataDxfId="145"/>
    <tableColumn id="80" xr3:uid="{ED57F766-B4F6-475F-B1D5-6B3A6D8370E9}" name="Pas-de-Calais" dataDxfId="144"/>
    <tableColumn id="81" xr3:uid="{FF6311EA-A3BF-45F8-85B3-75D02445E8CC}" name="Polynésie française" dataDxfId="143"/>
    <tableColumn id="82" xr3:uid="{7031D819-ADEA-4C8A-8742-A2171D3683FA}" name="Puy-de-Dôme" dataDxfId="142"/>
    <tableColumn id="83" xr3:uid="{82DC6DEA-BDE0-4DE8-BD51-A9E7DE86031B}" name="Pyrénées-Atlantiques" dataDxfId="141"/>
    <tableColumn id="84" xr3:uid="{6A78F76F-0957-41F0-8743-E95C5C098828}" name="Pyrénées-Orientales" dataDxfId="140"/>
    <tableColumn id="85" xr3:uid="{D8B1F739-FBBF-4CC6-99F5-EA573306C44E}" name="Rhône" dataDxfId="139"/>
    <tableColumn id="86" xr3:uid="{E19E4AC1-1146-4A6D-950E-8E08F761C0CD}" name="Saint-Martin/Saint-Barthélemy" dataDxfId="138"/>
    <tableColumn id="87" xr3:uid="{A504ED2C-D81C-4D80-84A4-D5B4132FB7A4}" name="Saint-Pierre-et-Miquelon" dataDxfId="137"/>
    <tableColumn id="88" xr3:uid="{E5A727D2-9E21-44A4-B78F-232A5C9E47A1}" name="Sarthe" dataDxfId="136"/>
    <tableColumn id="89" xr3:uid="{EC31DE7B-F0D0-49B4-8588-6238FD3590AB}" name="Savoie" dataDxfId="135"/>
    <tableColumn id="90" xr3:uid="{3D63C02A-1A31-421F-BBFA-F9DCD0BE08AC}" name="Saône-et-Loire" dataDxfId="134"/>
    <tableColumn id="91" xr3:uid="{8FA3801D-D113-4402-BD27-BA0D068D753B}" name="Seine-Maritime" dataDxfId="133"/>
    <tableColumn id="92" xr3:uid="{98D54EE6-8D07-42D1-912C-BA7FEFA4B5D6}" name="Seine-Saint-Denis" dataDxfId="132"/>
    <tableColumn id="93" xr3:uid="{CED04F05-16F4-462B-A280-0F96DC578A51}" name="Seine-et-Marne" dataDxfId="131"/>
    <tableColumn id="94" xr3:uid="{86E11E53-7A56-4ED8-AB7A-247AE2FD6973}" name="Somme" dataDxfId="130"/>
    <tableColumn id="95" xr3:uid="{3D7E6035-FA7E-4C48-81BE-D8DBCB5DFC63}" name="Tarn" dataDxfId="129"/>
    <tableColumn id="96" xr3:uid="{F32F9333-877D-496E-91D9-1FEF4F885812}" name="Tarn-et-Garonne" dataDxfId="128"/>
    <tableColumn id="97" xr3:uid="{AA3B310C-9060-42EE-84F9-0CEA2C079DE9}" name="Territoire de Belfort" dataDxfId="127"/>
    <tableColumn id="98" xr3:uid="{83F164FA-226C-4E8F-B987-13AAD82664D0}" name="Val-d'Oise" dataDxfId="126"/>
    <tableColumn id="99" xr3:uid="{A9DAA10F-E7AD-4626-9039-33308E6DF7DB}" name="Val-de-Marne" dataDxfId="125"/>
    <tableColumn id="100" xr3:uid="{D15ED985-5B82-4054-994B-5723FA8A1BDD}" name="Var" dataDxfId="124"/>
    <tableColumn id="101" xr3:uid="{B12EABC1-6DE8-4BCD-BF30-8D2F72F4735A}" name="Vaucluse" dataDxfId="123"/>
    <tableColumn id="102" xr3:uid="{F43C8E04-CECE-4837-AC30-1CFBC2EE7210}" name="Vendée" dataDxfId="122"/>
    <tableColumn id="103" xr3:uid="{77C799D5-E8EB-4546-A354-41E9867DBC0F}" name="Vienne" dataDxfId="121"/>
    <tableColumn id="104" xr3:uid="{9E8FD912-3E8A-44F9-8CA3-0C9792C698D1}" name="Vosges" dataDxfId="120"/>
    <tableColumn id="105" xr3:uid="{83FBC55A-8461-4742-A2C3-214D4690AD55}" name="Wallis et Futuna" dataDxfId="119"/>
    <tableColumn id="106" xr3:uid="{C361EEC1-7397-4A1D-BF8D-0C94D8CA3DE0}" name="Yonne" dataDxfId="118"/>
    <tableColumn id="107" xr3:uid="{01B7A7F7-BCBD-47C9-A9BC-4A2B2E7CC853}" name="Yvelines" dataDxfId="1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971C4-144D-48D1-B8FF-303AF3E9CC5A}" name="Table2" displayName="Table2" ref="A1:DC12" totalsRowShown="0" headerRowDxfId="116" headerRowBorderDxfId="115" tableBorderDxfId="114" totalsRowBorderDxfId="113">
  <autoFilter ref="A1:DC12" xr:uid="{B7C971C4-144D-48D1-B8FF-303AF3E9CC5A}"/>
  <sortState xmlns:xlrd2="http://schemas.microsoft.com/office/spreadsheetml/2017/richdata2" ref="A2:DC12">
    <sortCondition descending="1" ref="A1:A12"/>
  </sortState>
  <tableColumns count="107">
    <tableColumn id="1" xr3:uid="{27C8E1A7-4DD3-497E-9BB7-9E0EE471B6E9}" name="Candidate" dataDxfId="112"/>
    <tableColumn id="2" xr3:uid="{8CCB92DA-03BE-4E04-9048-217E624457FE}" name="Ain" dataDxfId="111"/>
    <tableColumn id="3" xr3:uid="{5850EA8D-19C4-464A-803C-AE76ED004BD3}" name="Aisne" dataDxfId="110"/>
    <tableColumn id="4" xr3:uid="{A6D7EBC4-3FE3-4221-8CCA-78E0740E2B64}" name="Allier" dataDxfId="109"/>
    <tableColumn id="5" xr3:uid="{BE876166-4E7F-40FA-968C-02CBE720939A}" name="Alpes-Maritimes" dataDxfId="108"/>
    <tableColumn id="6" xr3:uid="{232532A6-0C44-4E86-A5AF-A317ECD29C04}" name="Alpes-de-Haute-Provence" dataDxfId="107"/>
    <tableColumn id="7" xr3:uid="{2373349C-D894-424D-AA87-AEE39F79AD05}" name="Ardennes" dataDxfId="106"/>
    <tableColumn id="8" xr3:uid="{2B73B324-EE11-4018-9BF9-84682AC1F105}" name="Ardèche" dataDxfId="105"/>
    <tableColumn id="9" xr3:uid="{16372E34-A8F2-4A61-8F28-063FA267BC65}" name="Ariège" dataDxfId="104"/>
    <tableColumn id="10" xr3:uid="{682605AC-2360-4778-9C99-8D2E17716ED5}" name="Aube" dataDxfId="103"/>
    <tableColumn id="11" xr3:uid="{981C5C21-7AC7-47EA-A861-ADA53019D2EE}" name="Aude" dataDxfId="102"/>
    <tableColumn id="12" xr3:uid="{8048A4F9-B569-4139-A8EF-B7CD7DC9AB56}" name="Aveyron" dataDxfId="101"/>
    <tableColumn id="13" xr3:uid="{CAF3796D-7307-4506-8316-970783B565DE}" name="Bas-Rhin" dataDxfId="100"/>
    <tableColumn id="14" xr3:uid="{92A27818-DB05-44C6-BDD3-489379907650}" name="Bouches-du-Rhône" dataDxfId="99"/>
    <tableColumn id="15" xr3:uid="{09D411A4-73D7-4592-8926-BEBAF46A4E4F}" name="Calvados" dataDxfId="98"/>
    <tableColumn id="16" xr3:uid="{3F66DE9E-989E-4D21-B8FE-5AB647243D04}" name="Cantal" dataDxfId="97"/>
    <tableColumn id="17" xr3:uid="{A7691DC8-030B-4E6F-B599-4D694CC66BC2}" name="Charente" dataDxfId="96"/>
    <tableColumn id="18" xr3:uid="{4312157F-5109-415F-BF4F-A5D40DCEF34A}" name="Charente-Maritime" dataDxfId="95"/>
    <tableColumn id="19" xr3:uid="{1335A6BC-A79F-4F25-937E-7411352074B7}" name="Cher" dataDxfId="94"/>
    <tableColumn id="20" xr3:uid="{ABB30B80-C652-4182-A93D-AE336859C19F}" name="Corrèze" dataDxfId="93"/>
    <tableColumn id="21" xr3:uid="{150B3246-C696-4D43-BC4C-053D447C0C48}" name="Corse-du-Sud" dataDxfId="92"/>
    <tableColumn id="22" xr3:uid="{61704F7C-FB36-4160-90D1-9181EB7D489E}" name="Creuse" dataDxfId="91"/>
    <tableColumn id="23" xr3:uid="{BBC4F1BA-8753-4F7E-9BFA-E8F4E262C658}" name="Côte-d'Or" dataDxfId="90"/>
    <tableColumn id="24" xr3:uid="{25DB42A6-CECF-429D-B06D-C4428313548B}" name="Côtes-d'Armor" dataDxfId="89"/>
    <tableColumn id="25" xr3:uid="{78B8BED2-E7C2-402C-A723-5EEE3BB04CDC}" name="Deux-Sèvres" dataDxfId="88"/>
    <tableColumn id="26" xr3:uid="{56BEE575-2617-400C-A0AE-FB05670ACE71}" name="Dordogne" dataDxfId="87"/>
    <tableColumn id="27" xr3:uid="{5425430B-1026-4534-A351-16430171312D}" name="Doubs" dataDxfId="86"/>
    <tableColumn id="28" xr3:uid="{FDD5121D-C879-457B-A2DF-C83B7CC13CD0}" name="Drôme" dataDxfId="85"/>
    <tableColumn id="29" xr3:uid="{7B72C5EC-FFEA-4EE7-9221-9450CC387071}" name="Essonne" dataDxfId="84"/>
    <tableColumn id="30" xr3:uid="{9F6C6700-5FAB-454E-B2D8-4065D439F10E}" name="Eure" dataDxfId="83"/>
    <tableColumn id="31" xr3:uid="{ACB400C1-6E03-4981-87BA-B8F448E33609}" name="Eure-et-Loir" dataDxfId="82"/>
    <tableColumn id="32" xr3:uid="{A0010EA8-88F5-4BFB-B5FD-DB4C1FABC9D3}" name="Finistère" dataDxfId="81"/>
    <tableColumn id="33" xr3:uid="{2ADE7994-0D31-415C-8D5B-D744ED5FC46D}" name="Gard" dataDxfId="80"/>
    <tableColumn id="34" xr3:uid="{F32DFC87-B65E-49EF-B7E1-11E14D457DE6}" name="Gers" dataDxfId="79"/>
    <tableColumn id="35" xr3:uid="{E89AFA6C-B45A-4F39-8C1F-887DC31F47EE}" name="Gironde" dataDxfId="78"/>
    <tableColumn id="36" xr3:uid="{F70D1BA5-1060-4BA9-ABA1-31FAC34E0047}" name="Guadeloupe" dataDxfId="77"/>
    <tableColumn id="37" xr3:uid="{D7ACBB48-BDC9-40B5-85DF-955943C06392}" name="Guyane" dataDxfId="76"/>
    <tableColumn id="38" xr3:uid="{1E811BA7-7958-4A55-B924-92B9CAAD10C3}" name="Haut-Rhin" dataDxfId="75"/>
    <tableColumn id="39" xr3:uid="{42C1C79F-8BD5-451D-964B-E28BCEFE7953}" name="Haute-Corse" dataDxfId="74"/>
    <tableColumn id="40" xr3:uid="{36B4C0CB-2FA0-49EF-A59E-044A2619FEA4}" name="Haute-Garonne" dataDxfId="73"/>
    <tableColumn id="41" xr3:uid="{68868B2E-E899-4D1C-8A67-2BF42A4C0C7D}" name="Haute-Loire" dataDxfId="72"/>
    <tableColumn id="42" xr3:uid="{8CF70388-25A1-4E51-9FA3-3FC90E6309F3}" name="Haute-Marne" dataDxfId="71"/>
    <tableColumn id="43" xr3:uid="{9991CD78-264A-4A0E-B252-821C90984B96}" name="Haute-Savoie" dataDxfId="70"/>
    <tableColumn id="44" xr3:uid="{3637CF11-C187-4C1B-86AC-4F1ACA2231EA}" name="Haute-Saône" dataDxfId="69"/>
    <tableColumn id="45" xr3:uid="{DA60368F-7801-4AD2-A019-3A82A688E535}" name="Haute-Vienne" dataDxfId="68"/>
    <tableColumn id="46" xr3:uid="{C71AF716-FD77-4BF7-9368-235F16A1C1BD}" name="Hautes-Alpes" dataDxfId="67"/>
    <tableColumn id="47" xr3:uid="{A243BC10-75CC-417D-9769-08929D257A8E}" name="Hautes-Pyrénées" dataDxfId="66"/>
    <tableColumn id="48" xr3:uid="{95485102-7BF1-4CA6-B9D3-A945950FE1C5}" name="Hauts-de-Seine" dataDxfId="65"/>
    <tableColumn id="49" xr3:uid="{626F728A-8CED-4237-ACD8-173371128A6D}" name="Hérault" dataDxfId="64"/>
    <tableColumn id="50" xr3:uid="{B3372E9D-DC31-44AC-AD67-391C434BA5A7}" name="Ille-et-Vilaine" dataDxfId="63"/>
    <tableColumn id="51" xr3:uid="{C57C9F4E-E269-436B-9148-64D2617A6A0F}" name="Indre" dataDxfId="62"/>
    <tableColumn id="52" xr3:uid="{930C842F-613C-4EF1-856D-4F8A4EEA27B1}" name="Indre-et-Loire" dataDxfId="61"/>
    <tableColumn id="53" xr3:uid="{F0F1FA28-C979-4CFB-A9C6-F1D651653689}" name="Isère" dataDxfId="60"/>
    <tableColumn id="54" xr3:uid="{DA1C3045-CA08-4978-94C7-1384C923C1AF}" name="Jura" dataDxfId="59"/>
    <tableColumn id="55" xr3:uid="{66C3EF42-EC88-44E2-B499-91050A5AE7C2}" name="La Réunion" dataDxfId="58"/>
    <tableColumn id="56" xr3:uid="{66BD0218-2122-4260-92EE-41C899CDA3D3}" name="Landes" dataDxfId="57"/>
    <tableColumn id="57" xr3:uid="{C6E2131D-E8CB-4692-999D-B039F41FEB19}" name="Loir-et-Cher" dataDxfId="56"/>
    <tableColumn id="58" xr3:uid="{B66AF8C5-F3D3-48F2-B43A-463E2F7637C0}" name="Loire" dataDxfId="55"/>
    <tableColumn id="59" xr3:uid="{362337F0-580F-495C-A781-45B4AC518F27}" name="Loire-Atlantique" dataDxfId="54"/>
    <tableColumn id="60" xr3:uid="{E5983660-13C2-4043-9C61-6114CFDA4FB3}" name="Loiret" dataDxfId="53"/>
    <tableColumn id="61" xr3:uid="{7367AEC2-3CF6-440F-A751-C827CE21281A}" name="Lot" dataDxfId="52"/>
    <tableColumn id="62" xr3:uid="{8DA875A8-2AC5-448C-927A-EF1AF6AA701D}" name="Lot-et-Garonne" dataDxfId="51"/>
    <tableColumn id="63" xr3:uid="{B12F99B3-5CE8-4437-93A2-337B5CE3E3D6}" name="Lozère" dataDxfId="50"/>
    <tableColumn id="64" xr3:uid="{C2D741F6-1BFC-4A87-AFAD-15BF34472A60}" name="Maine-et-Loire" dataDxfId="49"/>
    <tableColumn id="65" xr3:uid="{0B5DC99E-83E2-40E2-9D1B-542EA8AF1BFB}" name="Manche" dataDxfId="48"/>
    <tableColumn id="66" xr3:uid="{6D9BA7E3-D4FA-4D80-AC2C-C1EE0A28E8BC}" name="Marne" dataDxfId="47"/>
    <tableColumn id="67" xr3:uid="{BE64437B-D56F-4EDF-9566-2062756F28EC}" name="Martinique" dataDxfId="46"/>
    <tableColumn id="68" xr3:uid="{9E0E8A9B-5542-4E01-81BC-F4893C0F577C}" name="Mayenne" dataDxfId="45"/>
    <tableColumn id="69" xr3:uid="{4780D916-1371-49C9-9A6B-4CE2B1B53788}" name="Mayotte" dataDxfId="44"/>
    <tableColumn id="70" xr3:uid="{AD27B474-7A9C-42FB-9772-B251CB0917EB}" name="Meurthe-et-Moselle" dataDxfId="43"/>
    <tableColumn id="71" xr3:uid="{9F7BF458-8D2B-4FD9-926D-C13FB3A04719}" name="Meuse" dataDxfId="42"/>
    <tableColumn id="72" xr3:uid="{52B891CC-8E03-41FE-9F77-CBE77B3A03CF}" name="Morbihan" dataDxfId="41"/>
    <tableColumn id="73" xr3:uid="{FB978F30-7986-44F8-85FB-D588B406A6E1}" name="Moselle" dataDxfId="40"/>
    <tableColumn id="74" xr3:uid="{92789DCD-1A55-4B00-987E-DBB23D1D0F63}" name="Nièvre" dataDxfId="39"/>
    <tableColumn id="75" xr3:uid="{0FFAE2BE-49C3-407A-B7E7-9D52C63CC2C5}" name="Nord" dataDxfId="38"/>
    <tableColumn id="76" xr3:uid="{14DD721D-038E-44F9-8312-7D1F237E494C}" name="Nouvelle-Calédonie" dataDxfId="37"/>
    <tableColumn id="77" xr3:uid="{2EABB539-5263-48C8-8503-B19DA097C2E4}" name="Oise" dataDxfId="36"/>
    <tableColumn id="78" xr3:uid="{61BB17DF-8BE3-4A1F-9BF9-0F78A579D402}" name="Orne" dataDxfId="35"/>
    <tableColumn id="79" xr3:uid="{7E1A73C9-5329-4A1B-BB24-E564C871B552}" name="Paris" dataDxfId="34"/>
    <tableColumn id="80" xr3:uid="{167D2C08-5614-42CD-8602-43F57CBA5066}" name="Pas-de-Calais" dataDxfId="33"/>
    <tableColumn id="81" xr3:uid="{4E43FC3C-CDE7-47A4-A9D3-AE331493D5BC}" name="Polynésie française" dataDxfId="32"/>
    <tableColumn id="82" xr3:uid="{B48AACFC-9FB2-4061-9961-7DDFF5B9C01A}" name="Puy-de-Dôme" dataDxfId="31"/>
    <tableColumn id="83" xr3:uid="{A4A947CB-A290-4751-9C66-2AE78C2592C4}" name="Pyrénées-Atlantiques" dataDxfId="30"/>
    <tableColumn id="84" xr3:uid="{6C049822-5AEF-43DF-B8DB-B54B8E0E1BE9}" name="Pyrénées-Orientales" dataDxfId="29"/>
    <tableColumn id="85" xr3:uid="{AD51126C-4807-4EE8-9CC6-78FCF3F7C2B7}" name="Rhône" dataDxfId="28"/>
    <tableColumn id="86" xr3:uid="{AB7D602C-E6BF-4010-BEEB-DE99BBF54B21}" name="Saint-Martin/Saint-Barthélemy" dataDxfId="27"/>
    <tableColumn id="87" xr3:uid="{829002FC-98F1-4C0D-9EFF-6DC27A17654B}" name="Saint-Pierre-et-Miquelon" dataDxfId="26"/>
    <tableColumn id="88" xr3:uid="{2D3BA051-2706-4F01-B69D-33879F7775CE}" name="Sarthe" dataDxfId="25"/>
    <tableColumn id="89" xr3:uid="{0BF0643A-FD9D-4B39-BB9F-A9485274258B}" name="Savoie" dataDxfId="24"/>
    <tableColumn id="90" xr3:uid="{DC19E2F3-A469-445C-937E-246806A4E0E4}" name="Saône-et-Loire" dataDxfId="23"/>
    <tableColumn id="91" xr3:uid="{48D358ED-27D4-49DD-B90A-9706EE396878}" name="Seine-Maritime" dataDxfId="22"/>
    <tableColumn id="92" xr3:uid="{E3BF594D-AA75-4FAF-8978-4E29A613CD1B}" name="Seine-Saint-Denis" dataDxfId="21"/>
    <tableColumn id="93" xr3:uid="{E613C3F7-F72A-49AA-9599-74960AE9D189}" name="Seine-et-Marne" dataDxfId="20"/>
    <tableColumn id="94" xr3:uid="{A7E14350-E02D-4913-B421-01C042FD6F3C}" name="Somme" dataDxfId="19"/>
    <tableColumn id="95" xr3:uid="{B0E3246A-EF68-4157-BBAC-47AFED718F92}" name="Tarn" dataDxfId="18"/>
    <tableColumn id="96" xr3:uid="{C8C7BB4A-10F5-4B5E-B66A-CC1F50DE1705}" name="Tarn-et-Garonne" dataDxfId="17"/>
    <tableColumn id="97" xr3:uid="{8A7EE812-37A9-4191-8FFB-FE55A42A3C1D}" name="Territoire de Belfort" dataDxfId="16"/>
    <tableColumn id="98" xr3:uid="{EEA62222-52ED-41E3-94EA-596CAFE64406}" name="Val-d'Oise" dataDxfId="15"/>
    <tableColumn id="99" xr3:uid="{C3DC370D-EEF7-4AEA-B34C-B8F131564070}" name="Val-de-Marne" dataDxfId="14"/>
    <tableColumn id="100" xr3:uid="{DAE410B7-34F4-407F-A6E1-A7077D31F603}" name="Var" dataDxfId="13"/>
    <tableColumn id="101" xr3:uid="{814759AF-9F4E-45AF-AD4F-5BD76A013DFB}" name="Vaucluse" dataDxfId="12"/>
    <tableColumn id="102" xr3:uid="{029998F9-4C24-4C24-B3E6-99C9DA70C54C}" name="Vendée" dataDxfId="11"/>
    <tableColumn id="103" xr3:uid="{D9196820-BAC6-4776-9454-9135203F4B51}" name="Vienne" dataDxfId="10"/>
    <tableColumn id="104" xr3:uid="{88A467E4-5EE2-47C5-85F8-B3B5FB1ED660}" name="Vosges" dataDxfId="9"/>
    <tableColumn id="105" xr3:uid="{390ABB01-0672-4710-B5F2-D3CD090AC4AA}" name="Wallis et Futuna" dataDxfId="8"/>
    <tableColumn id="106" xr3:uid="{709EE3EF-82C4-41BD-8015-EF7F11859715}" name="Yonne" dataDxfId="7"/>
    <tableColumn id="107" xr3:uid="{35295217-2F2D-401F-8207-0270293A6FA3}" name="Yvelines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00C5-6FB3-4A66-9859-158C80A03F7E}">
  <dimension ref="F4:S17"/>
  <sheetViews>
    <sheetView tabSelected="1" workbookViewId="0">
      <selection activeCell="E24" sqref="E24"/>
    </sheetView>
  </sheetViews>
  <sheetFormatPr defaultRowHeight="14.4" x14ac:dyDescent="0.3"/>
  <cols>
    <col min="1" max="16384" width="8.88671875" style="9"/>
  </cols>
  <sheetData>
    <row r="4" spans="6:19" x14ac:dyDescent="0.3">
      <c r="H4" s="48" t="s">
        <v>135</v>
      </c>
      <c r="I4" s="48"/>
      <c r="J4" s="48"/>
      <c r="K4" s="48"/>
      <c r="L4" s="48"/>
      <c r="M4" s="48"/>
      <c r="N4" s="48"/>
      <c r="O4" s="48"/>
      <c r="P4" s="48"/>
      <c r="Q4" s="48"/>
    </row>
    <row r="5" spans="6:19" x14ac:dyDescent="0.3">
      <c r="H5" s="48"/>
      <c r="I5" s="48"/>
      <c r="J5" s="48"/>
      <c r="K5" s="48"/>
      <c r="L5" s="48"/>
      <c r="M5" s="48"/>
      <c r="N5" s="48"/>
      <c r="O5" s="48"/>
      <c r="P5" s="48"/>
      <c r="Q5" s="48"/>
    </row>
    <row r="6" spans="6:19" x14ac:dyDescent="0.3"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6:19" x14ac:dyDescent="0.3">
      <c r="H7" s="48"/>
      <c r="I7" s="48"/>
      <c r="J7" s="48"/>
      <c r="K7" s="48"/>
      <c r="L7" s="48"/>
      <c r="M7" s="48"/>
      <c r="N7" s="48"/>
      <c r="O7" s="48"/>
      <c r="P7" s="48"/>
      <c r="Q7" s="48"/>
    </row>
    <row r="8" spans="6:19" x14ac:dyDescent="0.3">
      <c r="H8" s="48"/>
      <c r="I8" s="48"/>
      <c r="J8" s="48"/>
      <c r="K8" s="48"/>
      <c r="L8" s="48"/>
      <c r="M8" s="48"/>
      <c r="N8" s="48"/>
      <c r="O8" s="48"/>
      <c r="P8" s="48"/>
      <c r="Q8" s="48"/>
    </row>
    <row r="9" spans="6:19" x14ac:dyDescent="0.3">
      <c r="H9" s="48"/>
      <c r="I9" s="48"/>
      <c r="J9" s="48"/>
      <c r="K9" s="48"/>
      <c r="L9" s="48"/>
      <c r="M9" s="48"/>
      <c r="N9" s="48"/>
      <c r="O9" s="48"/>
      <c r="P9" s="48"/>
      <c r="Q9" s="48"/>
    </row>
    <row r="10" spans="6:19" x14ac:dyDescent="0.3"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</row>
    <row r="11" spans="6:19" ht="18" x14ac:dyDescent="0.35">
      <c r="F11" s="49" t="s">
        <v>136</v>
      </c>
      <c r="G11" s="49"/>
      <c r="H11" s="49"/>
      <c r="I11" s="49"/>
      <c r="J11" s="49"/>
      <c r="K11" s="49"/>
      <c r="L11" s="49"/>
      <c r="M11" s="49"/>
      <c r="N11" s="49"/>
      <c r="O11" s="47"/>
      <c r="P11" s="47"/>
      <c r="Q11" s="47"/>
      <c r="R11" s="47"/>
      <c r="S11" s="47"/>
    </row>
    <row r="12" spans="6:19" x14ac:dyDescent="0.3"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6:19" ht="21" x14ac:dyDescent="0.4">
      <c r="F13" s="54"/>
      <c r="G13" s="50" t="str">
        <f>HYPERLINK("#'Data Searching Tool'!D10","1) Data Searching Tool")</f>
        <v>1) Data Searching Tool</v>
      </c>
      <c r="H13" s="51"/>
      <c r="I13" s="51"/>
      <c r="J13" s="51"/>
      <c r="K13" s="51"/>
      <c r="L13" s="47"/>
      <c r="M13" s="47"/>
      <c r="N13" s="47"/>
      <c r="O13" s="47"/>
      <c r="P13" s="47"/>
      <c r="Q13" s="47"/>
      <c r="R13" s="47"/>
      <c r="S13" s="47"/>
    </row>
    <row r="14" spans="6:19" ht="21" x14ac:dyDescent="0.4">
      <c r="F14" s="54"/>
      <c r="G14" s="52"/>
      <c r="H14" s="53"/>
      <c r="I14" s="53"/>
      <c r="J14" s="53"/>
      <c r="K14" s="53"/>
      <c r="L14" s="47"/>
      <c r="M14" s="47"/>
      <c r="N14" s="47"/>
      <c r="O14" s="47"/>
      <c r="P14" s="47"/>
      <c r="Q14" s="47"/>
      <c r="R14" s="47"/>
      <c r="S14" s="47"/>
    </row>
    <row r="15" spans="6:19" ht="21" x14ac:dyDescent="0.4">
      <c r="F15" s="54"/>
      <c r="G15" s="50" t="str">
        <f>HYPERLINK("#'Data'!A1","2) Raw Data Table")</f>
        <v>2) Raw Data Table</v>
      </c>
      <c r="H15" s="51"/>
      <c r="I15" s="51"/>
      <c r="J15" s="51"/>
      <c r="K15" s="51"/>
      <c r="L15" s="47"/>
      <c r="M15" s="47"/>
      <c r="N15" s="47"/>
      <c r="O15" s="47"/>
      <c r="P15" s="47"/>
      <c r="Q15" s="47"/>
      <c r="R15" s="47"/>
      <c r="S15" s="47"/>
    </row>
    <row r="16" spans="6:19" ht="21" x14ac:dyDescent="0.4">
      <c r="F16" s="54"/>
      <c r="G16" s="52"/>
      <c r="H16" s="53"/>
      <c r="I16" s="53"/>
      <c r="J16" s="53"/>
      <c r="K16" s="53"/>
      <c r="L16" s="47"/>
      <c r="M16" s="47"/>
      <c r="N16" s="47"/>
      <c r="O16" s="47"/>
      <c r="P16" s="47"/>
      <c r="Q16" s="47"/>
      <c r="R16" s="47"/>
      <c r="S16" s="47"/>
    </row>
    <row r="17" spans="6:11" ht="21" x14ac:dyDescent="0.4">
      <c r="F17" s="55"/>
      <c r="G17" s="50" t="str">
        <f>HYPERLINK("#'Data Comparator Tool'!C4","3) Data Comparator Tool")</f>
        <v>3) Data Comparator Tool</v>
      </c>
      <c r="H17" s="51"/>
      <c r="I17" s="51"/>
      <c r="J17" s="51"/>
      <c r="K17" s="51"/>
    </row>
  </sheetData>
  <mergeCells count="5">
    <mergeCell ref="G17:K17"/>
    <mergeCell ref="F11:N11"/>
    <mergeCell ref="H4:Q9"/>
    <mergeCell ref="G13:K13"/>
    <mergeCell ref="G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958-D55A-42F7-81EE-CEF64CB34796}">
  <dimension ref="A3:DG182"/>
  <sheetViews>
    <sheetView zoomScaleNormal="100" workbookViewId="0">
      <selection activeCell="A15" sqref="A15"/>
    </sheetView>
  </sheetViews>
  <sheetFormatPr defaultRowHeight="14.4" x14ac:dyDescent="0.3"/>
  <cols>
    <col min="1" max="1" width="8.88671875" style="9"/>
    <col min="2" max="2" width="22.77734375" style="9" bestFit="1" customWidth="1"/>
    <col min="3" max="3" width="25.77734375" style="9" bestFit="1" customWidth="1"/>
    <col min="4" max="4" width="20.6640625" style="9" bestFit="1" customWidth="1"/>
    <col min="5" max="5" width="9.5546875" style="9" bestFit="1" customWidth="1"/>
    <col min="6" max="6" width="9" style="9" bestFit="1" customWidth="1"/>
    <col min="7" max="7" width="9.5546875" style="9" bestFit="1" customWidth="1"/>
    <col min="8" max="8" width="11.5546875" style="9" customWidth="1"/>
    <col min="9" max="9" width="8.88671875" style="9" customWidth="1"/>
    <col min="10" max="14" width="9" style="9" bestFit="1" customWidth="1"/>
    <col min="15" max="16" width="9.5546875" style="9" bestFit="1" customWidth="1"/>
    <col min="17" max="30" width="9" style="9" bestFit="1" customWidth="1"/>
    <col min="31" max="32" width="9.5546875" style="9" bestFit="1" customWidth="1"/>
    <col min="33" max="33" width="9" style="9" bestFit="1" customWidth="1"/>
    <col min="34" max="35" width="9.5546875" style="9" bestFit="1" customWidth="1"/>
    <col min="36" max="36" width="9" style="9" bestFit="1" customWidth="1"/>
    <col min="37" max="37" width="9.5546875" style="9" bestFit="1" customWidth="1"/>
    <col min="38" max="39" width="9" style="9" bestFit="1" customWidth="1"/>
    <col min="40" max="40" width="9.5546875" style="9" bestFit="1" customWidth="1"/>
    <col min="41" max="41" width="9" style="9" bestFit="1" customWidth="1"/>
    <col min="42" max="42" width="9.5546875" style="9" bestFit="1" customWidth="1"/>
    <col min="43" max="50" width="9" style="9" bestFit="1" customWidth="1"/>
    <col min="51" max="52" width="9.5546875" style="9" bestFit="1" customWidth="1"/>
    <col min="53" max="54" width="9" style="9" bestFit="1" customWidth="1"/>
    <col min="55" max="55" width="9.5546875" style="9" bestFit="1" customWidth="1"/>
    <col min="56" max="60" width="9" style="9" bestFit="1" customWidth="1"/>
    <col min="61" max="61" width="9.5546875" style="9" bestFit="1" customWidth="1"/>
    <col min="62" max="73" width="9" style="9" bestFit="1" customWidth="1"/>
    <col min="74" max="75" width="9.5546875" style="9" bestFit="1" customWidth="1"/>
    <col min="76" max="76" width="9" style="9" bestFit="1" customWidth="1"/>
    <col min="77" max="77" width="9.5546875" style="9" bestFit="1" customWidth="1"/>
    <col min="78" max="78" width="9" style="9" bestFit="1" customWidth="1"/>
    <col min="79" max="79" width="9.5546875" style="9" bestFit="1" customWidth="1"/>
    <col min="80" max="81" width="9" style="9" bestFit="1" customWidth="1"/>
    <col min="82" max="82" width="9.5546875" style="9" bestFit="1" customWidth="1"/>
    <col min="83" max="86" width="9" style="9" bestFit="1" customWidth="1"/>
    <col min="87" max="87" width="9.5546875" style="9" bestFit="1" customWidth="1"/>
    <col min="88" max="92" width="9" style="9" bestFit="1" customWidth="1"/>
    <col min="93" max="93" width="9.5546875" style="9" bestFit="1" customWidth="1"/>
    <col min="94" max="94" width="9" style="9" bestFit="1" customWidth="1"/>
    <col min="95" max="95" width="9.5546875" style="9" bestFit="1" customWidth="1"/>
    <col min="96" max="101" width="9" style="9" bestFit="1" customWidth="1"/>
    <col min="102" max="102" width="9.5546875" style="9" bestFit="1" customWidth="1"/>
    <col min="103" max="108" width="9" style="9" bestFit="1" customWidth="1"/>
    <col min="109" max="109" width="9.5546875" style="9" bestFit="1" customWidth="1"/>
    <col min="110" max="16384" width="8.88671875" style="9"/>
  </cols>
  <sheetData>
    <row r="3" spans="1:17" x14ac:dyDescent="0.3">
      <c r="A3" s="46" t="s">
        <v>137</v>
      </c>
      <c r="B3" s="46"/>
      <c r="H3" s="17" t="s">
        <v>122</v>
      </c>
      <c r="I3" s="33" t="s">
        <v>127</v>
      </c>
      <c r="J3" s="34"/>
      <c r="K3" s="34"/>
      <c r="L3" s="34"/>
      <c r="M3" s="34"/>
      <c r="N3" s="35"/>
    </row>
    <row r="4" spans="1:17" x14ac:dyDescent="0.3">
      <c r="C4" s="33" t="s">
        <v>120</v>
      </c>
      <c r="D4" s="36"/>
      <c r="E4" s="36"/>
      <c r="F4" s="37"/>
      <c r="H4" s="18"/>
      <c r="I4" s="30" t="s">
        <v>124</v>
      </c>
      <c r="J4" s="31"/>
      <c r="K4" s="31"/>
      <c r="L4" s="31"/>
      <c r="M4" s="31"/>
      <c r="N4" s="32"/>
      <c r="Q4"/>
    </row>
    <row r="5" spans="1:17" x14ac:dyDescent="0.3">
      <c r="C5" s="22" t="str">
        <f>"Candidate: "&amp;IF(D5="", "(None selected)","")</f>
        <v xml:space="preserve">Candidate: </v>
      </c>
      <c r="D5" s="38" t="s">
        <v>109</v>
      </c>
      <c r="E5" s="38"/>
      <c r="F5" s="38"/>
      <c r="H5" s="19"/>
      <c r="I5" s="30" t="s">
        <v>125</v>
      </c>
      <c r="J5" s="31"/>
      <c r="K5" s="31"/>
      <c r="L5" s="31"/>
      <c r="M5" s="31"/>
      <c r="N5" s="32"/>
    </row>
    <row r="6" spans="1:17" x14ac:dyDescent="0.3">
      <c r="C6" s="24" t="str">
        <f>"Department: "&amp;IF(D6="", "(None selected)","")</f>
        <v xml:space="preserve">Department: </v>
      </c>
      <c r="D6" s="38" t="s">
        <v>77</v>
      </c>
      <c r="E6" s="38"/>
      <c r="F6" s="38"/>
      <c r="H6" s="23"/>
      <c r="I6" s="30" t="s">
        <v>126</v>
      </c>
      <c r="J6" s="31"/>
      <c r="K6" s="31"/>
      <c r="L6" s="31"/>
      <c r="M6" s="31"/>
      <c r="N6" s="32"/>
    </row>
    <row r="7" spans="1:17" x14ac:dyDescent="0.3">
      <c r="H7" s="21"/>
      <c r="I7" s="30" t="s">
        <v>123</v>
      </c>
      <c r="J7" s="31"/>
      <c r="K7" s="31"/>
      <c r="L7" s="31"/>
      <c r="M7" s="31"/>
      <c r="N7" s="32"/>
    </row>
    <row r="8" spans="1:17" x14ac:dyDescent="0.3">
      <c r="H8" s="28"/>
      <c r="I8" s="30" t="s">
        <v>129</v>
      </c>
      <c r="J8" s="31"/>
      <c r="K8" s="31"/>
      <c r="L8" s="31"/>
      <c r="M8" s="31"/>
      <c r="N8" s="32"/>
    </row>
    <row r="9" spans="1:17" x14ac:dyDescent="0.3">
      <c r="H9" s="27"/>
      <c r="I9" s="26"/>
      <c r="J9" s="26"/>
      <c r="K9" s="26"/>
      <c r="L9" s="26"/>
      <c r="M9" s="26"/>
      <c r="N9" s="26"/>
    </row>
    <row r="10" spans="1:17" ht="30" customHeight="1" x14ac:dyDescent="0.3">
      <c r="C10" s="25" t="s">
        <v>128</v>
      </c>
      <c r="D10" s="20">
        <v>100000</v>
      </c>
    </row>
    <row r="11" spans="1:17" x14ac:dyDescent="0.3">
      <c r="C11" s="10" t="s">
        <v>119</v>
      </c>
      <c r="D11" s="16">
        <f ca="1">IF(D10="","No condition selected",IF(D5="",COUNTIFS(Table24[[Ain]:[Yvelines]],"&gt;="&amp;D10),COUNTIF(_xlfn.ANCHORARRAY(E42),"&gt;"&amp;D10)))</f>
        <v>25</v>
      </c>
    </row>
    <row r="22" spans="1:110" customFormat="1" x14ac:dyDescent="0.3">
      <c r="A22" s="9"/>
      <c r="B22" s="9"/>
      <c r="C22" s="9"/>
      <c r="D22" s="4" t="s">
        <v>117</v>
      </c>
      <c r="E22" s="5" t="s">
        <v>0</v>
      </c>
      <c r="F22" s="5" t="s">
        <v>1</v>
      </c>
      <c r="G22" s="5" t="s">
        <v>2</v>
      </c>
      <c r="H22" s="5" t="s">
        <v>3</v>
      </c>
      <c r="I22" s="5" t="s">
        <v>4</v>
      </c>
      <c r="J22" s="5" t="s">
        <v>5</v>
      </c>
      <c r="K22" s="5" t="s">
        <v>6</v>
      </c>
      <c r="L22" s="5" t="s">
        <v>7</v>
      </c>
      <c r="M22" s="5" t="s">
        <v>8</v>
      </c>
      <c r="N22" s="5" t="s">
        <v>9</v>
      </c>
      <c r="O22" s="5" t="s">
        <v>10</v>
      </c>
      <c r="P22" s="5" t="s">
        <v>11</v>
      </c>
      <c r="Q22" s="5" t="s">
        <v>12</v>
      </c>
      <c r="R22" s="5" t="s">
        <v>13</v>
      </c>
      <c r="S22" s="5" t="s">
        <v>14</v>
      </c>
      <c r="T22" s="5" t="s">
        <v>15</v>
      </c>
      <c r="U22" s="5" t="s">
        <v>16</v>
      </c>
      <c r="V22" s="5" t="s">
        <v>17</v>
      </c>
      <c r="W22" s="5" t="s">
        <v>18</v>
      </c>
      <c r="X22" s="5" t="s">
        <v>19</v>
      </c>
      <c r="Y22" s="5" t="s">
        <v>20</v>
      </c>
      <c r="Z22" s="5" t="s">
        <v>21</v>
      </c>
      <c r="AA22" s="5" t="s">
        <v>22</v>
      </c>
      <c r="AB22" s="5" t="s">
        <v>23</v>
      </c>
      <c r="AC22" s="5" t="s">
        <v>24</v>
      </c>
      <c r="AD22" s="5" t="s">
        <v>25</v>
      </c>
      <c r="AE22" s="5" t="s">
        <v>26</v>
      </c>
      <c r="AF22" s="5" t="s">
        <v>27</v>
      </c>
      <c r="AG22" s="5" t="s">
        <v>28</v>
      </c>
      <c r="AH22" s="5" t="s">
        <v>29</v>
      </c>
      <c r="AI22" s="5" t="s">
        <v>30</v>
      </c>
      <c r="AJ22" s="5" t="s">
        <v>31</v>
      </c>
      <c r="AK22" s="5" t="s">
        <v>32</v>
      </c>
      <c r="AL22" s="5" t="s">
        <v>33</v>
      </c>
      <c r="AM22" s="5" t="s">
        <v>34</v>
      </c>
      <c r="AN22" s="5" t="s">
        <v>35</v>
      </c>
      <c r="AO22" s="5" t="s">
        <v>36</v>
      </c>
      <c r="AP22" s="5" t="s">
        <v>37</v>
      </c>
      <c r="AQ22" s="5" t="s">
        <v>38</v>
      </c>
      <c r="AR22" s="5" t="s">
        <v>39</v>
      </c>
      <c r="AS22" s="5" t="s">
        <v>40</v>
      </c>
      <c r="AT22" s="5" t="s">
        <v>41</v>
      </c>
      <c r="AU22" s="5" t="s">
        <v>42</v>
      </c>
      <c r="AV22" s="5" t="s">
        <v>43</v>
      </c>
      <c r="AW22" s="5" t="s">
        <v>44</v>
      </c>
      <c r="AX22" s="5" t="s">
        <v>45</v>
      </c>
      <c r="AY22" s="5" t="s">
        <v>46</v>
      </c>
      <c r="AZ22" s="5" t="s">
        <v>47</v>
      </c>
      <c r="BA22" s="5" t="s">
        <v>48</v>
      </c>
      <c r="BB22" s="5" t="s">
        <v>49</v>
      </c>
      <c r="BC22" s="5" t="s">
        <v>50</v>
      </c>
      <c r="BD22" s="5" t="s">
        <v>51</v>
      </c>
      <c r="BE22" s="5" t="s">
        <v>52</v>
      </c>
      <c r="BF22" s="5" t="s">
        <v>53</v>
      </c>
      <c r="BG22" s="5" t="s">
        <v>54</v>
      </c>
      <c r="BH22" s="5" t="s">
        <v>55</v>
      </c>
      <c r="BI22" s="5" t="s">
        <v>56</v>
      </c>
      <c r="BJ22" s="5" t="s">
        <v>57</v>
      </c>
      <c r="BK22" s="5" t="s">
        <v>58</v>
      </c>
      <c r="BL22" s="5" t="s">
        <v>59</v>
      </c>
      <c r="BM22" s="5" t="s">
        <v>60</v>
      </c>
      <c r="BN22" s="5" t="s">
        <v>61</v>
      </c>
      <c r="BO22" s="5" t="s">
        <v>62</v>
      </c>
      <c r="BP22" s="5" t="s">
        <v>63</v>
      </c>
      <c r="BQ22" s="5" t="s">
        <v>64</v>
      </c>
      <c r="BR22" s="5" t="s">
        <v>65</v>
      </c>
      <c r="BS22" s="5" t="s">
        <v>66</v>
      </c>
      <c r="BT22" s="5" t="s">
        <v>67</v>
      </c>
      <c r="BU22" s="5" t="s">
        <v>68</v>
      </c>
      <c r="BV22" s="5" t="s">
        <v>69</v>
      </c>
      <c r="BW22" s="5" t="s">
        <v>70</v>
      </c>
      <c r="BX22" s="5" t="s">
        <v>71</v>
      </c>
      <c r="BY22" s="5" t="s">
        <v>72</v>
      </c>
      <c r="BZ22" s="5" t="s">
        <v>73</v>
      </c>
      <c r="CA22" s="5" t="s">
        <v>74</v>
      </c>
      <c r="CB22" s="5" t="s">
        <v>75</v>
      </c>
      <c r="CC22" s="5" t="s">
        <v>76</v>
      </c>
      <c r="CD22" s="5" t="s">
        <v>77</v>
      </c>
      <c r="CE22" s="5" t="s">
        <v>78</v>
      </c>
      <c r="CF22" s="5" t="s">
        <v>79</v>
      </c>
      <c r="CG22" s="5" t="s">
        <v>80</v>
      </c>
      <c r="CH22" s="5" t="s">
        <v>81</v>
      </c>
      <c r="CI22" s="5" t="s">
        <v>82</v>
      </c>
      <c r="CJ22" s="5" t="s">
        <v>83</v>
      </c>
      <c r="CK22" s="5" t="s">
        <v>84</v>
      </c>
      <c r="CL22" s="5" t="s">
        <v>85</v>
      </c>
      <c r="CM22" s="5" t="s">
        <v>86</v>
      </c>
      <c r="CN22" s="5" t="s">
        <v>87</v>
      </c>
      <c r="CO22" s="5" t="s">
        <v>88</v>
      </c>
      <c r="CP22" s="5" t="s">
        <v>89</v>
      </c>
      <c r="CQ22" s="5" t="s">
        <v>90</v>
      </c>
      <c r="CR22" s="5" t="s">
        <v>91</v>
      </c>
      <c r="CS22" s="5" t="s">
        <v>92</v>
      </c>
      <c r="CT22" s="5" t="s">
        <v>93</v>
      </c>
      <c r="CU22" s="5" t="s">
        <v>94</v>
      </c>
      <c r="CV22" s="5" t="s">
        <v>95</v>
      </c>
      <c r="CW22" s="5" t="s">
        <v>96</v>
      </c>
      <c r="CX22" s="5" t="s">
        <v>97</v>
      </c>
      <c r="CY22" s="5" t="s">
        <v>98</v>
      </c>
      <c r="CZ22" s="5" t="s">
        <v>99</v>
      </c>
      <c r="DA22" s="5" t="s">
        <v>100</v>
      </c>
      <c r="DB22" s="5" t="s">
        <v>101</v>
      </c>
      <c r="DC22" s="5" t="s">
        <v>102</v>
      </c>
      <c r="DD22" s="5" t="s">
        <v>103</v>
      </c>
      <c r="DE22" s="5" t="s">
        <v>104</v>
      </c>
      <c r="DF22" s="6" t="s">
        <v>105</v>
      </c>
    </row>
    <row r="23" spans="1:110" customFormat="1" x14ac:dyDescent="0.3">
      <c r="A23" s="9"/>
      <c r="B23" s="9"/>
      <c r="C23" s="9"/>
      <c r="D23" s="3" t="s">
        <v>110</v>
      </c>
      <c r="E23" s="11">
        <v>27530</v>
      </c>
      <c r="F23" s="11">
        <v>18306</v>
      </c>
      <c r="G23" s="11">
        <v>12361</v>
      </c>
      <c r="H23" s="11">
        <v>78329</v>
      </c>
      <c r="I23" s="11">
        <v>7925</v>
      </c>
      <c r="J23" s="11">
        <v>8775</v>
      </c>
      <c r="K23" s="11">
        <v>14199</v>
      </c>
      <c r="L23" s="11">
        <v>5820</v>
      </c>
      <c r="M23" s="11">
        <v>11373</v>
      </c>
      <c r="N23" s="11">
        <v>18434</v>
      </c>
      <c r="O23" s="11">
        <v>10112</v>
      </c>
      <c r="P23" s="11">
        <v>40459</v>
      </c>
      <c r="Q23" s="11">
        <v>108617</v>
      </c>
      <c r="R23" s="11">
        <v>22255</v>
      </c>
      <c r="S23" s="11">
        <v>4906</v>
      </c>
      <c r="T23" s="11">
        <v>10617</v>
      </c>
      <c r="U23" s="11">
        <v>24347</v>
      </c>
      <c r="V23" s="11">
        <v>10822</v>
      </c>
      <c r="W23" s="11">
        <v>8012</v>
      </c>
      <c r="X23" s="11">
        <v>9279</v>
      </c>
      <c r="Y23" s="11">
        <v>3501</v>
      </c>
      <c r="Z23" s="11">
        <v>21651</v>
      </c>
      <c r="AA23" s="11">
        <v>17319</v>
      </c>
      <c r="AB23" s="11">
        <v>8813</v>
      </c>
      <c r="AC23" s="11">
        <v>15815</v>
      </c>
      <c r="AD23" s="11">
        <v>19486</v>
      </c>
      <c r="AE23" s="11">
        <v>22009</v>
      </c>
      <c r="AF23" s="11">
        <v>39284</v>
      </c>
      <c r="AG23" s="11">
        <v>20930</v>
      </c>
      <c r="AH23" s="11">
        <v>14803</v>
      </c>
      <c r="AI23" s="11">
        <v>25607</v>
      </c>
      <c r="AJ23" s="11">
        <v>38479</v>
      </c>
      <c r="AK23" s="11">
        <v>8394</v>
      </c>
      <c r="AL23" s="11">
        <v>58321</v>
      </c>
      <c r="AM23" s="11">
        <v>3098</v>
      </c>
      <c r="AN23" s="11">
        <v>1573</v>
      </c>
      <c r="AO23" s="11">
        <v>30282</v>
      </c>
      <c r="AP23" s="11">
        <v>9657</v>
      </c>
      <c r="AQ23" s="11">
        <v>50699</v>
      </c>
      <c r="AR23" s="11">
        <v>9517</v>
      </c>
      <c r="AS23" s="11">
        <v>6450</v>
      </c>
      <c r="AT23" s="11">
        <v>33353</v>
      </c>
      <c r="AU23" s="11">
        <v>9673</v>
      </c>
      <c r="AV23" s="11">
        <v>10796</v>
      </c>
      <c r="AW23" s="11">
        <v>6164</v>
      </c>
      <c r="AX23" s="11">
        <v>8714</v>
      </c>
      <c r="AY23" s="11">
        <v>62761</v>
      </c>
      <c r="AZ23" s="11">
        <v>57747</v>
      </c>
      <c r="BA23" s="11">
        <v>27463</v>
      </c>
      <c r="BB23" s="11">
        <v>7438</v>
      </c>
      <c r="BC23" s="11">
        <v>19931</v>
      </c>
      <c r="BD23" s="11">
        <v>47463</v>
      </c>
      <c r="BE23" s="11">
        <v>9657</v>
      </c>
      <c r="BF23" s="11">
        <v>13070</v>
      </c>
      <c r="BG23" s="11">
        <v>16817</v>
      </c>
      <c r="BH23" s="11">
        <v>12703</v>
      </c>
      <c r="BI23" s="11">
        <v>28728</v>
      </c>
      <c r="BJ23" s="11">
        <v>42761</v>
      </c>
      <c r="BK23" s="11">
        <v>22878</v>
      </c>
      <c r="BL23" s="11">
        <v>6123</v>
      </c>
      <c r="BM23" s="11">
        <v>15646</v>
      </c>
      <c r="BN23" s="11">
        <v>3148</v>
      </c>
      <c r="BO23" s="11">
        <v>21693</v>
      </c>
      <c r="BP23" s="11">
        <v>13990</v>
      </c>
      <c r="BQ23" s="11">
        <v>19501</v>
      </c>
      <c r="BR23" s="11">
        <v>3153</v>
      </c>
      <c r="BS23" s="11">
        <v>8042</v>
      </c>
      <c r="BT23" s="11">
        <v>482</v>
      </c>
      <c r="BU23" s="11">
        <v>23538</v>
      </c>
      <c r="BV23" s="11">
        <v>7347</v>
      </c>
      <c r="BW23" s="11">
        <v>26595</v>
      </c>
      <c r="BX23" s="11">
        <v>39369</v>
      </c>
      <c r="BY23" s="11">
        <v>7378</v>
      </c>
      <c r="BZ23" s="11">
        <v>73168</v>
      </c>
      <c r="CA23" s="11">
        <v>6435</v>
      </c>
      <c r="CB23" s="11">
        <v>30448</v>
      </c>
      <c r="CC23" s="11">
        <v>8910</v>
      </c>
      <c r="CD23" s="11">
        <v>86179</v>
      </c>
      <c r="CE23" s="11">
        <v>40776</v>
      </c>
      <c r="CF23" s="11">
        <v>4311</v>
      </c>
      <c r="CG23" s="11">
        <v>20624</v>
      </c>
      <c r="CH23" s="11">
        <v>25877</v>
      </c>
      <c r="CI23" s="11">
        <v>24782</v>
      </c>
      <c r="CJ23" s="11">
        <v>74168</v>
      </c>
      <c r="CK23" s="11">
        <v>1107</v>
      </c>
      <c r="CL23" s="11">
        <v>80</v>
      </c>
      <c r="CM23" s="11">
        <v>16218</v>
      </c>
      <c r="CN23" s="11">
        <v>18045</v>
      </c>
      <c r="CO23" s="11">
        <v>20686</v>
      </c>
      <c r="CP23" s="11">
        <v>33361</v>
      </c>
      <c r="CQ23" s="11">
        <v>27968</v>
      </c>
      <c r="CR23" s="11">
        <v>47935</v>
      </c>
      <c r="CS23" s="11">
        <v>16908</v>
      </c>
      <c r="CT23" s="11">
        <v>15982</v>
      </c>
      <c r="CU23" s="11">
        <v>11772</v>
      </c>
      <c r="CV23" s="11">
        <v>5583</v>
      </c>
      <c r="CW23" s="11">
        <v>37564</v>
      </c>
      <c r="CX23" s="11">
        <v>43430</v>
      </c>
      <c r="CY23" s="11">
        <v>79329</v>
      </c>
      <c r="CZ23" s="11">
        <v>30473</v>
      </c>
      <c r="DA23" s="11">
        <v>25663</v>
      </c>
      <c r="DB23" s="11">
        <v>11939</v>
      </c>
      <c r="DC23" s="11">
        <v>13195</v>
      </c>
      <c r="DD23" s="11">
        <v>118</v>
      </c>
      <c r="DE23" s="11">
        <v>12941</v>
      </c>
      <c r="DF23" s="12">
        <v>64407</v>
      </c>
    </row>
    <row r="24" spans="1:110" customFormat="1" x14ac:dyDescent="0.3">
      <c r="A24" s="9"/>
      <c r="B24" s="9"/>
      <c r="C24" s="9"/>
      <c r="D24" s="3" t="s">
        <v>106</v>
      </c>
      <c r="E24" s="11">
        <f>IFERROR(5938,"")</f>
        <v>5938</v>
      </c>
      <c r="F24" s="11">
        <v>5985</v>
      </c>
      <c r="G24" s="11">
        <v>8119</v>
      </c>
      <c r="H24" s="11">
        <v>8883</v>
      </c>
      <c r="I24" s="11">
        <v>2721</v>
      </c>
      <c r="J24" s="11">
        <v>3010</v>
      </c>
      <c r="K24" s="11">
        <v>5710</v>
      </c>
      <c r="L24" s="11">
        <v>2701</v>
      </c>
      <c r="M24" s="11">
        <v>3094</v>
      </c>
      <c r="N24" s="11">
        <v>5622</v>
      </c>
      <c r="O24" s="11">
        <v>4515</v>
      </c>
      <c r="P24" s="11">
        <v>7011</v>
      </c>
      <c r="Q24" s="11">
        <v>24295</v>
      </c>
      <c r="R24" s="11">
        <v>8777</v>
      </c>
      <c r="S24" s="11">
        <v>2496</v>
      </c>
      <c r="T24" s="11">
        <v>5374</v>
      </c>
      <c r="U24" s="11">
        <v>10002</v>
      </c>
      <c r="V24" s="11">
        <v>5749</v>
      </c>
      <c r="W24" s="11">
        <v>6292</v>
      </c>
      <c r="X24" s="11">
        <v>1866</v>
      </c>
      <c r="Y24" s="11">
        <v>2430</v>
      </c>
      <c r="Z24" s="11">
        <v>5721</v>
      </c>
      <c r="AA24" s="11">
        <v>11628</v>
      </c>
      <c r="AB24" s="11">
        <v>4545</v>
      </c>
      <c r="AC24" s="11">
        <v>8877</v>
      </c>
      <c r="AD24" s="11">
        <v>5001</v>
      </c>
      <c r="AE24" s="11">
        <v>6752</v>
      </c>
      <c r="AF24" s="11">
        <v>13480</v>
      </c>
      <c r="AG24" s="11">
        <v>7056</v>
      </c>
      <c r="AH24" s="11">
        <v>4267</v>
      </c>
      <c r="AI24" s="11">
        <v>15340</v>
      </c>
      <c r="AJ24" s="11">
        <v>12123</v>
      </c>
      <c r="AK24" s="11">
        <v>3128</v>
      </c>
      <c r="AL24" s="11">
        <v>21522</v>
      </c>
      <c r="AM24" s="11">
        <v>668</v>
      </c>
      <c r="AN24" s="11">
        <v>246</v>
      </c>
      <c r="AO24" s="11">
        <v>4649</v>
      </c>
      <c r="AP24" s="11">
        <v>2687</v>
      </c>
      <c r="AQ24" s="11">
        <v>16338</v>
      </c>
      <c r="AR24" s="11">
        <v>3503</v>
      </c>
      <c r="AS24" s="11">
        <v>1833</v>
      </c>
      <c r="AT24" s="11">
        <v>5996</v>
      </c>
      <c r="AU24" s="11">
        <v>2836</v>
      </c>
      <c r="AV24" s="11">
        <v>8030</v>
      </c>
      <c r="AW24" s="11">
        <v>1925</v>
      </c>
      <c r="AX24" s="11">
        <v>4539</v>
      </c>
      <c r="AY24" s="11">
        <v>13170</v>
      </c>
      <c r="AZ24" s="11">
        <v>14165</v>
      </c>
      <c r="BA24" s="11">
        <v>12696</v>
      </c>
      <c r="BB24" s="11">
        <v>3702</v>
      </c>
      <c r="BC24" s="11">
        <v>7833</v>
      </c>
      <c r="BD24" s="11">
        <v>14699</v>
      </c>
      <c r="BE24" s="11">
        <v>3166</v>
      </c>
      <c r="BF24" s="11">
        <v>3074</v>
      </c>
      <c r="BG24" s="11">
        <v>8176</v>
      </c>
      <c r="BH24" s="11">
        <v>4507</v>
      </c>
      <c r="BI24" s="11">
        <v>9018</v>
      </c>
      <c r="BJ24" s="11">
        <v>18322</v>
      </c>
      <c r="BK24" s="11">
        <v>7530</v>
      </c>
      <c r="BL24" s="11">
        <v>3559</v>
      </c>
      <c r="BM24" s="11">
        <v>4970</v>
      </c>
      <c r="BN24" s="11">
        <v>1343</v>
      </c>
      <c r="BO24" s="11">
        <v>8360</v>
      </c>
      <c r="BP24" s="11">
        <v>7368</v>
      </c>
      <c r="BQ24" s="11">
        <v>5307</v>
      </c>
      <c r="BR24" s="11">
        <v>747</v>
      </c>
      <c r="BS24" s="11">
        <v>3313</v>
      </c>
      <c r="BT24" s="11">
        <v>206</v>
      </c>
      <c r="BU24" s="11">
        <v>7961</v>
      </c>
      <c r="BV24" s="11">
        <v>1957</v>
      </c>
      <c r="BW24" s="11">
        <v>11529</v>
      </c>
      <c r="BX24" s="11">
        <v>8750</v>
      </c>
      <c r="BY24" s="11">
        <v>4281</v>
      </c>
      <c r="BZ24" s="11">
        <v>45902</v>
      </c>
      <c r="CA24" s="11">
        <v>399</v>
      </c>
      <c r="CB24" s="11">
        <v>9076</v>
      </c>
      <c r="CC24" s="11">
        <v>3261</v>
      </c>
      <c r="CD24" s="11">
        <v>17292</v>
      </c>
      <c r="CE24" s="11">
        <v>26152</v>
      </c>
      <c r="CF24" s="11">
        <v>376</v>
      </c>
      <c r="CG24" s="11">
        <v>12713</v>
      </c>
      <c r="CH24" s="11">
        <v>10170</v>
      </c>
      <c r="CI24" s="11">
        <v>6509</v>
      </c>
      <c r="CJ24" s="11">
        <v>15938</v>
      </c>
      <c r="CK24" s="11">
        <v>48</v>
      </c>
      <c r="CL24" s="11">
        <v>19</v>
      </c>
      <c r="CM24" s="11">
        <v>6908</v>
      </c>
      <c r="CN24" s="11">
        <v>5536</v>
      </c>
      <c r="CO24" s="11">
        <v>7419</v>
      </c>
      <c r="CP24" s="11">
        <v>19896</v>
      </c>
      <c r="CQ24" s="11">
        <v>11642</v>
      </c>
      <c r="CR24" s="11">
        <v>12851</v>
      </c>
      <c r="CS24" s="11">
        <v>7716</v>
      </c>
      <c r="CT24" s="11">
        <v>5313</v>
      </c>
      <c r="CU24" s="11">
        <v>3628</v>
      </c>
      <c r="CV24" s="11">
        <v>1485</v>
      </c>
      <c r="CW24" s="11">
        <v>10060</v>
      </c>
      <c r="CX24" s="11">
        <v>14954</v>
      </c>
      <c r="CY24" s="11">
        <v>10672</v>
      </c>
      <c r="CZ24" s="11">
        <v>6234</v>
      </c>
      <c r="DA24" s="11">
        <v>8153</v>
      </c>
      <c r="DB24" s="11">
        <v>6412</v>
      </c>
      <c r="DC24" s="11">
        <v>3850</v>
      </c>
      <c r="DD24" s="11">
        <v>34</v>
      </c>
      <c r="DE24" s="11">
        <v>4022</v>
      </c>
      <c r="DF24" s="12">
        <v>11721</v>
      </c>
    </row>
    <row r="25" spans="1:110" customFormat="1" x14ac:dyDescent="0.3">
      <c r="A25" s="9"/>
      <c r="B25" s="9"/>
      <c r="C25" s="9"/>
      <c r="D25" s="3" t="s">
        <v>115</v>
      </c>
      <c r="E25" s="11">
        <v>2172</v>
      </c>
      <c r="F25" s="11">
        <v>2127</v>
      </c>
      <c r="G25" s="11">
        <v>1503</v>
      </c>
      <c r="H25" s="11">
        <v>2994</v>
      </c>
      <c r="I25" s="11">
        <v>865</v>
      </c>
      <c r="J25" s="11">
        <v>1113</v>
      </c>
      <c r="K25" s="11">
        <v>1817</v>
      </c>
      <c r="L25" s="11">
        <v>723</v>
      </c>
      <c r="M25" s="11">
        <v>1061</v>
      </c>
      <c r="N25" s="11">
        <v>1748</v>
      </c>
      <c r="O25" s="11">
        <v>1354</v>
      </c>
      <c r="P25" s="11">
        <v>4156</v>
      </c>
      <c r="Q25" s="11">
        <v>5963</v>
      </c>
      <c r="R25" s="11">
        <v>3764</v>
      </c>
      <c r="S25" s="11">
        <v>650</v>
      </c>
      <c r="T25" s="11">
        <v>1763</v>
      </c>
      <c r="U25" s="11">
        <v>3403</v>
      </c>
      <c r="V25" s="11">
        <v>1459</v>
      </c>
      <c r="W25" s="11">
        <v>1179</v>
      </c>
      <c r="X25" s="11">
        <v>612</v>
      </c>
      <c r="Y25" s="11">
        <v>665</v>
      </c>
      <c r="Z25" s="11">
        <v>2286</v>
      </c>
      <c r="AA25" s="11">
        <v>3896</v>
      </c>
      <c r="AB25" s="11">
        <v>2136</v>
      </c>
      <c r="AC25" s="11">
        <v>2224</v>
      </c>
      <c r="AD25" s="11">
        <v>2345</v>
      </c>
      <c r="AE25" s="11">
        <v>2109</v>
      </c>
      <c r="AF25" s="11">
        <v>4306</v>
      </c>
      <c r="AG25" s="11">
        <v>2710</v>
      </c>
      <c r="AH25" s="11">
        <v>1766</v>
      </c>
      <c r="AI25" s="11">
        <v>6266</v>
      </c>
      <c r="AJ25" s="11">
        <v>2716</v>
      </c>
      <c r="AK25" s="11">
        <v>793</v>
      </c>
      <c r="AL25" s="11">
        <v>8734</v>
      </c>
      <c r="AM25" s="11">
        <v>713</v>
      </c>
      <c r="AN25" s="11">
        <v>462</v>
      </c>
      <c r="AO25" s="11">
        <v>2842</v>
      </c>
      <c r="AP25" s="11">
        <v>762</v>
      </c>
      <c r="AQ25" s="11">
        <v>4899</v>
      </c>
      <c r="AR25" s="11">
        <v>1203</v>
      </c>
      <c r="AS25" s="11">
        <v>747</v>
      </c>
      <c r="AT25" s="11">
        <v>3232</v>
      </c>
      <c r="AU25" s="11">
        <v>1295</v>
      </c>
      <c r="AV25" s="11">
        <v>1787</v>
      </c>
      <c r="AW25" s="11">
        <v>801</v>
      </c>
      <c r="AX25" s="11">
        <v>1003</v>
      </c>
      <c r="AY25" s="11">
        <v>3704</v>
      </c>
      <c r="AZ25" s="11">
        <v>4393</v>
      </c>
      <c r="BA25" s="11">
        <v>5376</v>
      </c>
      <c r="BB25" s="11">
        <v>1154</v>
      </c>
      <c r="BC25" s="11">
        <v>2882</v>
      </c>
      <c r="BD25" s="11">
        <v>4831</v>
      </c>
      <c r="BE25" s="11">
        <v>1342</v>
      </c>
      <c r="BF25" s="11">
        <v>2705</v>
      </c>
      <c r="BG25" s="11">
        <v>1975</v>
      </c>
      <c r="BH25" s="11">
        <v>1527</v>
      </c>
      <c r="BI25" s="11">
        <v>2772</v>
      </c>
      <c r="BJ25" s="11">
        <v>7279</v>
      </c>
      <c r="BK25" s="11">
        <v>2432</v>
      </c>
      <c r="BL25" s="11">
        <v>976</v>
      </c>
      <c r="BM25" s="11">
        <v>1436</v>
      </c>
      <c r="BN25" s="11">
        <v>426</v>
      </c>
      <c r="BO25" s="11">
        <v>3654</v>
      </c>
      <c r="BP25" s="11">
        <v>2720</v>
      </c>
      <c r="BQ25" s="11">
        <v>1894</v>
      </c>
      <c r="BR25" s="11">
        <v>977</v>
      </c>
      <c r="BS25" s="11">
        <v>1372</v>
      </c>
      <c r="BT25" s="11">
        <v>328</v>
      </c>
      <c r="BU25" s="11">
        <v>3214</v>
      </c>
      <c r="BV25" s="11">
        <v>882</v>
      </c>
      <c r="BW25" s="11">
        <v>4376</v>
      </c>
      <c r="BX25" s="11">
        <v>4343</v>
      </c>
      <c r="BY25" s="11">
        <v>1010</v>
      </c>
      <c r="BZ25" s="11">
        <v>8265</v>
      </c>
      <c r="CA25" s="11">
        <v>560</v>
      </c>
      <c r="CB25" s="11">
        <v>3060</v>
      </c>
      <c r="CC25" s="11">
        <v>1334</v>
      </c>
      <c r="CD25" s="11">
        <v>5738</v>
      </c>
      <c r="CE25" s="11">
        <v>5491</v>
      </c>
      <c r="CF25" s="11">
        <v>459</v>
      </c>
      <c r="CG25" s="11">
        <v>3189</v>
      </c>
      <c r="CH25" s="11">
        <v>4981</v>
      </c>
      <c r="CI25" s="11">
        <v>1995</v>
      </c>
      <c r="CJ25" s="11">
        <v>5266</v>
      </c>
      <c r="CK25" s="11">
        <v>63</v>
      </c>
      <c r="CL25" s="11">
        <v>50</v>
      </c>
      <c r="CM25" s="11">
        <v>2505</v>
      </c>
      <c r="CN25" s="11">
        <v>1849</v>
      </c>
      <c r="CO25" s="11">
        <v>2369</v>
      </c>
      <c r="CP25" s="11">
        <v>5477</v>
      </c>
      <c r="CQ25" s="11">
        <v>3662</v>
      </c>
      <c r="CR25" s="11">
        <v>4608</v>
      </c>
      <c r="CS25" s="11">
        <v>2207</v>
      </c>
      <c r="CT25" s="11">
        <v>1829</v>
      </c>
      <c r="CU25" s="11">
        <v>1057</v>
      </c>
      <c r="CV25" s="11">
        <v>603</v>
      </c>
      <c r="CW25" s="11">
        <v>3352</v>
      </c>
      <c r="CX25" s="11">
        <v>3730</v>
      </c>
      <c r="CY25" s="11">
        <v>3578</v>
      </c>
      <c r="CZ25" s="11">
        <v>2023</v>
      </c>
      <c r="DA25" s="11">
        <v>3621</v>
      </c>
      <c r="DB25" s="11">
        <v>2315</v>
      </c>
      <c r="DC25" s="11">
        <v>1988</v>
      </c>
      <c r="DD25" s="11">
        <v>48</v>
      </c>
      <c r="DE25" s="11">
        <v>1487</v>
      </c>
      <c r="DF25" s="12">
        <v>3963</v>
      </c>
    </row>
    <row r="26" spans="1:110" customFormat="1" x14ac:dyDescent="0.3">
      <c r="A26" s="9"/>
      <c r="B26" s="9"/>
      <c r="C26" s="9"/>
      <c r="D26" s="3" t="s">
        <v>114</v>
      </c>
      <c r="E26" s="11">
        <v>17572</v>
      </c>
      <c r="F26" s="11">
        <v>10936</v>
      </c>
      <c r="G26" s="11">
        <v>10319</v>
      </c>
      <c r="H26" s="11">
        <v>31304</v>
      </c>
      <c r="I26" s="11">
        <v>3834</v>
      </c>
      <c r="J26" s="11">
        <v>5547</v>
      </c>
      <c r="K26" s="11">
        <v>9551</v>
      </c>
      <c r="L26" s="11">
        <v>2724</v>
      </c>
      <c r="M26" s="11">
        <v>8921</v>
      </c>
      <c r="N26" s="11">
        <v>7350</v>
      </c>
      <c r="O26" s="11">
        <v>9988</v>
      </c>
      <c r="P26" s="11">
        <v>24805</v>
      </c>
      <c r="Q26" s="11">
        <v>36228</v>
      </c>
      <c r="R26" s="11">
        <v>18383</v>
      </c>
      <c r="S26" s="11">
        <v>6987</v>
      </c>
      <c r="T26" s="11">
        <v>8343</v>
      </c>
      <c r="U26" s="11">
        <v>19316</v>
      </c>
      <c r="V26" s="11">
        <v>8147</v>
      </c>
      <c r="W26" s="11">
        <v>12278</v>
      </c>
      <c r="X26" s="11">
        <v>3808</v>
      </c>
      <c r="Y26" s="11">
        <v>4391</v>
      </c>
      <c r="Z26" s="11">
        <v>14344</v>
      </c>
      <c r="AA26" s="11">
        <v>17227</v>
      </c>
      <c r="AB26" s="11">
        <v>9262</v>
      </c>
      <c r="AC26" s="11">
        <v>11300</v>
      </c>
      <c r="AD26" s="11">
        <v>15111</v>
      </c>
      <c r="AE26" s="11">
        <v>13204</v>
      </c>
      <c r="AF26" s="11">
        <v>33046</v>
      </c>
      <c r="AG26" s="11">
        <v>13552</v>
      </c>
      <c r="AH26" s="11">
        <v>13003</v>
      </c>
      <c r="AI26" s="11">
        <v>26541</v>
      </c>
      <c r="AJ26" s="11">
        <v>15395</v>
      </c>
      <c r="AK26" s="11">
        <v>5126</v>
      </c>
      <c r="AL26" s="11">
        <v>37575</v>
      </c>
      <c r="AM26" s="11">
        <v>3979</v>
      </c>
      <c r="AN26" s="11">
        <v>997</v>
      </c>
      <c r="AO26" s="11">
        <v>15993</v>
      </c>
      <c r="AP26" s="11">
        <v>5552</v>
      </c>
      <c r="AQ26" s="11">
        <v>27195</v>
      </c>
      <c r="AR26" s="11">
        <v>9532</v>
      </c>
      <c r="AS26" s="11">
        <v>4841</v>
      </c>
      <c r="AT26" s="11">
        <v>22349</v>
      </c>
      <c r="AU26" s="11">
        <v>6754</v>
      </c>
      <c r="AV26" s="11">
        <v>9544</v>
      </c>
      <c r="AW26" s="11">
        <v>4511</v>
      </c>
      <c r="AX26" s="11">
        <v>4562</v>
      </c>
      <c r="AY26" s="11">
        <v>62231</v>
      </c>
      <c r="AZ26" s="11">
        <v>23234</v>
      </c>
      <c r="BA26" s="11">
        <v>26194</v>
      </c>
      <c r="BB26" s="11">
        <v>6588</v>
      </c>
      <c r="BC26" s="11">
        <v>16279</v>
      </c>
      <c r="BD26" s="11">
        <v>28581</v>
      </c>
      <c r="BE26" s="11">
        <v>7423</v>
      </c>
      <c r="BF26" s="11">
        <v>9738</v>
      </c>
      <c r="BG26" s="11">
        <v>10393</v>
      </c>
      <c r="BH26" s="11">
        <v>9586</v>
      </c>
      <c r="BI26" s="11">
        <v>18558</v>
      </c>
      <c r="BJ26" s="11">
        <v>37541</v>
      </c>
      <c r="BK26" s="11">
        <v>18086</v>
      </c>
      <c r="BL26" s="11">
        <v>5648</v>
      </c>
      <c r="BM26" s="11">
        <v>7702</v>
      </c>
      <c r="BN26" s="11">
        <v>3038</v>
      </c>
      <c r="BO26" s="11">
        <v>21521</v>
      </c>
      <c r="BP26" s="11">
        <v>14746</v>
      </c>
      <c r="BQ26" s="11">
        <v>14357</v>
      </c>
      <c r="BR26" s="11">
        <v>4731</v>
      </c>
      <c r="BS26" s="11">
        <v>9236</v>
      </c>
      <c r="BT26" s="11">
        <v>2810</v>
      </c>
      <c r="BU26" s="11">
        <v>13390</v>
      </c>
      <c r="BV26" s="11">
        <v>4401</v>
      </c>
      <c r="BW26" s="11">
        <v>22838</v>
      </c>
      <c r="BX26" s="11">
        <v>19300</v>
      </c>
      <c r="BY26" s="11">
        <v>5172</v>
      </c>
      <c r="BZ26" s="11">
        <v>42470</v>
      </c>
      <c r="CA26" s="11">
        <v>4144</v>
      </c>
      <c r="CB26" s="11">
        <v>17508</v>
      </c>
      <c r="CC26" s="11">
        <v>8838</v>
      </c>
      <c r="CD26" s="11">
        <v>69624</v>
      </c>
      <c r="CE26" s="11">
        <v>25320</v>
      </c>
      <c r="CF26" s="11">
        <v>4809</v>
      </c>
      <c r="CG26" s="11">
        <v>17352</v>
      </c>
      <c r="CH26" s="11">
        <v>17166</v>
      </c>
      <c r="CI26" s="11">
        <v>8815</v>
      </c>
      <c r="CJ26" s="11">
        <v>50260</v>
      </c>
      <c r="CK26" s="11">
        <v>354</v>
      </c>
      <c r="CL26" s="11">
        <v>51</v>
      </c>
      <c r="CM26" s="11">
        <v>15937</v>
      </c>
      <c r="CN26" s="11">
        <v>13608</v>
      </c>
      <c r="CO26" s="11">
        <v>15210</v>
      </c>
      <c r="CP26" s="11">
        <v>24280</v>
      </c>
      <c r="CQ26" s="11">
        <v>17479</v>
      </c>
      <c r="CR26" s="11">
        <v>36867</v>
      </c>
      <c r="CS26" s="11">
        <v>11397</v>
      </c>
      <c r="CT26" s="11">
        <v>10014</v>
      </c>
      <c r="CU26" s="11">
        <v>5994</v>
      </c>
      <c r="CV26" s="11">
        <v>3322</v>
      </c>
      <c r="CW26" s="11">
        <v>26403</v>
      </c>
      <c r="CX26" s="11">
        <v>32522</v>
      </c>
      <c r="CY26" s="11">
        <v>28342</v>
      </c>
      <c r="CZ26" s="11">
        <v>11918</v>
      </c>
      <c r="DA26" s="11">
        <v>22534</v>
      </c>
      <c r="DB26" s="11">
        <v>9959</v>
      </c>
      <c r="DC26" s="11">
        <v>9359</v>
      </c>
      <c r="DD26" s="11">
        <v>1354</v>
      </c>
      <c r="DE26" s="11">
        <v>9322</v>
      </c>
      <c r="DF26" s="12">
        <v>61297</v>
      </c>
    </row>
    <row r="27" spans="1:110" customFormat="1" x14ac:dyDescent="0.3">
      <c r="A27" s="9"/>
      <c r="B27" s="9"/>
      <c r="C27" s="9"/>
      <c r="D27" s="3" t="s">
        <v>111</v>
      </c>
      <c r="E27" s="11">
        <v>57832</v>
      </c>
      <c r="F27" s="11">
        <v>41271</v>
      </c>
      <c r="G27" s="11">
        <v>31013</v>
      </c>
      <c r="H27" s="11">
        <v>92814</v>
      </c>
      <c r="I27" s="11">
        <v>21856</v>
      </c>
      <c r="J27" s="11">
        <v>22285</v>
      </c>
      <c r="K27" s="11">
        <v>42836</v>
      </c>
      <c r="L27" s="11">
        <v>23908</v>
      </c>
      <c r="M27" s="11">
        <v>22482</v>
      </c>
      <c r="N27" s="11">
        <v>42039</v>
      </c>
      <c r="O27" s="11">
        <v>32733</v>
      </c>
      <c r="P27" s="11">
        <v>105039</v>
      </c>
      <c r="Q27" s="11">
        <v>237971</v>
      </c>
      <c r="R27" s="11">
        <v>73949</v>
      </c>
      <c r="S27" s="11">
        <v>12943</v>
      </c>
      <c r="T27" s="11">
        <v>37305</v>
      </c>
      <c r="U27" s="11">
        <v>71633</v>
      </c>
      <c r="V27" s="11">
        <v>27901</v>
      </c>
      <c r="W27" s="11">
        <v>27731</v>
      </c>
      <c r="X27" s="11">
        <v>9412</v>
      </c>
      <c r="Y27" s="11">
        <v>13679</v>
      </c>
      <c r="Z27" s="11">
        <v>53876</v>
      </c>
      <c r="AA27" s="11">
        <v>74226</v>
      </c>
      <c r="AB27" s="11">
        <v>39197</v>
      </c>
      <c r="AC27" s="11">
        <v>50164</v>
      </c>
      <c r="AD27" s="11">
        <v>55587</v>
      </c>
      <c r="AE27" s="11">
        <v>65257</v>
      </c>
      <c r="AF27" s="11">
        <v>167310</v>
      </c>
      <c r="AG27" s="11">
        <v>55568</v>
      </c>
      <c r="AH27" s="11">
        <v>40529</v>
      </c>
      <c r="AI27" s="11">
        <v>116592</v>
      </c>
      <c r="AJ27" s="11">
        <v>88826</v>
      </c>
      <c r="AK27" s="11">
        <v>21353</v>
      </c>
      <c r="AL27" s="11">
        <v>194775</v>
      </c>
      <c r="AM27" s="11">
        <v>75862</v>
      </c>
      <c r="AN27" s="11">
        <v>18143</v>
      </c>
      <c r="AO27" s="11">
        <v>66234</v>
      </c>
      <c r="AP27" s="11">
        <v>10367</v>
      </c>
      <c r="AQ27" s="11">
        <v>189462</v>
      </c>
      <c r="AR27" s="11">
        <v>24291</v>
      </c>
      <c r="AS27" s="11">
        <v>13228</v>
      </c>
      <c r="AT27" s="11">
        <v>78062</v>
      </c>
      <c r="AU27" s="11">
        <v>21089</v>
      </c>
      <c r="AV27" s="11">
        <v>43137</v>
      </c>
      <c r="AW27" s="11">
        <v>19718</v>
      </c>
      <c r="AX27" s="11">
        <v>26449</v>
      </c>
      <c r="AY27" s="11">
        <v>199640</v>
      </c>
      <c r="AZ27" s="11">
        <v>154823</v>
      </c>
      <c r="BA27" s="11">
        <v>132510</v>
      </c>
      <c r="BB27" s="11">
        <v>20952</v>
      </c>
      <c r="BC27" s="11">
        <v>68012</v>
      </c>
      <c r="BD27" s="11">
        <v>153506</v>
      </c>
      <c r="BE27" s="11">
        <v>28881</v>
      </c>
      <c r="BF27" s="11">
        <v>139604</v>
      </c>
      <c r="BG27" s="11">
        <v>44548</v>
      </c>
      <c r="BH27" s="11">
        <v>30377</v>
      </c>
      <c r="BI27" s="11">
        <v>78222</v>
      </c>
      <c r="BJ27" s="11">
        <v>187977</v>
      </c>
      <c r="BK27" s="11">
        <v>63486</v>
      </c>
      <c r="BL27" s="11">
        <v>25932</v>
      </c>
      <c r="BM27" s="11">
        <v>34044</v>
      </c>
      <c r="BN27" s="11">
        <v>9153</v>
      </c>
      <c r="BO27" s="11">
        <v>80606</v>
      </c>
      <c r="BP27" s="11">
        <v>46940</v>
      </c>
      <c r="BQ27" s="11">
        <v>42858</v>
      </c>
      <c r="BR27" s="11">
        <v>65292</v>
      </c>
      <c r="BS27" s="11">
        <v>25608</v>
      </c>
      <c r="BT27" s="11">
        <v>8399</v>
      </c>
      <c r="BU27" s="11">
        <v>73917</v>
      </c>
      <c r="BV27" s="11">
        <v>13556</v>
      </c>
      <c r="BW27" s="11">
        <v>84200</v>
      </c>
      <c r="BX27" s="11">
        <v>100159</v>
      </c>
      <c r="BY27" s="11">
        <v>19930</v>
      </c>
      <c r="BZ27" s="11">
        <v>279785</v>
      </c>
      <c r="CA27" s="11">
        <v>9711</v>
      </c>
      <c r="CB27" s="11">
        <v>79648</v>
      </c>
      <c r="CC27" s="11">
        <v>22993</v>
      </c>
      <c r="CD27" s="11">
        <v>317809</v>
      </c>
      <c r="CE27" s="11">
        <v>124759</v>
      </c>
      <c r="CF27" s="11">
        <v>8035</v>
      </c>
      <c r="CG27" s="11">
        <v>74534</v>
      </c>
      <c r="CH27" s="11">
        <v>76030</v>
      </c>
      <c r="CI27" s="11">
        <v>51556</v>
      </c>
      <c r="CJ27" s="11">
        <v>229032</v>
      </c>
      <c r="CK27" s="11">
        <v>2354</v>
      </c>
      <c r="CL27" s="11">
        <v>1105</v>
      </c>
      <c r="CM27" s="11">
        <v>54244</v>
      </c>
      <c r="CN27" s="11">
        <v>49858</v>
      </c>
      <c r="CO27" s="11">
        <v>52336</v>
      </c>
      <c r="CP27" s="11">
        <v>136132</v>
      </c>
      <c r="CQ27" s="11">
        <v>266628</v>
      </c>
      <c r="CR27" s="11">
        <v>171080</v>
      </c>
      <c r="CS27" s="11">
        <v>52415</v>
      </c>
      <c r="CT27" s="11">
        <v>48430</v>
      </c>
      <c r="CU27" s="11">
        <v>27881</v>
      </c>
      <c r="CV27" s="11">
        <v>14601</v>
      </c>
      <c r="CW27" s="11">
        <v>175666</v>
      </c>
      <c r="CX27" s="11">
        <v>192427</v>
      </c>
      <c r="CY27" s="11">
        <v>89272</v>
      </c>
      <c r="CZ27" s="11">
        <v>63045</v>
      </c>
      <c r="DA27" s="11">
        <v>60524</v>
      </c>
      <c r="DB27" s="11">
        <v>49162</v>
      </c>
      <c r="DC27" s="11">
        <v>32690</v>
      </c>
      <c r="DD27" s="11">
        <v>501</v>
      </c>
      <c r="DE27" s="11">
        <v>31599</v>
      </c>
      <c r="DF27" s="12">
        <v>168583</v>
      </c>
    </row>
    <row r="28" spans="1:110" customFormat="1" x14ac:dyDescent="0.3">
      <c r="A28" s="9"/>
      <c r="B28" s="9"/>
      <c r="C28" s="9"/>
      <c r="D28" s="3" t="s">
        <v>107</v>
      </c>
      <c r="E28" s="11">
        <v>92206</v>
      </c>
      <c r="F28" s="11">
        <v>58861</v>
      </c>
      <c r="G28" s="11">
        <v>49704</v>
      </c>
      <c r="H28" s="11">
        <v>139966</v>
      </c>
      <c r="I28" s="11">
        <v>20800</v>
      </c>
      <c r="J28" s="11">
        <v>31667</v>
      </c>
      <c r="K28" s="11">
        <v>45352</v>
      </c>
      <c r="L28" s="11">
        <v>18070</v>
      </c>
      <c r="M28" s="11">
        <v>38318</v>
      </c>
      <c r="N28" s="11">
        <v>43104</v>
      </c>
      <c r="O28" s="11">
        <v>47430</v>
      </c>
      <c r="P28" s="11">
        <v>177018</v>
      </c>
      <c r="Q28" s="11">
        <v>229038</v>
      </c>
      <c r="R28" s="11">
        <v>120366</v>
      </c>
      <c r="S28" s="11">
        <v>25038</v>
      </c>
      <c r="T28" s="11">
        <v>53125</v>
      </c>
      <c r="U28" s="11">
        <v>113753</v>
      </c>
      <c r="V28" s="11">
        <v>43497</v>
      </c>
      <c r="W28" s="11">
        <v>33125</v>
      </c>
      <c r="X28" s="11">
        <v>13022</v>
      </c>
      <c r="Y28" s="11">
        <v>15542</v>
      </c>
      <c r="Z28" s="11">
        <v>80740</v>
      </c>
      <c r="AA28" s="11">
        <v>113654</v>
      </c>
      <c r="AB28" s="11">
        <v>68540</v>
      </c>
      <c r="AC28" s="11">
        <v>58648</v>
      </c>
      <c r="AD28" s="11">
        <v>76336</v>
      </c>
      <c r="AE28" s="11">
        <v>72228</v>
      </c>
      <c r="AF28" s="11">
        <v>164503</v>
      </c>
      <c r="AG28" s="11">
        <v>83059</v>
      </c>
      <c r="AH28" s="11">
        <v>59869</v>
      </c>
      <c r="AI28" s="11">
        <v>174892</v>
      </c>
      <c r="AJ28" s="11">
        <v>88276</v>
      </c>
      <c r="AK28" s="11">
        <v>28970</v>
      </c>
      <c r="AL28" s="11">
        <v>256179</v>
      </c>
      <c r="AM28" s="11">
        <v>18137</v>
      </c>
      <c r="AN28" s="11">
        <v>5101</v>
      </c>
      <c r="AO28" s="11">
        <v>107244</v>
      </c>
      <c r="AP28" s="11">
        <v>13772</v>
      </c>
      <c r="AQ28" s="11">
        <v>197049</v>
      </c>
      <c r="AR28" s="11">
        <v>32401</v>
      </c>
      <c r="AS28" s="11">
        <v>21886</v>
      </c>
      <c r="AT28" s="11">
        <v>130422</v>
      </c>
      <c r="AU28" s="11">
        <v>30204</v>
      </c>
      <c r="AV28" s="11">
        <v>54951</v>
      </c>
      <c r="AW28" s="11">
        <v>20507</v>
      </c>
      <c r="AX28" s="11">
        <v>33692</v>
      </c>
      <c r="AY28" s="11">
        <v>287494</v>
      </c>
      <c r="AZ28" s="11">
        <v>142302</v>
      </c>
      <c r="BA28" s="11">
        <v>205894</v>
      </c>
      <c r="BB28" s="11">
        <v>31497</v>
      </c>
      <c r="BC28" s="11">
        <v>101503</v>
      </c>
      <c r="BD28" s="11">
        <v>180553</v>
      </c>
      <c r="BE28" s="11">
        <v>36138</v>
      </c>
      <c r="BF28" s="11">
        <v>62542</v>
      </c>
      <c r="BG28" s="11">
        <v>69459</v>
      </c>
      <c r="BH28" s="11">
        <v>50480</v>
      </c>
      <c r="BI28" s="11">
        <v>104096</v>
      </c>
      <c r="BJ28" s="11">
        <v>256609</v>
      </c>
      <c r="BK28" s="11">
        <v>97003</v>
      </c>
      <c r="BL28" s="11">
        <v>27308</v>
      </c>
      <c r="BM28" s="11">
        <v>42567</v>
      </c>
      <c r="BN28" s="11">
        <v>10739</v>
      </c>
      <c r="BO28" s="11">
        <v>157086</v>
      </c>
      <c r="BP28" s="11">
        <v>92642</v>
      </c>
      <c r="BQ28" s="11">
        <v>78472</v>
      </c>
      <c r="BR28" s="11">
        <v>20043</v>
      </c>
      <c r="BS28" s="11">
        <v>60755</v>
      </c>
      <c r="BT28" s="11">
        <v>5936</v>
      </c>
      <c r="BU28" s="11">
        <v>95273</v>
      </c>
      <c r="BV28" s="11">
        <v>24538</v>
      </c>
      <c r="BW28" s="11">
        <v>152740</v>
      </c>
      <c r="BX28" s="11">
        <v>136366</v>
      </c>
      <c r="BY28" s="11">
        <v>28686</v>
      </c>
      <c r="BZ28" s="11">
        <v>336138</v>
      </c>
      <c r="CA28" s="11">
        <v>28561</v>
      </c>
      <c r="CB28" s="11">
        <v>100388</v>
      </c>
      <c r="CC28" s="11">
        <v>46005</v>
      </c>
      <c r="CD28" s="11">
        <v>373198</v>
      </c>
      <c r="CE28" s="11">
        <v>194649</v>
      </c>
      <c r="CF28" s="11">
        <v>24418</v>
      </c>
      <c r="CG28" s="11">
        <v>100133</v>
      </c>
      <c r="CH28" s="11">
        <v>111610</v>
      </c>
      <c r="CI28" s="11">
        <v>55169</v>
      </c>
      <c r="CJ28" s="11">
        <v>278242</v>
      </c>
      <c r="CK28" s="11">
        <v>2070</v>
      </c>
      <c r="CL28" s="11">
        <v>534</v>
      </c>
      <c r="CM28" s="11">
        <v>83876</v>
      </c>
      <c r="CN28" s="11">
        <v>64689</v>
      </c>
      <c r="CO28" s="11">
        <v>82632</v>
      </c>
      <c r="CP28" s="11">
        <v>179689</v>
      </c>
      <c r="CQ28" s="11">
        <v>110115</v>
      </c>
      <c r="CR28" s="11">
        <v>165386</v>
      </c>
      <c r="CS28" s="11">
        <v>83185</v>
      </c>
      <c r="CT28" s="11">
        <v>53925</v>
      </c>
      <c r="CU28" s="11">
        <v>31737</v>
      </c>
      <c r="CV28" s="11">
        <v>16768</v>
      </c>
      <c r="CW28" s="11">
        <v>138166</v>
      </c>
      <c r="CX28" s="11">
        <v>171409</v>
      </c>
      <c r="CY28" s="11">
        <v>142335</v>
      </c>
      <c r="CZ28" s="11">
        <v>66883</v>
      </c>
      <c r="DA28" s="11">
        <v>149587</v>
      </c>
      <c r="DB28" s="11">
        <v>67831</v>
      </c>
      <c r="DC28" s="11">
        <v>51477</v>
      </c>
      <c r="DD28" s="11">
        <v>2115</v>
      </c>
      <c r="DE28" s="11">
        <v>42616</v>
      </c>
      <c r="DF28" s="12">
        <v>246057</v>
      </c>
    </row>
    <row r="29" spans="1:110" customFormat="1" x14ac:dyDescent="0.3">
      <c r="A29" s="9"/>
      <c r="B29" s="9"/>
      <c r="C29" s="9"/>
      <c r="D29" s="3" t="s">
        <v>109</v>
      </c>
      <c r="E29" s="11">
        <v>86755</v>
      </c>
      <c r="F29" s="11">
        <v>104677</v>
      </c>
      <c r="G29" s="11">
        <v>50314</v>
      </c>
      <c r="H29" s="11">
        <v>149218</v>
      </c>
      <c r="I29" s="11">
        <v>26010</v>
      </c>
      <c r="J29" s="11">
        <v>48227</v>
      </c>
      <c r="K29" s="11">
        <v>49592</v>
      </c>
      <c r="L29" s="11">
        <v>21958</v>
      </c>
      <c r="M29" s="11">
        <v>49308</v>
      </c>
      <c r="N29" s="11">
        <v>64027</v>
      </c>
      <c r="O29" s="11">
        <v>34354</v>
      </c>
      <c r="P29" s="11">
        <v>145869</v>
      </c>
      <c r="Q29" s="11">
        <v>264754</v>
      </c>
      <c r="R29" s="11">
        <v>91774</v>
      </c>
      <c r="S29" s="11">
        <v>21570</v>
      </c>
      <c r="T29" s="11">
        <v>50430</v>
      </c>
      <c r="U29" s="11">
        <v>99791</v>
      </c>
      <c r="V29" s="11">
        <v>44772</v>
      </c>
      <c r="W29" s="11">
        <v>31658</v>
      </c>
      <c r="X29" s="11">
        <v>20285</v>
      </c>
      <c r="Y29" s="11">
        <v>16772</v>
      </c>
      <c r="Z29" s="11">
        <v>69108</v>
      </c>
      <c r="AA29" s="11">
        <v>79850</v>
      </c>
      <c r="AB29" s="11">
        <v>47979</v>
      </c>
      <c r="AC29" s="11">
        <v>63498</v>
      </c>
      <c r="AD29" s="11">
        <v>66703</v>
      </c>
      <c r="AE29" s="11">
        <v>70574</v>
      </c>
      <c r="AF29" s="11">
        <v>105862</v>
      </c>
      <c r="AG29" s="11">
        <v>102951</v>
      </c>
      <c r="AH29" s="11">
        <v>61960</v>
      </c>
      <c r="AI29" s="11">
        <v>100890</v>
      </c>
      <c r="AJ29" s="11">
        <v>121478</v>
      </c>
      <c r="AK29" s="11">
        <v>26013</v>
      </c>
      <c r="AL29" s="11">
        <v>191542</v>
      </c>
      <c r="AM29" s="11">
        <v>24204</v>
      </c>
      <c r="AN29" s="11">
        <v>6334</v>
      </c>
      <c r="AO29" s="11">
        <v>106930</v>
      </c>
      <c r="AP29" s="11">
        <v>21999</v>
      </c>
      <c r="AQ29" s="11">
        <v>133411</v>
      </c>
      <c r="AR29" s="11">
        <v>38585</v>
      </c>
      <c r="AS29" s="11">
        <v>34331</v>
      </c>
      <c r="AT29" s="11">
        <v>87745</v>
      </c>
      <c r="AU29" s="11">
        <v>46615</v>
      </c>
      <c r="AV29" s="11">
        <v>45357</v>
      </c>
      <c r="AW29" s="11">
        <v>19696</v>
      </c>
      <c r="AX29" s="11">
        <v>29938</v>
      </c>
      <c r="AY29" s="11">
        <v>64812</v>
      </c>
      <c r="AZ29" s="11">
        <v>165729</v>
      </c>
      <c r="BA29" s="11">
        <v>101797</v>
      </c>
      <c r="BB29" s="11">
        <v>34514</v>
      </c>
      <c r="BC29" s="11">
        <v>70553</v>
      </c>
      <c r="BD29" s="11">
        <v>154889</v>
      </c>
      <c r="BE29" s="11">
        <v>38177</v>
      </c>
      <c r="BF29" s="11">
        <v>85770</v>
      </c>
      <c r="BG29" s="11">
        <v>58646</v>
      </c>
      <c r="BH29" s="11">
        <v>50212</v>
      </c>
      <c r="BI29" s="11">
        <v>97846</v>
      </c>
      <c r="BJ29" s="11">
        <v>135702</v>
      </c>
      <c r="BK29" s="11">
        <v>85832</v>
      </c>
      <c r="BL29" s="11">
        <v>21421</v>
      </c>
      <c r="BM29" s="11">
        <v>50288</v>
      </c>
      <c r="BN29" s="11">
        <v>10497</v>
      </c>
      <c r="BO29" s="11">
        <v>89386</v>
      </c>
      <c r="BP29" s="11">
        <v>69770</v>
      </c>
      <c r="BQ29" s="11">
        <v>83756</v>
      </c>
      <c r="BR29" s="11">
        <v>16495</v>
      </c>
      <c r="BS29" s="11">
        <v>37376</v>
      </c>
      <c r="BT29" s="11">
        <v>14958</v>
      </c>
      <c r="BU29" s="11">
        <v>97282</v>
      </c>
      <c r="BV29" s="11">
        <v>34582</v>
      </c>
      <c r="BW29" s="11">
        <v>102856</v>
      </c>
      <c r="BX29" s="11">
        <v>159254</v>
      </c>
      <c r="BY29" s="11">
        <v>32838</v>
      </c>
      <c r="BZ29" s="11">
        <v>373127</v>
      </c>
      <c r="CA29" s="11">
        <v>13273</v>
      </c>
      <c r="CB29" s="11">
        <v>133449</v>
      </c>
      <c r="CC29" s="11">
        <v>41804</v>
      </c>
      <c r="CD29" s="11">
        <v>58498</v>
      </c>
      <c r="CE29" s="11">
        <v>305900</v>
      </c>
      <c r="CF29" s="11">
        <v>11797</v>
      </c>
      <c r="CG29" s="11">
        <v>78182</v>
      </c>
      <c r="CH29" s="11">
        <v>69768</v>
      </c>
      <c r="CI29" s="11">
        <v>87930</v>
      </c>
      <c r="CJ29" s="11">
        <v>150409</v>
      </c>
      <c r="CK29" s="11">
        <v>1445</v>
      </c>
      <c r="CL29" s="11">
        <v>459</v>
      </c>
      <c r="CM29" s="11">
        <v>82235</v>
      </c>
      <c r="CN29" s="11">
        <v>56733</v>
      </c>
      <c r="CO29" s="11">
        <v>81969</v>
      </c>
      <c r="CP29" s="11">
        <v>177797</v>
      </c>
      <c r="CQ29" s="11">
        <v>64541</v>
      </c>
      <c r="CR29" s="11">
        <v>155897</v>
      </c>
      <c r="CS29" s="11">
        <v>98208</v>
      </c>
      <c r="CT29" s="11">
        <v>56543</v>
      </c>
      <c r="CU29" s="11">
        <v>42182</v>
      </c>
      <c r="CV29" s="11">
        <v>19061</v>
      </c>
      <c r="CW29" s="11">
        <v>91081</v>
      </c>
      <c r="CX29" s="11">
        <v>69599</v>
      </c>
      <c r="CY29" s="11">
        <v>183287</v>
      </c>
      <c r="CZ29" s="11">
        <v>89411</v>
      </c>
      <c r="DA29" s="11">
        <v>97280</v>
      </c>
      <c r="DB29" s="11">
        <v>54216</v>
      </c>
      <c r="DC29" s="11">
        <v>65676</v>
      </c>
      <c r="DD29" s="11">
        <v>579</v>
      </c>
      <c r="DE29" s="11">
        <v>55162</v>
      </c>
      <c r="DF29" s="12">
        <v>101395</v>
      </c>
    </row>
    <row r="30" spans="1:110" customFormat="1" x14ac:dyDescent="0.3">
      <c r="A30" s="9"/>
      <c r="B30" s="9"/>
      <c r="C30" s="9"/>
      <c r="D30" s="3" t="s">
        <v>108</v>
      </c>
      <c r="E30" s="11">
        <v>10876</v>
      </c>
      <c r="F30" s="11">
        <v>6489</v>
      </c>
      <c r="G30" s="11">
        <v>7780</v>
      </c>
      <c r="H30" s="11">
        <v>12784</v>
      </c>
      <c r="I30" s="11">
        <v>4309</v>
      </c>
      <c r="J30" s="11">
        <v>4081</v>
      </c>
      <c r="K30" s="11">
        <v>9033</v>
      </c>
      <c r="L30" s="11">
        <v>7532</v>
      </c>
      <c r="M30" s="11">
        <v>3787</v>
      </c>
      <c r="N30" s="11">
        <v>12382</v>
      </c>
      <c r="O30" s="11">
        <v>14825</v>
      </c>
      <c r="P30" s="11">
        <v>14655</v>
      </c>
      <c r="Q30" s="11">
        <v>24256</v>
      </c>
      <c r="R30" s="11">
        <v>9816</v>
      </c>
      <c r="S30" s="11">
        <v>6848</v>
      </c>
      <c r="T30" s="11">
        <v>8482</v>
      </c>
      <c r="U30" s="11">
        <v>14335</v>
      </c>
      <c r="V30" s="11">
        <v>5495</v>
      </c>
      <c r="W30" s="11">
        <v>10177</v>
      </c>
      <c r="X30" s="11">
        <v>6807</v>
      </c>
      <c r="Y30" s="11">
        <v>4275</v>
      </c>
      <c r="Z30" s="11">
        <v>8183</v>
      </c>
      <c r="AA30" s="11">
        <v>11949</v>
      </c>
      <c r="AB30" s="11">
        <v>7026</v>
      </c>
      <c r="AC30" s="11">
        <v>15885</v>
      </c>
      <c r="AD30" s="11">
        <v>8688</v>
      </c>
      <c r="AE30" s="11">
        <v>9945</v>
      </c>
      <c r="AF30" s="11">
        <v>11610</v>
      </c>
      <c r="AG30" s="11">
        <v>7768</v>
      </c>
      <c r="AH30" s="11">
        <v>5694</v>
      </c>
      <c r="AI30" s="11">
        <v>18320</v>
      </c>
      <c r="AJ30" s="11">
        <v>15162</v>
      </c>
      <c r="AK30" s="11">
        <v>11720</v>
      </c>
      <c r="AL30" s="11">
        <v>37725</v>
      </c>
      <c r="AM30" s="11">
        <v>1033</v>
      </c>
      <c r="AN30" s="11">
        <v>516</v>
      </c>
      <c r="AO30" s="11">
        <v>11059</v>
      </c>
      <c r="AP30" s="11">
        <v>8601</v>
      </c>
      <c r="AQ30" s="11">
        <v>35517</v>
      </c>
      <c r="AR30" s="11">
        <v>7800</v>
      </c>
      <c r="AS30" s="11">
        <v>3327</v>
      </c>
      <c r="AT30" s="11">
        <v>13371</v>
      </c>
      <c r="AU30" s="11">
        <v>4819</v>
      </c>
      <c r="AV30" s="11">
        <v>9973</v>
      </c>
      <c r="AW30" s="11">
        <v>3871</v>
      </c>
      <c r="AX30" s="11">
        <v>14761</v>
      </c>
      <c r="AY30" s="11">
        <v>11260</v>
      </c>
      <c r="AZ30" s="11">
        <v>22068</v>
      </c>
      <c r="BA30" s="11">
        <v>13985</v>
      </c>
      <c r="BB30" s="11">
        <v>4983</v>
      </c>
      <c r="BC30" s="11">
        <v>8520</v>
      </c>
      <c r="BD30" s="11">
        <v>17031</v>
      </c>
      <c r="BE30" s="11">
        <v>6218</v>
      </c>
      <c r="BF30" s="11">
        <v>4844</v>
      </c>
      <c r="BG30" s="11">
        <v>24308</v>
      </c>
      <c r="BH30" s="11">
        <v>5483</v>
      </c>
      <c r="BI30" s="11">
        <v>11944</v>
      </c>
      <c r="BJ30" s="11">
        <v>18298</v>
      </c>
      <c r="BK30" s="11">
        <v>8483</v>
      </c>
      <c r="BL30" s="11">
        <v>8031</v>
      </c>
      <c r="BM30" s="11">
        <v>13599</v>
      </c>
      <c r="BN30" s="11">
        <v>4722</v>
      </c>
      <c r="BO30" s="11">
        <v>11028</v>
      </c>
      <c r="BP30" s="11">
        <v>9421</v>
      </c>
      <c r="BQ30" s="11">
        <v>6921</v>
      </c>
      <c r="BR30" s="11">
        <v>1162</v>
      </c>
      <c r="BS30" s="11">
        <v>4673</v>
      </c>
      <c r="BT30" s="11">
        <v>359</v>
      </c>
      <c r="BU30" s="11">
        <v>8750</v>
      </c>
      <c r="BV30" s="11">
        <v>3500</v>
      </c>
      <c r="BW30" s="11">
        <v>14399</v>
      </c>
      <c r="BX30" s="11">
        <v>14163</v>
      </c>
      <c r="BY30" s="11">
        <v>4106</v>
      </c>
      <c r="BZ30" s="11">
        <v>22459</v>
      </c>
      <c r="CA30" s="11">
        <v>1031</v>
      </c>
      <c r="CB30" s="11">
        <v>9205</v>
      </c>
      <c r="CC30" s="11">
        <v>4895</v>
      </c>
      <c r="CD30" s="11">
        <v>12152</v>
      </c>
      <c r="CE30" s="11">
        <v>17019</v>
      </c>
      <c r="CF30" s="11">
        <v>618</v>
      </c>
      <c r="CG30" s="11">
        <v>16136</v>
      </c>
      <c r="CH30" s="11">
        <v>48245</v>
      </c>
      <c r="CI30" s="11">
        <v>11690</v>
      </c>
      <c r="CJ30" s="11">
        <v>17572</v>
      </c>
      <c r="CK30" s="11">
        <v>208</v>
      </c>
      <c r="CL30" s="11">
        <v>108</v>
      </c>
      <c r="CM30" s="11">
        <v>7546</v>
      </c>
      <c r="CN30" s="11">
        <v>8081</v>
      </c>
      <c r="CO30" s="11">
        <v>10186</v>
      </c>
      <c r="CP30" s="11">
        <v>13587</v>
      </c>
      <c r="CQ30" s="11">
        <v>6805</v>
      </c>
      <c r="CR30" s="11">
        <v>13813</v>
      </c>
      <c r="CS30" s="11">
        <v>7376</v>
      </c>
      <c r="CT30" s="11">
        <v>17010</v>
      </c>
      <c r="CU30" s="11">
        <v>9573</v>
      </c>
      <c r="CV30" s="11">
        <v>2000</v>
      </c>
      <c r="CW30" s="11">
        <v>9101</v>
      </c>
      <c r="CX30" s="11">
        <v>8944</v>
      </c>
      <c r="CY30" s="11">
        <v>17784</v>
      </c>
      <c r="CZ30" s="11">
        <v>9843</v>
      </c>
      <c r="DA30" s="11">
        <v>13039</v>
      </c>
      <c r="DB30" s="11">
        <v>7741</v>
      </c>
      <c r="DC30" s="11">
        <v>7210</v>
      </c>
      <c r="DD30" s="11">
        <v>78</v>
      </c>
      <c r="DE30" s="11">
        <v>5355</v>
      </c>
      <c r="DF30" s="12">
        <v>13687</v>
      </c>
    </row>
    <row r="31" spans="1:110" customFormat="1" x14ac:dyDescent="0.3">
      <c r="A31" s="9"/>
      <c r="B31" s="9"/>
      <c r="C31" s="9"/>
      <c r="D31" s="3" t="s">
        <v>113</v>
      </c>
      <c r="E31" s="11">
        <v>15843</v>
      </c>
      <c r="F31" s="11">
        <v>7084</v>
      </c>
      <c r="G31" s="11">
        <v>5982</v>
      </c>
      <c r="H31" s="11">
        <v>23419</v>
      </c>
      <c r="I31" s="11">
        <v>3957</v>
      </c>
      <c r="J31" s="11">
        <v>3449</v>
      </c>
      <c r="K31" s="11">
        <v>8544</v>
      </c>
      <c r="L31" s="11">
        <v>3020</v>
      </c>
      <c r="M31" s="11">
        <v>4619</v>
      </c>
      <c r="N31" s="11">
        <v>6322</v>
      </c>
      <c r="O31" s="11">
        <v>6746</v>
      </c>
      <c r="P31" s="11">
        <v>28579</v>
      </c>
      <c r="Q31" s="11">
        <v>42109</v>
      </c>
      <c r="R31" s="11">
        <v>19641</v>
      </c>
      <c r="S31" s="11">
        <v>2751</v>
      </c>
      <c r="T31" s="11">
        <v>7557</v>
      </c>
      <c r="U31" s="11">
        <v>19012</v>
      </c>
      <c r="V31" s="11">
        <v>5028</v>
      </c>
      <c r="W31" s="11">
        <v>5040</v>
      </c>
      <c r="X31" s="11">
        <v>2281</v>
      </c>
      <c r="Y31" s="11">
        <v>1906</v>
      </c>
      <c r="Z31" s="11">
        <v>13461</v>
      </c>
      <c r="AA31" s="11">
        <v>19349</v>
      </c>
      <c r="AB31" s="11">
        <v>10088</v>
      </c>
      <c r="AC31" s="11">
        <v>8582</v>
      </c>
      <c r="AD31" s="11">
        <v>13090</v>
      </c>
      <c r="AE31" s="11">
        <v>14234</v>
      </c>
      <c r="AF31" s="11">
        <v>29562</v>
      </c>
      <c r="AG31" s="11">
        <v>11477</v>
      </c>
      <c r="AH31" s="11">
        <v>7904</v>
      </c>
      <c r="AI31" s="11">
        <v>33200</v>
      </c>
      <c r="AJ31" s="11">
        <v>14993</v>
      </c>
      <c r="AK31" s="11">
        <v>4089</v>
      </c>
      <c r="AL31" s="11">
        <v>46677</v>
      </c>
      <c r="AM31" s="11">
        <v>1927</v>
      </c>
      <c r="AN31" s="11">
        <v>940</v>
      </c>
      <c r="AO31" s="11">
        <v>18963</v>
      </c>
      <c r="AP31" s="11">
        <v>2520</v>
      </c>
      <c r="AQ31" s="11">
        <v>42711</v>
      </c>
      <c r="AR31" s="11">
        <v>5796</v>
      </c>
      <c r="AS31" s="11">
        <v>2580</v>
      </c>
      <c r="AT31" s="11">
        <v>29948</v>
      </c>
      <c r="AU31" s="11">
        <v>4291</v>
      </c>
      <c r="AV31" s="11">
        <v>7877</v>
      </c>
      <c r="AW31" s="11">
        <v>5013</v>
      </c>
      <c r="AX31" s="11">
        <v>4870</v>
      </c>
      <c r="AY31" s="11">
        <v>47103</v>
      </c>
      <c r="AZ31" s="11">
        <v>28057</v>
      </c>
      <c r="BA31" s="11">
        <v>42613</v>
      </c>
      <c r="BB31" s="11">
        <v>3726</v>
      </c>
      <c r="BC31" s="11">
        <v>16244</v>
      </c>
      <c r="BD31" s="11">
        <v>40387</v>
      </c>
      <c r="BE31" s="11">
        <v>6388</v>
      </c>
      <c r="BF31" s="11">
        <v>7994</v>
      </c>
      <c r="BG31" s="11">
        <v>8628</v>
      </c>
      <c r="BH31" s="11">
        <v>7097</v>
      </c>
      <c r="BI31" s="11">
        <v>16671</v>
      </c>
      <c r="BJ31" s="11">
        <v>60072</v>
      </c>
      <c r="BK31" s="11">
        <v>14401</v>
      </c>
      <c r="BL31" s="11">
        <v>4603</v>
      </c>
      <c r="BM31" s="11">
        <v>5685</v>
      </c>
      <c r="BN31" s="11">
        <v>1736</v>
      </c>
      <c r="BO31" s="11">
        <v>26614</v>
      </c>
      <c r="BP31" s="11">
        <v>11873</v>
      </c>
      <c r="BQ31" s="11">
        <v>9561</v>
      </c>
      <c r="BR31" s="11">
        <v>1978</v>
      </c>
      <c r="BS31" s="11">
        <v>7934</v>
      </c>
      <c r="BT31" s="11">
        <v>295</v>
      </c>
      <c r="BU31" s="11">
        <v>14593</v>
      </c>
      <c r="BV31" s="11">
        <v>3130</v>
      </c>
      <c r="BW31" s="11">
        <v>27036</v>
      </c>
      <c r="BX31" s="11">
        <v>18931</v>
      </c>
      <c r="BY31" s="11">
        <v>3552</v>
      </c>
      <c r="BZ31" s="11">
        <v>46962</v>
      </c>
      <c r="CA31" s="11">
        <v>2161</v>
      </c>
      <c r="CB31" s="11">
        <v>13836</v>
      </c>
      <c r="CC31" s="11">
        <v>5513</v>
      </c>
      <c r="CD31" s="11">
        <v>80373</v>
      </c>
      <c r="CE31" s="11">
        <v>19302</v>
      </c>
      <c r="CF31" s="11">
        <v>2166</v>
      </c>
      <c r="CG31" s="11">
        <v>17029</v>
      </c>
      <c r="CH31" s="11">
        <v>19967</v>
      </c>
      <c r="CI31" s="11">
        <v>8587</v>
      </c>
      <c r="CJ31" s="11">
        <v>51907</v>
      </c>
      <c r="CK31" s="11">
        <v>247</v>
      </c>
      <c r="CL31" s="11">
        <v>116</v>
      </c>
      <c r="CM31" s="11">
        <v>13541</v>
      </c>
      <c r="CN31" s="11">
        <v>15642</v>
      </c>
      <c r="CO31" s="11">
        <v>10730</v>
      </c>
      <c r="CP31" s="11">
        <v>24784</v>
      </c>
      <c r="CQ31" s="11">
        <v>19352</v>
      </c>
      <c r="CR31" s="11">
        <v>26754</v>
      </c>
      <c r="CS31" s="11">
        <v>8050</v>
      </c>
      <c r="CT31" s="11">
        <v>8680</v>
      </c>
      <c r="CU31" s="11">
        <v>4835</v>
      </c>
      <c r="CV31" s="11">
        <v>2798</v>
      </c>
      <c r="CW31" s="11">
        <v>20710</v>
      </c>
      <c r="CX31" s="11">
        <v>31904</v>
      </c>
      <c r="CY31" s="11">
        <v>21044</v>
      </c>
      <c r="CZ31" s="11">
        <v>12128</v>
      </c>
      <c r="DA31" s="11">
        <v>19731</v>
      </c>
      <c r="DB31" s="11">
        <v>10727</v>
      </c>
      <c r="DC31" s="11">
        <v>7569</v>
      </c>
      <c r="DD31" s="11">
        <v>72</v>
      </c>
      <c r="DE31" s="11">
        <v>5917</v>
      </c>
      <c r="DF31" s="12">
        <v>40470</v>
      </c>
    </row>
    <row r="32" spans="1:110" customFormat="1" x14ac:dyDescent="0.3">
      <c r="A32" s="9"/>
      <c r="B32" s="9"/>
      <c r="C32" s="9"/>
      <c r="D32" s="3" t="s">
        <v>112</v>
      </c>
      <c r="E32" s="11">
        <v>5644</v>
      </c>
      <c r="F32" s="11">
        <v>2993</v>
      </c>
      <c r="G32" s="11">
        <v>3280</v>
      </c>
      <c r="H32" s="11">
        <v>5424</v>
      </c>
      <c r="I32" s="11">
        <v>1396</v>
      </c>
      <c r="J32" s="11">
        <v>1738</v>
      </c>
      <c r="K32" s="11">
        <v>4189</v>
      </c>
      <c r="L32" s="11">
        <v>3208</v>
      </c>
      <c r="M32" s="11">
        <v>1720</v>
      </c>
      <c r="N32" s="11">
        <v>6166</v>
      </c>
      <c r="O32" s="11">
        <v>4470</v>
      </c>
      <c r="P32" s="11">
        <v>8356</v>
      </c>
      <c r="Q32" s="11">
        <v>11760</v>
      </c>
      <c r="R32" s="11">
        <v>6848</v>
      </c>
      <c r="S32" s="11">
        <v>1810</v>
      </c>
      <c r="T32" s="11">
        <v>4003</v>
      </c>
      <c r="U32" s="11">
        <v>6857</v>
      </c>
      <c r="V32" s="11">
        <v>2585</v>
      </c>
      <c r="W32" s="11">
        <v>3605</v>
      </c>
      <c r="X32" s="11">
        <v>630</v>
      </c>
      <c r="Y32" s="11">
        <v>1641</v>
      </c>
      <c r="Z32" s="11">
        <v>5126</v>
      </c>
      <c r="AA32" s="11">
        <v>8288</v>
      </c>
      <c r="AB32" s="11">
        <v>4348</v>
      </c>
      <c r="AC32" s="11">
        <v>5374</v>
      </c>
      <c r="AD32" s="11">
        <v>4902</v>
      </c>
      <c r="AE32" s="11">
        <v>5310</v>
      </c>
      <c r="AF32" s="11">
        <v>7944</v>
      </c>
      <c r="AG32" s="11">
        <v>4027</v>
      </c>
      <c r="AH32" s="11">
        <v>3076</v>
      </c>
      <c r="AI32" s="11">
        <v>13077</v>
      </c>
      <c r="AJ32" s="11">
        <v>6624</v>
      </c>
      <c r="AK32" s="11">
        <v>3861</v>
      </c>
      <c r="AL32" s="11">
        <v>19598</v>
      </c>
      <c r="AM32" s="11">
        <v>2266</v>
      </c>
      <c r="AN32" s="11">
        <v>535</v>
      </c>
      <c r="AO32" s="11">
        <v>4881</v>
      </c>
      <c r="AP32" s="11">
        <v>962</v>
      </c>
      <c r="AQ32" s="11">
        <v>19700</v>
      </c>
      <c r="AR32" s="11">
        <v>2482</v>
      </c>
      <c r="AS32" s="11">
        <v>1305</v>
      </c>
      <c r="AT32" s="11">
        <v>6606</v>
      </c>
      <c r="AU32" s="11">
        <v>2345</v>
      </c>
      <c r="AV32" s="11">
        <v>5654</v>
      </c>
      <c r="AW32" s="11">
        <v>1459</v>
      </c>
      <c r="AX32" s="11">
        <v>3315</v>
      </c>
      <c r="AY32" s="11">
        <v>10518</v>
      </c>
      <c r="AZ32" s="11">
        <v>12155</v>
      </c>
      <c r="BA32" s="11">
        <v>13973</v>
      </c>
      <c r="BB32" s="11">
        <v>2463</v>
      </c>
      <c r="BC32" s="11">
        <v>6216</v>
      </c>
      <c r="BD32" s="11">
        <v>12737</v>
      </c>
      <c r="BE32" s="11">
        <v>2635</v>
      </c>
      <c r="BF32" s="11">
        <v>5549</v>
      </c>
      <c r="BG32" s="11">
        <v>9071</v>
      </c>
      <c r="BH32" s="11">
        <v>3165</v>
      </c>
      <c r="BI32" s="11">
        <v>6973</v>
      </c>
      <c r="BJ32" s="11">
        <v>18369</v>
      </c>
      <c r="BK32" s="11">
        <v>5656</v>
      </c>
      <c r="BL32" s="11">
        <v>2766</v>
      </c>
      <c r="BM32" s="11">
        <v>3357</v>
      </c>
      <c r="BN32" s="11">
        <v>1045</v>
      </c>
      <c r="BO32" s="11">
        <v>8796</v>
      </c>
      <c r="BP32" s="11">
        <v>5853</v>
      </c>
      <c r="BQ32" s="11">
        <v>3542</v>
      </c>
      <c r="BR32" s="11">
        <v>3935</v>
      </c>
      <c r="BS32" s="11">
        <v>3468</v>
      </c>
      <c r="BT32" s="11">
        <v>318</v>
      </c>
      <c r="BU32" s="11">
        <v>6358</v>
      </c>
      <c r="BV32" s="11">
        <v>1483</v>
      </c>
      <c r="BW32" s="11">
        <v>8267</v>
      </c>
      <c r="BX32" s="11">
        <v>7534</v>
      </c>
      <c r="BY32" s="11">
        <v>2160</v>
      </c>
      <c r="BZ32" s="11">
        <v>18215</v>
      </c>
      <c r="CA32" s="11">
        <v>963</v>
      </c>
      <c r="CB32" s="11">
        <v>4274</v>
      </c>
      <c r="CC32" s="11">
        <v>2368</v>
      </c>
      <c r="CD32" s="11">
        <v>22936</v>
      </c>
      <c r="CE32" s="11">
        <v>11619</v>
      </c>
      <c r="CF32" s="11">
        <v>874</v>
      </c>
      <c r="CG32" s="11">
        <v>8216</v>
      </c>
      <c r="CH32" s="11">
        <v>9276</v>
      </c>
      <c r="CI32" s="11">
        <v>5012</v>
      </c>
      <c r="CJ32" s="11">
        <v>15895</v>
      </c>
      <c r="CK32" s="11">
        <v>92</v>
      </c>
      <c r="CL32" s="11">
        <v>75</v>
      </c>
      <c r="CM32" s="11">
        <v>5409</v>
      </c>
      <c r="CN32" s="11">
        <v>4418</v>
      </c>
      <c r="CO32" s="11">
        <v>6037</v>
      </c>
      <c r="CP32" s="11">
        <v>11138</v>
      </c>
      <c r="CQ32" s="11">
        <v>5890</v>
      </c>
      <c r="CR32" s="11">
        <v>7858</v>
      </c>
      <c r="CS32" s="11">
        <v>3755</v>
      </c>
      <c r="CT32" s="11">
        <v>5818</v>
      </c>
      <c r="CU32" s="11">
        <v>3069</v>
      </c>
      <c r="CV32" s="11">
        <v>1052</v>
      </c>
      <c r="CW32" s="11">
        <v>6094</v>
      </c>
      <c r="CX32" s="11">
        <v>8276</v>
      </c>
      <c r="CY32" s="11">
        <v>5703</v>
      </c>
      <c r="CZ32" s="11">
        <v>3769</v>
      </c>
      <c r="DA32" s="11">
        <v>7244</v>
      </c>
      <c r="DB32" s="11">
        <v>4542</v>
      </c>
      <c r="DC32" s="11">
        <v>3115</v>
      </c>
      <c r="DD32" s="11">
        <v>118</v>
      </c>
      <c r="DE32" s="11">
        <v>2286</v>
      </c>
      <c r="DF32" s="12">
        <v>9046</v>
      </c>
    </row>
    <row r="33" spans="1:110" customFormat="1" x14ac:dyDescent="0.3">
      <c r="A33" s="9"/>
      <c r="B33" s="9"/>
      <c r="C33" s="9"/>
      <c r="D33" s="7" t="s">
        <v>116</v>
      </c>
      <c r="E33" s="13">
        <v>8998</v>
      </c>
      <c r="F33" s="13">
        <v>5804</v>
      </c>
      <c r="G33" s="13">
        <v>4216</v>
      </c>
      <c r="H33" s="13">
        <v>13326</v>
      </c>
      <c r="I33" s="13">
        <v>2504</v>
      </c>
      <c r="J33" s="13">
        <v>2955</v>
      </c>
      <c r="K33" s="13">
        <v>4925</v>
      </c>
      <c r="L33" s="13">
        <v>1621</v>
      </c>
      <c r="M33" s="13">
        <v>3965</v>
      </c>
      <c r="N33" s="13">
        <v>4206</v>
      </c>
      <c r="O33" s="13">
        <v>3477</v>
      </c>
      <c r="P33" s="13">
        <v>17000</v>
      </c>
      <c r="Q33" s="13">
        <v>20051</v>
      </c>
      <c r="R33" s="13">
        <v>7920</v>
      </c>
      <c r="S33" s="13">
        <v>1547</v>
      </c>
      <c r="T33" s="13">
        <v>4345</v>
      </c>
      <c r="U33" s="13">
        <v>9289</v>
      </c>
      <c r="V33" s="13">
        <v>3770</v>
      </c>
      <c r="W33" s="13">
        <v>2618</v>
      </c>
      <c r="X33" s="13">
        <v>1226</v>
      </c>
      <c r="Y33" s="13">
        <v>1556</v>
      </c>
      <c r="Z33" s="13">
        <v>6478</v>
      </c>
      <c r="AA33" s="13">
        <v>6401</v>
      </c>
      <c r="AB33" s="13">
        <v>4536</v>
      </c>
      <c r="AC33" s="13">
        <v>5428</v>
      </c>
      <c r="AD33" s="13">
        <v>7775</v>
      </c>
      <c r="AE33" s="13">
        <v>7758</v>
      </c>
      <c r="AF33" s="13">
        <v>15203</v>
      </c>
      <c r="AG33" s="13">
        <v>7563</v>
      </c>
      <c r="AH33" s="13">
        <v>5731</v>
      </c>
      <c r="AI33" s="13">
        <v>8556</v>
      </c>
      <c r="AJ33" s="13">
        <v>8132</v>
      </c>
      <c r="AK33" s="13">
        <v>2418</v>
      </c>
      <c r="AL33" s="13">
        <v>15693</v>
      </c>
      <c r="AM33" s="13">
        <v>2114</v>
      </c>
      <c r="AN33" s="13">
        <v>717</v>
      </c>
      <c r="AO33" s="13">
        <v>13744</v>
      </c>
      <c r="AP33" s="13">
        <v>1375</v>
      </c>
      <c r="AQ33" s="13">
        <v>12460</v>
      </c>
      <c r="AR33" s="13">
        <v>3363</v>
      </c>
      <c r="AS33" s="13">
        <v>2584</v>
      </c>
      <c r="AT33" s="13">
        <v>14174</v>
      </c>
      <c r="AU33" s="13">
        <v>3640</v>
      </c>
      <c r="AV33" s="13">
        <v>3555</v>
      </c>
      <c r="AW33" s="13">
        <v>2142</v>
      </c>
      <c r="AX33" s="13">
        <v>2409</v>
      </c>
      <c r="AY33" s="13">
        <v>9743</v>
      </c>
      <c r="AZ33" s="13">
        <v>11474</v>
      </c>
      <c r="BA33" s="13">
        <v>10560</v>
      </c>
      <c r="BB33" s="13">
        <v>2886</v>
      </c>
      <c r="BC33" s="13">
        <v>7271</v>
      </c>
      <c r="BD33" s="13">
        <v>14332</v>
      </c>
      <c r="BE33" s="13">
        <v>4143</v>
      </c>
      <c r="BF33" s="13">
        <v>8338</v>
      </c>
      <c r="BG33" s="13">
        <v>4914</v>
      </c>
      <c r="BH33" s="13">
        <v>4427</v>
      </c>
      <c r="BI33" s="13">
        <v>9043</v>
      </c>
      <c r="BJ33" s="13">
        <v>14785</v>
      </c>
      <c r="BK33" s="13">
        <v>7674</v>
      </c>
      <c r="BL33" s="13">
        <v>2400</v>
      </c>
      <c r="BM33" s="13">
        <v>3912</v>
      </c>
      <c r="BN33" s="13">
        <v>913</v>
      </c>
      <c r="BO33" s="13">
        <v>9411</v>
      </c>
      <c r="BP33" s="13">
        <v>6886</v>
      </c>
      <c r="BQ33" s="13">
        <v>6159</v>
      </c>
      <c r="BR33" s="13">
        <v>2989</v>
      </c>
      <c r="BS33" s="13">
        <v>3858</v>
      </c>
      <c r="BT33" s="13">
        <v>530</v>
      </c>
      <c r="BU33" s="13">
        <v>7282</v>
      </c>
      <c r="BV33" s="13">
        <v>2421</v>
      </c>
      <c r="BW33" s="13">
        <v>9586</v>
      </c>
      <c r="BX33" s="13">
        <v>12651</v>
      </c>
      <c r="BY33" s="13">
        <v>2495</v>
      </c>
      <c r="BZ33" s="13">
        <v>20617</v>
      </c>
      <c r="CA33" s="13">
        <v>2697</v>
      </c>
      <c r="CB33" s="13">
        <v>9420</v>
      </c>
      <c r="CC33" s="13">
        <v>3826</v>
      </c>
      <c r="CD33" s="13">
        <v>9601</v>
      </c>
      <c r="CE33" s="13">
        <v>13975</v>
      </c>
      <c r="CF33" s="13">
        <v>1983</v>
      </c>
      <c r="CG33" s="13">
        <v>6928</v>
      </c>
      <c r="CH33" s="13">
        <v>6721</v>
      </c>
      <c r="CI33" s="13">
        <v>5197</v>
      </c>
      <c r="CJ33" s="13">
        <v>16487</v>
      </c>
      <c r="CK33" s="13">
        <v>339</v>
      </c>
      <c r="CL33" s="13">
        <v>82</v>
      </c>
      <c r="CM33" s="13">
        <v>6494</v>
      </c>
      <c r="CN33" s="13">
        <v>6694</v>
      </c>
      <c r="CO33" s="13">
        <v>7745</v>
      </c>
      <c r="CP33" s="13">
        <v>12364</v>
      </c>
      <c r="CQ33" s="13">
        <v>6300</v>
      </c>
      <c r="CR33" s="13">
        <v>15061</v>
      </c>
      <c r="CS33" s="13">
        <v>5623</v>
      </c>
      <c r="CT33" s="13">
        <v>5123</v>
      </c>
      <c r="CU33" s="13">
        <v>3412</v>
      </c>
      <c r="CV33" s="13">
        <v>1821</v>
      </c>
      <c r="CW33" s="13">
        <v>8996</v>
      </c>
      <c r="CX33" s="13">
        <v>9359</v>
      </c>
      <c r="CY33" s="13">
        <v>15286</v>
      </c>
      <c r="CZ33" s="13">
        <v>6895</v>
      </c>
      <c r="DA33" s="13">
        <v>9664</v>
      </c>
      <c r="DB33" s="13">
        <v>5095</v>
      </c>
      <c r="DC33" s="13">
        <v>6155</v>
      </c>
      <c r="DD33" s="13">
        <v>244</v>
      </c>
      <c r="DE33" s="13">
        <v>4594</v>
      </c>
      <c r="DF33" s="14">
        <v>13097</v>
      </c>
    </row>
    <row r="37" spans="1:110" x14ac:dyDescent="0.3">
      <c r="B37" s="44"/>
      <c r="C37" s="44"/>
      <c r="D37" s="44"/>
      <c r="E37" s="44"/>
      <c r="F37" s="44"/>
      <c r="G37" s="44"/>
    </row>
    <row r="38" spans="1:110" x14ac:dyDescent="0.3">
      <c r="B38" s="45"/>
      <c r="C38" s="45"/>
      <c r="D38" s="45"/>
      <c r="E38" s="45"/>
      <c r="F38" s="45"/>
      <c r="G38" s="4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</row>
    <row r="39" spans="1:110" x14ac:dyDescent="0.3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</row>
    <row r="40" spans="1:110" x14ac:dyDescent="0.3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</row>
    <row r="41" spans="1:110" x14ac:dyDescent="0.3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</row>
    <row r="42" spans="1:110" x14ac:dyDescent="0.3">
      <c r="E42" s="29" cm="1">
        <f t="array" aca="1" ref="E42:DF42" ca="1">IFERROR(IF(OFFSET(Table24[[Ain]:[Yvelines]],MATCH($D$5,Table24[Candidate],0)-1,0,1,COLUMNS(Table24[[#Headers],[Ain]:[Yvelines]]))&gt;D10,OFFSET(Table24[[Ain]:[Yvelines]],MATCH($D$5,Table24[Candidate],0)-1,0,1,COLUMNS(Table24[[#Headers],[Ain]:[Yvelines]])),0),0)</f>
        <v>0</v>
      </c>
      <c r="F42" s="29">
        <f ca="1"/>
        <v>104677</v>
      </c>
      <c r="G42" s="29">
        <f ca="1"/>
        <v>0</v>
      </c>
      <c r="H42" s="29">
        <f ca="1"/>
        <v>149218</v>
      </c>
      <c r="I42" s="29">
        <f ca="1"/>
        <v>0</v>
      </c>
      <c r="J42" s="29">
        <f ca="1"/>
        <v>0</v>
      </c>
      <c r="K42" s="29">
        <f ca="1"/>
        <v>0</v>
      </c>
      <c r="L42" s="29">
        <f ca="1"/>
        <v>0</v>
      </c>
      <c r="M42" s="29">
        <f ca="1"/>
        <v>0</v>
      </c>
      <c r="N42" s="29">
        <f ca="1"/>
        <v>0</v>
      </c>
      <c r="O42" s="29">
        <f ca="1"/>
        <v>0</v>
      </c>
      <c r="P42" s="29">
        <f ca="1"/>
        <v>145869</v>
      </c>
      <c r="Q42" s="29">
        <f ca="1"/>
        <v>264754</v>
      </c>
      <c r="R42" s="29">
        <f ca="1"/>
        <v>0</v>
      </c>
      <c r="S42" s="29">
        <f ca="1"/>
        <v>0</v>
      </c>
      <c r="T42" s="29">
        <f ca="1"/>
        <v>0</v>
      </c>
      <c r="U42" s="29">
        <f ca="1"/>
        <v>0</v>
      </c>
      <c r="V42" s="29">
        <f ca="1"/>
        <v>0</v>
      </c>
      <c r="W42" s="29">
        <f ca="1"/>
        <v>0</v>
      </c>
      <c r="X42" s="29">
        <f ca="1"/>
        <v>0</v>
      </c>
      <c r="Y42" s="29">
        <f ca="1"/>
        <v>0</v>
      </c>
      <c r="Z42" s="29">
        <f ca="1"/>
        <v>0</v>
      </c>
      <c r="AA42" s="29">
        <f ca="1"/>
        <v>0</v>
      </c>
      <c r="AB42" s="29">
        <f ca="1"/>
        <v>0</v>
      </c>
      <c r="AC42" s="29">
        <f ca="1"/>
        <v>0</v>
      </c>
      <c r="AD42" s="29">
        <f ca="1"/>
        <v>0</v>
      </c>
      <c r="AE42" s="29">
        <f ca="1"/>
        <v>0</v>
      </c>
      <c r="AF42" s="29">
        <f ca="1"/>
        <v>105862</v>
      </c>
      <c r="AG42" s="29">
        <f ca="1"/>
        <v>102951</v>
      </c>
      <c r="AH42" s="29">
        <f ca="1"/>
        <v>0</v>
      </c>
      <c r="AI42" s="29">
        <f ca="1"/>
        <v>100890</v>
      </c>
      <c r="AJ42" s="29">
        <f ca="1"/>
        <v>121478</v>
      </c>
      <c r="AK42" s="29">
        <f ca="1"/>
        <v>0</v>
      </c>
      <c r="AL42" s="29">
        <f ca="1"/>
        <v>191542</v>
      </c>
      <c r="AM42" s="29">
        <f ca="1"/>
        <v>0</v>
      </c>
      <c r="AN42" s="29">
        <f ca="1"/>
        <v>0</v>
      </c>
      <c r="AO42" s="29">
        <f ca="1"/>
        <v>106930</v>
      </c>
      <c r="AP42" s="29">
        <f ca="1"/>
        <v>0</v>
      </c>
      <c r="AQ42" s="29">
        <f ca="1"/>
        <v>133411</v>
      </c>
      <c r="AR42" s="29">
        <f ca="1"/>
        <v>0</v>
      </c>
      <c r="AS42" s="29">
        <f ca="1"/>
        <v>0</v>
      </c>
      <c r="AT42" s="29">
        <f ca="1"/>
        <v>0</v>
      </c>
      <c r="AU42" s="29">
        <f ca="1"/>
        <v>0</v>
      </c>
      <c r="AV42" s="29">
        <f ca="1"/>
        <v>0</v>
      </c>
      <c r="AW42" s="29">
        <f ca="1"/>
        <v>0</v>
      </c>
      <c r="AX42" s="29">
        <f ca="1"/>
        <v>0</v>
      </c>
      <c r="AY42" s="29">
        <f ca="1"/>
        <v>0</v>
      </c>
      <c r="AZ42" s="29">
        <f ca="1"/>
        <v>165729</v>
      </c>
      <c r="BA42" s="29">
        <f ca="1"/>
        <v>101797</v>
      </c>
      <c r="BB42" s="29">
        <f ca="1"/>
        <v>0</v>
      </c>
      <c r="BC42" s="29">
        <f ca="1"/>
        <v>0</v>
      </c>
      <c r="BD42" s="29">
        <f ca="1"/>
        <v>154889</v>
      </c>
      <c r="BE42" s="29">
        <f ca="1"/>
        <v>0</v>
      </c>
      <c r="BF42" s="29">
        <f ca="1"/>
        <v>0</v>
      </c>
      <c r="BG42" s="29">
        <f ca="1"/>
        <v>0</v>
      </c>
      <c r="BH42" s="29">
        <f ca="1"/>
        <v>0</v>
      </c>
      <c r="BI42" s="29">
        <f ca="1"/>
        <v>0</v>
      </c>
      <c r="BJ42" s="29">
        <f ca="1"/>
        <v>135702</v>
      </c>
      <c r="BK42" s="29">
        <f ca="1"/>
        <v>0</v>
      </c>
      <c r="BL42" s="29">
        <f ca="1"/>
        <v>0</v>
      </c>
      <c r="BM42" s="29">
        <f ca="1"/>
        <v>0</v>
      </c>
      <c r="BN42" s="29">
        <f ca="1"/>
        <v>0</v>
      </c>
      <c r="BO42" s="29">
        <f ca="1"/>
        <v>0</v>
      </c>
      <c r="BP42" s="29">
        <f ca="1"/>
        <v>0</v>
      </c>
      <c r="BQ42" s="29">
        <f ca="1"/>
        <v>0</v>
      </c>
      <c r="BR42" s="29">
        <f ca="1"/>
        <v>0</v>
      </c>
      <c r="BS42" s="29">
        <f ca="1"/>
        <v>0</v>
      </c>
      <c r="BT42" s="29">
        <f ca="1"/>
        <v>0</v>
      </c>
      <c r="BU42" s="29">
        <f ca="1"/>
        <v>0</v>
      </c>
      <c r="BV42" s="29">
        <f ca="1"/>
        <v>0</v>
      </c>
      <c r="BW42" s="29">
        <f ca="1"/>
        <v>102856</v>
      </c>
      <c r="BX42" s="29">
        <f ca="1"/>
        <v>159254</v>
      </c>
      <c r="BY42" s="29">
        <f ca="1"/>
        <v>0</v>
      </c>
      <c r="BZ42" s="29">
        <f ca="1"/>
        <v>373127</v>
      </c>
      <c r="CA42" s="29">
        <f ca="1"/>
        <v>0</v>
      </c>
      <c r="CB42" s="29">
        <f ca="1"/>
        <v>133449</v>
      </c>
      <c r="CC42" s="29">
        <f ca="1"/>
        <v>0</v>
      </c>
      <c r="CD42" s="29">
        <f ca="1"/>
        <v>0</v>
      </c>
      <c r="CE42" s="29">
        <f ca="1"/>
        <v>305900</v>
      </c>
      <c r="CF42" s="29">
        <f ca="1"/>
        <v>0</v>
      </c>
      <c r="CG42" s="29">
        <f ca="1"/>
        <v>0</v>
      </c>
      <c r="CH42" s="29">
        <f ca="1"/>
        <v>0</v>
      </c>
      <c r="CI42" s="29">
        <f ca="1"/>
        <v>0</v>
      </c>
      <c r="CJ42" s="29">
        <f ca="1"/>
        <v>150409</v>
      </c>
      <c r="CK42" s="29">
        <f ca="1"/>
        <v>0</v>
      </c>
      <c r="CL42" s="29">
        <f ca="1"/>
        <v>0</v>
      </c>
      <c r="CM42" s="29">
        <f ca="1"/>
        <v>0</v>
      </c>
      <c r="CN42" s="29">
        <f ca="1"/>
        <v>0</v>
      </c>
      <c r="CO42" s="29">
        <f ca="1"/>
        <v>0</v>
      </c>
      <c r="CP42" s="29">
        <f ca="1"/>
        <v>177797</v>
      </c>
      <c r="CQ42" s="29">
        <f ca="1"/>
        <v>0</v>
      </c>
      <c r="CR42" s="29">
        <f ca="1"/>
        <v>155897</v>
      </c>
      <c r="CS42" s="29">
        <f ca="1"/>
        <v>0</v>
      </c>
      <c r="CT42" s="29">
        <f ca="1"/>
        <v>0</v>
      </c>
      <c r="CU42" s="29">
        <f ca="1"/>
        <v>0</v>
      </c>
      <c r="CV42" s="29">
        <f ca="1"/>
        <v>0</v>
      </c>
      <c r="CW42" s="29">
        <f ca="1"/>
        <v>0</v>
      </c>
      <c r="CX42" s="29">
        <f ca="1"/>
        <v>0</v>
      </c>
      <c r="CY42" s="29">
        <f ca="1"/>
        <v>183287</v>
      </c>
      <c r="CZ42" s="29">
        <f ca="1"/>
        <v>0</v>
      </c>
      <c r="DA42" s="29">
        <f ca="1"/>
        <v>0</v>
      </c>
      <c r="DB42" s="29">
        <f ca="1"/>
        <v>0</v>
      </c>
      <c r="DC42" s="29">
        <f ca="1"/>
        <v>0</v>
      </c>
      <c r="DD42" s="29">
        <f ca="1"/>
        <v>0</v>
      </c>
      <c r="DE42" s="29">
        <f ca="1"/>
        <v>0</v>
      </c>
      <c r="DF42" s="29">
        <f ca="1"/>
        <v>101395</v>
      </c>
    </row>
    <row r="43" spans="1:110" x14ac:dyDescent="0.3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</row>
    <row r="44" spans="1:110" x14ac:dyDescent="0.3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</row>
    <row r="45" spans="1:110" x14ac:dyDescent="0.3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</row>
    <row r="46" spans="1:110" x14ac:dyDescent="0.3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</row>
    <row r="47" spans="1:110" x14ac:dyDescent="0.3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</row>
    <row r="48" spans="1:110" x14ac:dyDescent="0.3"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</row>
    <row r="83" spans="6:111" x14ac:dyDescent="0.3"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</row>
    <row r="84" spans="6:111" x14ac:dyDescent="0.3"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</row>
    <row r="85" spans="6:111" x14ac:dyDescent="0.3"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</row>
    <row r="86" spans="6:111" x14ac:dyDescent="0.3"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</row>
    <row r="87" spans="6:111" x14ac:dyDescent="0.3"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</row>
    <row r="88" spans="6:111" x14ac:dyDescent="0.3"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</row>
    <row r="89" spans="6:111" x14ac:dyDescent="0.3"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</row>
    <row r="90" spans="6:111" x14ac:dyDescent="0.3"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</row>
    <row r="91" spans="6:111" x14ac:dyDescent="0.3"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</row>
    <row r="92" spans="6:111" x14ac:dyDescent="0.3"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</row>
    <row r="93" spans="6:111" x14ac:dyDescent="0.3"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</row>
    <row r="118" spans="5:110" x14ac:dyDescent="0.3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</row>
    <row r="119" spans="5:110" x14ac:dyDescent="0.3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</row>
    <row r="120" spans="5:110" x14ac:dyDescent="0.3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</row>
    <row r="121" spans="5:110" x14ac:dyDescent="0.3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</row>
    <row r="122" spans="5:110" x14ac:dyDescent="0.3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</row>
    <row r="123" spans="5:110" x14ac:dyDescent="0.3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</row>
    <row r="124" spans="5:110" x14ac:dyDescent="0.3"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</row>
    <row r="125" spans="5:110" x14ac:dyDescent="0.3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</row>
    <row r="126" spans="5:110" x14ac:dyDescent="0.3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</row>
    <row r="127" spans="5:110" x14ac:dyDescent="0.3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</row>
    <row r="128" spans="5:110" x14ac:dyDescent="0.3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</row>
    <row r="172" spans="5:110" x14ac:dyDescent="0.3"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</row>
    <row r="173" spans="5:110" x14ac:dyDescent="0.3"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</row>
    <row r="174" spans="5:110" x14ac:dyDescent="0.3"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</row>
    <row r="175" spans="5:110" x14ac:dyDescent="0.3"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</row>
    <row r="176" spans="5:110" x14ac:dyDescent="0.3"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</row>
    <row r="177" spans="5:110" x14ac:dyDescent="0.3"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</row>
    <row r="178" spans="5:110" x14ac:dyDescent="0.3"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</row>
    <row r="179" spans="5:110" x14ac:dyDescent="0.3"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</row>
    <row r="180" spans="5:110" x14ac:dyDescent="0.3"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</row>
    <row r="181" spans="5:110" x14ac:dyDescent="0.3"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</row>
    <row r="182" spans="5:110" x14ac:dyDescent="0.3"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</row>
  </sheetData>
  <mergeCells count="12">
    <mergeCell ref="A3:B3"/>
    <mergeCell ref="I8:N8"/>
    <mergeCell ref="B37:G37"/>
    <mergeCell ref="B38:G38"/>
    <mergeCell ref="I3:N3"/>
    <mergeCell ref="I4:N4"/>
    <mergeCell ref="I5:N5"/>
    <mergeCell ref="I6:N6"/>
    <mergeCell ref="I7:N7"/>
    <mergeCell ref="C4:F4"/>
    <mergeCell ref="D5:F5"/>
    <mergeCell ref="D6:F6"/>
  </mergeCells>
  <conditionalFormatting sqref="E23:DF33">
    <cfRule type="expression" dxfId="5" priority="1">
      <formula>AND($D23=$D$5,E23 &gt;$D$10)</formula>
    </cfRule>
    <cfRule type="expression" dxfId="4" priority="2">
      <formula>AND(E23&gt;$D$10,E$22=$D$6)</formula>
    </cfRule>
    <cfRule type="expression" dxfId="3" priority="46">
      <formula>$D$10=""</formula>
    </cfRule>
    <cfRule type="cellIs" dxfId="2" priority="47" operator="greaterThanOrEqual">
      <formula>$D$10</formula>
    </cfRule>
  </conditionalFormatting>
  <conditionalFormatting sqref="E22:DF22">
    <cfRule type="expression" dxfId="1" priority="48">
      <formula>E$22=$D$6</formula>
    </cfRule>
  </conditionalFormatting>
  <conditionalFormatting sqref="D23:D33">
    <cfRule type="expression" dxfId="0" priority="49">
      <formula>$D23=$D$5</formula>
    </cfRule>
  </conditionalFormatting>
  <dataValidations count="2">
    <dataValidation type="list" allowBlank="1" showInputMessage="1" showErrorMessage="1" sqref="D5" xr:uid="{4CE2E111-C5ED-48CC-AB85-0097A5EDD95D}">
      <formula1>$D$23:$D$33</formula1>
    </dataValidation>
    <dataValidation type="list" allowBlank="1" showInputMessage="1" showErrorMessage="1" sqref="D6" xr:uid="{776B758D-F8D6-4ACC-BAE0-704555DE26B1}">
      <formula1>$E$22:$DF$22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workbookViewId="0"/>
  </sheetViews>
  <sheetFormatPr defaultRowHeight="14.4" x14ac:dyDescent="0.3"/>
  <cols>
    <col min="1" max="1" width="20.5546875" bestFit="1" customWidth="1"/>
    <col min="2" max="2" width="9" bestFit="1" customWidth="1"/>
    <col min="3" max="3" width="10.109375" bestFit="1" customWidth="1"/>
    <col min="4" max="4" width="9.77734375" bestFit="1" customWidth="1"/>
    <col min="5" max="5" width="16.5546875" customWidth="1"/>
    <col min="6" max="6" width="24.44140625" customWidth="1"/>
    <col min="7" max="7" width="10.88671875" customWidth="1"/>
    <col min="8" max="8" width="9.88671875" customWidth="1"/>
    <col min="9" max="11" width="9" bestFit="1" customWidth="1"/>
    <col min="12" max="12" width="10" customWidth="1"/>
    <col min="13" max="13" width="10.21875" customWidth="1"/>
    <col min="14" max="14" width="19" customWidth="1"/>
    <col min="15" max="15" width="10.44140625" customWidth="1"/>
    <col min="16" max="16" width="9" bestFit="1" customWidth="1"/>
    <col min="17" max="17" width="10.5546875" customWidth="1"/>
    <col min="18" max="18" width="18.88671875" customWidth="1"/>
    <col min="19" max="19" width="9" bestFit="1" customWidth="1"/>
    <col min="20" max="20" width="9.21875" customWidth="1"/>
    <col min="21" max="21" width="14.33203125" customWidth="1"/>
    <col min="22" max="22" width="9" bestFit="1" customWidth="1"/>
    <col min="23" max="23" width="11" customWidth="1"/>
    <col min="24" max="24" width="15.109375" customWidth="1"/>
    <col min="25" max="25" width="13.21875" customWidth="1"/>
    <col min="26" max="26" width="11.21875" customWidth="1"/>
    <col min="27" max="28" width="9" bestFit="1" customWidth="1"/>
    <col min="29" max="29" width="9.77734375" customWidth="1"/>
    <col min="30" max="30" width="9.5546875" bestFit="1" customWidth="1"/>
    <col min="31" max="31" width="12.77734375" customWidth="1"/>
    <col min="32" max="32" width="9.88671875" customWidth="1"/>
    <col min="33" max="33" width="9.5546875" bestFit="1" customWidth="1"/>
    <col min="34" max="34" width="9" bestFit="1" customWidth="1"/>
    <col min="35" max="35" width="9.5546875" customWidth="1"/>
    <col min="36" max="36" width="13.109375" customWidth="1"/>
    <col min="37" max="37" width="9.33203125" customWidth="1"/>
    <col min="38" max="38" width="11.33203125" customWidth="1"/>
    <col min="39" max="39" width="13.21875" customWidth="1"/>
    <col min="40" max="40" width="15.77734375" customWidth="1"/>
    <col min="41" max="41" width="12.6640625" customWidth="1"/>
    <col min="42" max="43" width="14.109375" customWidth="1"/>
    <col min="44" max="44" width="13.77734375" customWidth="1"/>
    <col min="45" max="45" width="14.44140625" customWidth="1"/>
    <col min="46" max="46" width="13.88671875" customWidth="1"/>
    <col min="47" max="47" width="17" customWidth="1"/>
    <col min="48" max="48" width="15.6640625" customWidth="1"/>
    <col min="49" max="49" width="9" customWidth="1"/>
    <col min="50" max="50" width="14" customWidth="1"/>
    <col min="51" max="51" width="9" bestFit="1" customWidth="1"/>
    <col min="52" max="52" width="14.44140625" customWidth="1"/>
    <col min="53" max="53" width="9.5546875" bestFit="1" customWidth="1"/>
    <col min="54" max="54" width="9" bestFit="1" customWidth="1"/>
    <col min="55" max="55" width="12.21875" customWidth="1"/>
    <col min="56" max="56" width="9" bestFit="1" customWidth="1"/>
    <col min="57" max="57" width="12.88671875" customWidth="1"/>
    <col min="58" max="58" width="9.5546875" bestFit="1" customWidth="1"/>
    <col min="59" max="59" width="16.44140625" customWidth="1"/>
    <col min="60" max="61" width="9" bestFit="1" customWidth="1"/>
    <col min="62" max="62" width="15.77734375" customWidth="1"/>
    <col min="63" max="63" width="9" bestFit="1" customWidth="1"/>
    <col min="64" max="64" width="15.33203125" customWidth="1"/>
    <col min="65" max="65" width="9.77734375" customWidth="1"/>
    <col min="66" max="66" width="9" bestFit="1" customWidth="1"/>
    <col min="67" max="67" width="12.21875" customWidth="1"/>
    <col min="68" max="68" width="10.88671875" customWidth="1"/>
    <col min="69" max="69" width="10.109375" customWidth="1"/>
    <col min="70" max="70" width="19.77734375" customWidth="1"/>
    <col min="71" max="71" width="9" bestFit="1" customWidth="1"/>
    <col min="72" max="72" width="11.21875" customWidth="1"/>
    <col min="73" max="73" width="9.44140625" customWidth="1"/>
    <col min="74" max="74" width="9" bestFit="1" customWidth="1"/>
    <col min="75" max="75" width="9.5546875" bestFit="1" customWidth="1"/>
    <col min="76" max="76" width="19.33203125" customWidth="1"/>
    <col min="77" max="77" width="9.5546875" bestFit="1" customWidth="1"/>
    <col min="78" max="78" width="9" bestFit="1" customWidth="1"/>
    <col min="79" max="79" width="9.5546875" bestFit="1" customWidth="1"/>
    <col min="80" max="80" width="14" customWidth="1"/>
    <col min="81" max="81" width="18.88671875" customWidth="1"/>
    <col min="82" max="82" width="14.5546875" customWidth="1"/>
    <col min="83" max="83" width="20.77734375" customWidth="1"/>
    <col min="84" max="84" width="19.6640625" customWidth="1"/>
    <col min="85" max="85" width="9.5546875" bestFit="1" customWidth="1"/>
    <col min="86" max="86" width="28.88671875" customWidth="1"/>
    <col min="87" max="87" width="23.77734375" customWidth="1"/>
    <col min="88" max="89" width="9" bestFit="1" customWidth="1"/>
    <col min="90" max="90" width="15.21875" customWidth="1"/>
    <col min="91" max="91" width="15.77734375" customWidth="1"/>
    <col min="92" max="92" width="17.5546875" customWidth="1"/>
    <col min="93" max="93" width="18.77734375" bestFit="1" customWidth="1"/>
    <col min="94" max="94" width="9.33203125" customWidth="1"/>
    <col min="95" max="95" width="9" bestFit="1" customWidth="1"/>
    <col min="96" max="96" width="16.88671875" customWidth="1"/>
    <col min="97" max="97" width="19.21875" customWidth="1"/>
    <col min="98" max="98" width="11.33203125" customWidth="1"/>
    <col min="99" max="99" width="14.5546875" customWidth="1"/>
    <col min="100" max="100" width="9.5546875" bestFit="1" customWidth="1"/>
    <col min="101" max="101" width="13.109375" bestFit="1" customWidth="1"/>
    <col min="102" max="102" width="9.33203125" customWidth="1"/>
    <col min="103" max="104" width="9" bestFit="1" customWidth="1"/>
    <col min="105" max="105" width="16.21875" customWidth="1"/>
    <col min="106" max="106" width="10.88671875" bestFit="1" customWidth="1"/>
    <col min="107" max="107" width="12.33203125" bestFit="1" customWidth="1"/>
  </cols>
  <sheetData>
    <row r="1" spans="1:107" x14ac:dyDescent="0.3">
      <c r="A1" s="4" t="s">
        <v>117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6" t="s">
        <v>105</v>
      </c>
    </row>
    <row r="2" spans="1:107" x14ac:dyDescent="0.3">
      <c r="A2" s="3" t="s">
        <v>110</v>
      </c>
      <c r="B2" s="11">
        <v>27530</v>
      </c>
      <c r="C2" s="11">
        <v>18306</v>
      </c>
      <c r="D2" s="11">
        <v>12361</v>
      </c>
      <c r="E2" s="11">
        <v>78329</v>
      </c>
      <c r="F2" s="11">
        <v>7925</v>
      </c>
      <c r="G2" s="11">
        <v>8775</v>
      </c>
      <c r="H2" s="11">
        <v>14199</v>
      </c>
      <c r="I2" s="11">
        <v>5820</v>
      </c>
      <c r="J2" s="11">
        <v>11373</v>
      </c>
      <c r="K2" s="11">
        <v>18434</v>
      </c>
      <c r="L2" s="11">
        <v>10112</v>
      </c>
      <c r="M2" s="11">
        <v>40459</v>
      </c>
      <c r="N2" s="11">
        <v>108617</v>
      </c>
      <c r="O2" s="11">
        <v>22255</v>
      </c>
      <c r="P2" s="11">
        <v>4906</v>
      </c>
      <c r="Q2" s="11">
        <v>10617</v>
      </c>
      <c r="R2" s="11">
        <v>24347</v>
      </c>
      <c r="S2" s="11">
        <v>10822</v>
      </c>
      <c r="T2" s="11">
        <v>8012</v>
      </c>
      <c r="U2" s="11">
        <v>9279</v>
      </c>
      <c r="V2" s="11">
        <v>3501</v>
      </c>
      <c r="W2" s="11">
        <v>21651</v>
      </c>
      <c r="X2" s="11">
        <v>17319</v>
      </c>
      <c r="Y2" s="11">
        <v>8813</v>
      </c>
      <c r="Z2" s="11">
        <v>15815</v>
      </c>
      <c r="AA2" s="11">
        <v>19486</v>
      </c>
      <c r="AB2" s="11">
        <v>22009</v>
      </c>
      <c r="AC2" s="11">
        <v>39284</v>
      </c>
      <c r="AD2" s="11">
        <v>20930</v>
      </c>
      <c r="AE2" s="11">
        <v>14803</v>
      </c>
      <c r="AF2" s="11">
        <v>25607</v>
      </c>
      <c r="AG2" s="11">
        <v>38479</v>
      </c>
      <c r="AH2" s="11">
        <v>8394</v>
      </c>
      <c r="AI2" s="11">
        <v>58321</v>
      </c>
      <c r="AJ2" s="11">
        <v>3098</v>
      </c>
      <c r="AK2" s="11">
        <v>1573</v>
      </c>
      <c r="AL2" s="11">
        <v>30282</v>
      </c>
      <c r="AM2" s="11">
        <v>9657</v>
      </c>
      <c r="AN2" s="11">
        <v>50699</v>
      </c>
      <c r="AO2" s="11">
        <v>9517</v>
      </c>
      <c r="AP2" s="11">
        <v>6450</v>
      </c>
      <c r="AQ2" s="11">
        <v>33353</v>
      </c>
      <c r="AR2" s="11">
        <v>9673</v>
      </c>
      <c r="AS2" s="11">
        <v>10796</v>
      </c>
      <c r="AT2" s="11">
        <v>6164</v>
      </c>
      <c r="AU2" s="11">
        <v>8714</v>
      </c>
      <c r="AV2" s="11">
        <v>62761</v>
      </c>
      <c r="AW2" s="11">
        <v>57747</v>
      </c>
      <c r="AX2" s="11">
        <v>27463</v>
      </c>
      <c r="AY2" s="11">
        <v>7438</v>
      </c>
      <c r="AZ2" s="11">
        <v>19931</v>
      </c>
      <c r="BA2" s="11">
        <v>47463</v>
      </c>
      <c r="BB2" s="11">
        <v>9657</v>
      </c>
      <c r="BC2" s="11">
        <v>13070</v>
      </c>
      <c r="BD2" s="11">
        <v>16817</v>
      </c>
      <c r="BE2" s="11">
        <v>12703</v>
      </c>
      <c r="BF2" s="11">
        <v>28728</v>
      </c>
      <c r="BG2" s="11">
        <v>42761</v>
      </c>
      <c r="BH2" s="11">
        <v>22878</v>
      </c>
      <c r="BI2" s="11">
        <v>6123</v>
      </c>
      <c r="BJ2" s="11">
        <v>15646</v>
      </c>
      <c r="BK2" s="11">
        <v>3148</v>
      </c>
      <c r="BL2" s="11">
        <v>21693</v>
      </c>
      <c r="BM2" s="11">
        <v>13990</v>
      </c>
      <c r="BN2" s="11">
        <v>19501</v>
      </c>
      <c r="BO2" s="11">
        <v>3153</v>
      </c>
      <c r="BP2" s="11">
        <v>8042</v>
      </c>
      <c r="BQ2" s="11">
        <v>482</v>
      </c>
      <c r="BR2" s="11">
        <v>23538</v>
      </c>
      <c r="BS2" s="11">
        <v>7347</v>
      </c>
      <c r="BT2" s="11">
        <v>26595</v>
      </c>
      <c r="BU2" s="11">
        <v>39369</v>
      </c>
      <c r="BV2" s="11">
        <v>7378</v>
      </c>
      <c r="BW2" s="11">
        <v>73168</v>
      </c>
      <c r="BX2" s="11">
        <v>6435</v>
      </c>
      <c r="BY2" s="11">
        <v>30448</v>
      </c>
      <c r="BZ2" s="11">
        <v>8910</v>
      </c>
      <c r="CA2" s="11">
        <v>86179</v>
      </c>
      <c r="CB2" s="11">
        <v>40776</v>
      </c>
      <c r="CC2" s="11">
        <v>4311</v>
      </c>
      <c r="CD2" s="11">
        <v>20624</v>
      </c>
      <c r="CE2" s="11">
        <v>25877</v>
      </c>
      <c r="CF2" s="11">
        <v>24782</v>
      </c>
      <c r="CG2" s="11">
        <v>74168</v>
      </c>
      <c r="CH2" s="11">
        <v>1107</v>
      </c>
      <c r="CI2" s="11">
        <v>80</v>
      </c>
      <c r="CJ2" s="11">
        <v>16218</v>
      </c>
      <c r="CK2" s="11">
        <v>18045</v>
      </c>
      <c r="CL2" s="11">
        <v>20686</v>
      </c>
      <c r="CM2" s="11">
        <v>33361</v>
      </c>
      <c r="CN2" s="11">
        <v>27968</v>
      </c>
      <c r="CO2" s="11">
        <v>47935</v>
      </c>
      <c r="CP2" s="11">
        <v>16908</v>
      </c>
      <c r="CQ2" s="11">
        <v>15982</v>
      </c>
      <c r="CR2" s="11">
        <v>11772</v>
      </c>
      <c r="CS2" s="11">
        <v>5583</v>
      </c>
      <c r="CT2" s="11">
        <v>37564</v>
      </c>
      <c r="CU2" s="11">
        <v>43430</v>
      </c>
      <c r="CV2" s="11">
        <v>79329</v>
      </c>
      <c r="CW2" s="11">
        <v>30473</v>
      </c>
      <c r="CX2" s="11">
        <v>25663</v>
      </c>
      <c r="CY2" s="11">
        <v>11939</v>
      </c>
      <c r="CZ2" s="11">
        <v>13195</v>
      </c>
      <c r="DA2" s="11">
        <v>118</v>
      </c>
      <c r="DB2" s="11">
        <v>12941</v>
      </c>
      <c r="DC2" s="12">
        <v>64407</v>
      </c>
    </row>
    <row r="3" spans="1:107" x14ac:dyDescent="0.3">
      <c r="A3" s="3" t="s">
        <v>106</v>
      </c>
      <c r="B3" s="11">
        <f>IFERROR(5938,"")</f>
        <v>5938</v>
      </c>
      <c r="C3" s="11">
        <v>5985</v>
      </c>
      <c r="D3" s="11">
        <v>8119</v>
      </c>
      <c r="E3" s="11">
        <v>8883</v>
      </c>
      <c r="F3" s="11">
        <v>2721</v>
      </c>
      <c r="G3" s="11">
        <v>3010</v>
      </c>
      <c r="H3" s="11">
        <v>5710</v>
      </c>
      <c r="I3" s="11">
        <v>2701</v>
      </c>
      <c r="J3" s="11">
        <v>3094</v>
      </c>
      <c r="K3" s="11">
        <v>5622</v>
      </c>
      <c r="L3" s="11">
        <v>4515</v>
      </c>
      <c r="M3" s="11">
        <v>7011</v>
      </c>
      <c r="N3" s="11">
        <v>24295</v>
      </c>
      <c r="O3" s="11">
        <v>8777</v>
      </c>
      <c r="P3" s="11">
        <v>2496</v>
      </c>
      <c r="Q3" s="11">
        <v>5374</v>
      </c>
      <c r="R3" s="11">
        <v>10002</v>
      </c>
      <c r="S3" s="11">
        <v>5749</v>
      </c>
      <c r="T3" s="11">
        <v>6292</v>
      </c>
      <c r="U3" s="11">
        <v>1866</v>
      </c>
      <c r="V3" s="11">
        <v>2430</v>
      </c>
      <c r="W3" s="11">
        <v>5721</v>
      </c>
      <c r="X3" s="11">
        <v>11628</v>
      </c>
      <c r="Y3" s="11">
        <v>4545</v>
      </c>
      <c r="Z3" s="11">
        <v>8877</v>
      </c>
      <c r="AA3" s="11">
        <v>5001</v>
      </c>
      <c r="AB3" s="11">
        <v>6752</v>
      </c>
      <c r="AC3" s="11">
        <v>13480</v>
      </c>
      <c r="AD3" s="11">
        <v>7056</v>
      </c>
      <c r="AE3" s="11">
        <v>4267</v>
      </c>
      <c r="AF3" s="11">
        <v>15340</v>
      </c>
      <c r="AG3" s="11">
        <v>12123</v>
      </c>
      <c r="AH3" s="11">
        <v>3128</v>
      </c>
      <c r="AI3" s="11">
        <v>21522</v>
      </c>
      <c r="AJ3" s="11">
        <v>668</v>
      </c>
      <c r="AK3" s="11">
        <v>246</v>
      </c>
      <c r="AL3" s="11">
        <v>4649</v>
      </c>
      <c r="AM3" s="11">
        <v>2687</v>
      </c>
      <c r="AN3" s="11">
        <v>16338</v>
      </c>
      <c r="AO3" s="11">
        <v>3503</v>
      </c>
      <c r="AP3" s="11">
        <v>1833</v>
      </c>
      <c r="AQ3" s="11">
        <v>5996</v>
      </c>
      <c r="AR3" s="11">
        <v>2836</v>
      </c>
      <c r="AS3" s="11">
        <v>8030</v>
      </c>
      <c r="AT3" s="11">
        <v>1925</v>
      </c>
      <c r="AU3" s="11">
        <v>4539</v>
      </c>
      <c r="AV3" s="11">
        <v>13170</v>
      </c>
      <c r="AW3" s="11">
        <v>14165</v>
      </c>
      <c r="AX3" s="11">
        <v>12696</v>
      </c>
      <c r="AY3" s="11">
        <v>3702</v>
      </c>
      <c r="AZ3" s="11">
        <v>7833</v>
      </c>
      <c r="BA3" s="11">
        <v>14699</v>
      </c>
      <c r="BB3" s="11">
        <v>3166</v>
      </c>
      <c r="BC3" s="11">
        <v>3074</v>
      </c>
      <c r="BD3" s="11">
        <v>8176</v>
      </c>
      <c r="BE3" s="11">
        <v>4507</v>
      </c>
      <c r="BF3" s="11">
        <v>9018</v>
      </c>
      <c r="BG3" s="11">
        <v>18322</v>
      </c>
      <c r="BH3" s="11">
        <v>7530</v>
      </c>
      <c r="BI3" s="11">
        <v>3559</v>
      </c>
      <c r="BJ3" s="11">
        <v>4970</v>
      </c>
      <c r="BK3" s="11">
        <v>1343</v>
      </c>
      <c r="BL3" s="11">
        <v>8360</v>
      </c>
      <c r="BM3" s="11">
        <v>7368</v>
      </c>
      <c r="BN3" s="11">
        <v>5307</v>
      </c>
      <c r="BO3" s="11">
        <v>747</v>
      </c>
      <c r="BP3" s="11">
        <v>3313</v>
      </c>
      <c r="BQ3" s="11">
        <v>206</v>
      </c>
      <c r="BR3" s="11">
        <v>7961</v>
      </c>
      <c r="BS3" s="11">
        <v>1957</v>
      </c>
      <c r="BT3" s="11">
        <v>11529</v>
      </c>
      <c r="BU3" s="11">
        <v>8750</v>
      </c>
      <c r="BV3" s="11">
        <v>4281</v>
      </c>
      <c r="BW3" s="11">
        <v>45902</v>
      </c>
      <c r="BX3" s="11">
        <v>399</v>
      </c>
      <c r="BY3" s="11">
        <v>9076</v>
      </c>
      <c r="BZ3" s="11">
        <v>3261</v>
      </c>
      <c r="CA3" s="11">
        <v>17292</v>
      </c>
      <c r="CB3" s="11">
        <v>26152</v>
      </c>
      <c r="CC3" s="11">
        <v>376</v>
      </c>
      <c r="CD3" s="11">
        <v>12713</v>
      </c>
      <c r="CE3" s="11">
        <v>10170</v>
      </c>
      <c r="CF3" s="11">
        <v>6509</v>
      </c>
      <c r="CG3" s="11">
        <v>15938</v>
      </c>
      <c r="CH3" s="11">
        <v>48</v>
      </c>
      <c r="CI3" s="11">
        <v>19</v>
      </c>
      <c r="CJ3" s="11">
        <v>6908</v>
      </c>
      <c r="CK3" s="11">
        <v>5536</v>
      </c>
      <c r="CL3" s="11">
        <v>7419</v>
      </c>
      <c r="CM3" s="11">
        <v>19896</v>
      </c>
      <c r="CN3" s="11">
        <v>11642</v>
      </c>
      <c r="CO3" s="11">
        <v>12851</v>
      </c>
      <c r="CP3" s="11">
        <v>7716</v>
      </c>
      <c r="CQ3" s="11">
        <v>5313</v>
      </c>
      <c r="CR3" s="11">
        <v>3628</v>
      </c>
      <c r="CS3" s="11">
        <v>1485</v>
      </c>
      <c r="CT3" s="11">
        <v>10060</v>
      </c>
      <c r="CU3" s="11">
        <v>14954</v>
      </c>
      <c r="CV3" s="11">
        <v>10672</v>
      </c>
      <c r="CW3" s="11">
        <v>6234</v>
      </c>
      <c r="CX3" s="11">
        <v>8153</v>
      </c>
      <c r="CY3" s="11">
        <v>6412</v>
      </c>
      <c r="CZ3" s="11">
        <v>3850</v>
      </c>
      <c r="DA3" s="11">
        <v>34</v>
      </c>
      <c r="DB3" s="11">
        <v>4022</v>
      </c>
      <c r="DC3" s="12">
        <v>11721</v>
      </c>
    </row>
    <row r="4" spans="1:107" x14ac:dyDescent="0.3">
      <c r="A4" s="3" t="s">
        <v>115</v>
      </c>
      <c r="B4" s="11">
        <v>2172</v>
      </c>
      <c r="C4" s="11">
        <v>2127</v>
      </c>
      <c r="D4" s="11">
        <v>1503</v>
      </c>
      <c r="E4" s="11">
        <v>2994</v>
      </c>
      <c r="F4" s="11">
        <v>865</v>
      </c>
      <c r="G4" s="11">
        <v>1113</v>
      </c>
      <c r="H4" s="11">
        <v>1817</v>
      </c>
      <c r="I4" s="11">
        <v>723</v>
      </c>
      <c r="J4" s="11">
        <v>1061</v>
      </c>
      <c r="K4" s="11">
        <v>1748</v>
      </c>
      <c r="L4" s="11">
        <v>1354</v>
      </c>
      <c r="M4" s="11">
        <v>4156</v>
      </c>
      <c r="N4" s="11">
        <v>5963</v>
      </c>
      <c r="O4" s="11">
        <v>3764</v>
      </c>
      <c r="P4" s="11">
        <v>650</v>
      </c>
      <c r="Q4" s="11">
        <v>1763</v>
      </c>
      <c r="R4" s="11">
        <v>3403</v>
      </c>
      <c r="S4" s="11">
        <v>1459</v>
      </c>
      <c r="T4" s="11">
        <v>1179</v>
      </c>
      <c r="U4" s="11">
        <v>612</v>
      </c>
      <c r="V4" s="11">
        <v>665</v>
      </c>
      <c r="W4" s="11">
        <v>2286</v>
      </c>
      <c r="X4" s="11">
        <v>3896</v>
      </c>
      <c r="Y4" s="11">
        <v>2136</v>
      </c>
      <c r="Z4" s="11">
        <v>2224</v>
      </c>
      <c r="AA4" s="11">
        <v>2345</v>
      </c>
      <c r="AB4" s="11">
        <v>2109</v>
      </c>
      <c r="AC4" s="11">
        <v>4306</v>
      </c>
      <c r="AD4" s="11">
        <v>2710</v>
      </c>
      <c r="AE4" s="11">
        <v>1766</v>
      </c>
      <c r="AF4" s="11">
        <v>6266</v>
      </c>
      <c r="AG4" s="11">
        <v>2716</v>
      </c>
      <c r="AH4" s="11">
        <v>793</v>
      </c>
      <c r="AI4" s="11">
        <v>8734</v>
      </c>
      <c r="AJ4" s="11">
        <v>713</v>
      </c>
      <c r="AK4" s="11">
        <v>462</v>
      </c>
      <c r="AL4" s="11">
        <v>2842</v>
      </c>
      <c r="AM4" s="11">
        <v>762</v>
      </c>
      <c r="AN4" s="11">
        <v>4899</v>
      </c>
      <c r="AO4" s="11">
        <v>1203</v>
      </c>
      <c r="AP4" s="11">
        <v>747</v>
      </c>
      <c r="AQ4" s="11">
        <v>3232</v>
      </c>
      <c r="AR4" s="11">
        <v>1295</v>
      </c>
      <c r="AS4" s="11">
        <v>1787</v>
      </c>
      <c r="AT4" s="11">
        <v>801</v>
      </c>
      <c r="AU4" s="11">
        <v>1003</v>
      </c>
      <c r="AV4" s="11">
        <v>3704</v>
      </c>
      <c r="AW4" s="11">
        <v>4393</v>
      </c>
      <c r="AX4" s="11">
        <v>5376</v>
      </c>
      <c r="AY4" s="11">
        <v>1154</v>
      </c>
      <c r="AZ4" s="11">
        <v>2882</v>
      </c>
      <c r="BA4" s="11">
        <v>4831</v>
      </c>
      <c r="BB4" s="11">
        <v>1342</v>
      </c>
      <c r="BC4" s="11">
        <v>2705</v>
      </c>
      <c r="BD4" s="11">
        <v>1975</v>
      </c>
      <c r="BE4" s="11">
        <v>1527</v>
      </c>
      <c r="BF4" s="11">
        <v>2772</v>
      </c>
      <c r="BG4" s="11">
        <v>7279</v>
      </c>
      <c r="BH4" s="11">
        <v>2432</v>
      </c>
      <c r="BI4" s="11">
        <v>976</v>
      </c>
      <c r="BJ4" s="11">
        <v>1436</v>
      </c>
      <c r="BK4" s="11">
        <v>426</v>
      </c>
      <c r="BL4" s="11">
        <v>3654</v>
      </c>
      <c r="BM4" s="11">
        <v>2720</v>
      </c>
      <c r="BN4" s="11">
        <v>1894</v>
      </c>
      <c r="BO4" s="11">
        <v>977</v>
      </c>
      <c r="BP4" s="11">
        <v>1372</v>
      </c>
      <c r="BQ4" s="11">
        <v>328</v>
      </c>
      <c r="BR4" s="11">
        <v>3214</v>
      </c>
      <c r="BS4" s="11">
        <v>882</v>
      </c>
      <c r="BT4" s="11">
        <v>4376</v>
      </c>
      <c r="BU4" s="11">
        <v>4343</v>
      </c>
      <c r="BV4" s="11">
        <v>1010</v>
      </c>
      <c r="BW4" s="11">
        <v>8265</v>
      </c>
      <c r="BX4" s="11">
        <v>560</v>
      </c>
      <c r="BY4" s="11">
        <v>3060</v>
      </c>
      <c r="BZ4" s="11">
        <v>1334</v>
      </c>
      <c r="CA4" s="11">
        <v>5738</v>
      </c>
      <c r="CB4" s="11">
        <v>5491</v>
      </c>
      <c r="CC4" s="11">
        <v>459</v>
      </c>
      <c r="CD4" s="11">
        <v>3189</v>
      </c>
      <c r="CE4" s="11">
        <v>4981</v>
      </c>
      <c r="CF4" s="11">
        <v>1995</v>
      </c>
      <c r="CG4" s="11">
        <v>5266</v>
      </c>
      <c r="CH4" s="11">
        <v>63</v>
      </c>
      <c r="CI4" s="11">
        <v>50</v>
      </c>
      <c r="CJ4" s="11">
        <v>2505</v>
      </c>
      <c r="CK4" s="11">
        <v>1849</v>
      </c>
      <c r="CL4" s="11">
        <v>2369</v>
      </c>
      <c r="CM4" s="11">
        <v>5477</v>
      </c>
      <c r="CN4" s="11">
        <v>3662</v>
      </c>
      <c r="CO4" s="11">
        <v>4608</v>
      </c>
      <c r="CP4" s="11">
        <v>2207</v>
      </c>
      <c r="CQ4" s="11">
        <v>1829</v>
      </c>
      <c r="CR4" s="11">
        <v>1057</v>
      </c>
      <c r="CS4" s="11">
        <v>603</v>
      </c>
      <c r="CT4" s="11">
        <v>3352</v>
      </c>
      <c r="CU4" s="11">
        <v>3730</v>
      </c>
      <c r="CV4" s="11">
        <v>3578</v>
      </c>
      <c r="CW4" s="11">
        <v>2023</v>
      </c>
      <c r="CX4" s="11">
        <v>3621</v>
      </c>
      <c r="CY4" s="11">
        <v>2315</v>
      </c>
      <c r="CZ4" s="11">
        <v>1988</v>
      </c>
      <c r="DA4" s="11">
        <v>48</v>
      </c>
      <c r="DB4" s="11">
        <v>1487</v>
      </c>
      <c r="DC4" s="12">
        <v>3963</v>
      </c>
    </row>
    <row r="5" spans="1:107" x14ac:dyDescent="0.3">
      <c r="A5" s="3" t="s">
        <v>114</v>
      </c>
      <c r="B5" s="11">
        <v>17572</v>
      </c>
      <c r="C5" s="11">
        <v>10936</v>
      </c>
      <c r="D5" s="11">
        <v>10319</v>
      </c>
      <c r="E5" s="11">
        <v>31304</v>
      </c>
      <c r="F5" s="11">
        <v>3834</v>
      </c>
      <c r="G5" s="11">
        <v>5547</v>
      </c>
      <c r="H5" s="11">
        <v>9551</v>
      </c>
      <c r="I5" s="11">
        <v>2724</v>
      </c>
      <c r="J5" s="11">
        <v>8921</v>
      </c>
      <c r="K5" s="11">
        <v>7350</v>
      </c>
      <c r="L5" s="11">
        <v>9988</v>
      </c>
      <c r="M5" s="11">
        <v>24805</v>
      </c>
      <c r="N5" s="11">
        <v>36228</v>
      </c>
      <c r="O5" s="11">
        <v>18383</v>
      </c>
      <c r="P5" s="11">
        <v>6987</v>
      </c>
      <c r="Q5" s="11">
        <v>8343</v>
      </c>
      <c r="R5" s="11">
        <v>19316</v>
      </c>
      <c r="S5" s="11">
        <v>8147</v>
      </c>
      <c r="T5" s="11">
        <v>12278</v>
      </c>
      <c r="U5" s="11">
        <v>3808</v>
      </c>
      <c r="V5" s="11">
        <v>4391</v>
      </c>
      <c r="W5" s="11">
        <v>14344</v>
      </c>
      <c r="X5" s="11">
        <v>17227</v>
      </c>
      <c r="Y5" s="11">
        <v>9262</v>
      </c>
      <c r="Z5" s="11">
        <v>11300</v>
      </c>
      <c r="AA5" s="11">
        <v>15111</v>
      </c>
      <c r="AB5" s="11">
        <v>13204</v>
      </c>
      <c r="AC5" s="11">
        <v>33046</v>
      </c>
      <c r="AD5" s="11">
        <v>13552</v>
      </c>
      <c r="AE5" s="11">
        <v>13003</v>
      </c>
      <c r="AF5" s="11">
        <v>26541</v>
      </c>
      <c r="AG5" s="11">
        <v>15395</v>
      </c>
      <c r="AH5" s="11">
        <v>5126</v>
      </c>
      <c r="AI5" s="11">
        <v>37575</v>
      </c>
      <c r="AJ5" s="11">
        <v>3979</v>
      </c>
      <c r="AK5" s="11">
        <v>997</v>
      </c>
      <c r="AL5" s="11">
        <v>15993</v>
      </c>
      <c r="AM5" s="11">
        <v>5552</v>
      </c>
      <c r="AN5" s="11">
        <v>27195</v>
      </c>
      <c r="AO5" s="11">
        <v>9532</v>
      </c>
      <c r="AP5" s="11">
        <v>4841</v>
      </c>
      <c r="AQ5" s="11">
        <v>22349</v>
      </c>
      <c r="AR5" s="11">
        <v>6754</v>
      </c>
      <c r="AS5" s="11">
        <v>9544</v>
      </c>
      <c r="AT5" s="11">
        <v>4511</v>
      </c>
      <c r="AU5" s="11">
        <v>4562</v>
      </c>
      <c r="AV5" s="11">
        <v>62231</v>
      </c>
      <c r="AW5" s="11">
        <v>23234</v>
      </c>
      <c r="AX5" s="11">
        <v>26194</v>
      </c>
      <c r="AY5" s="11">
        <v>6588</v>
      </c>
      <c r="AZ5" s="11">
        <v>16279</v>
      </c>
      <c r="BA5" s="11">
        <v>28581</v>
      </c>
      <c r="BB5" s="11">
        <v>7423</v>
      </c>
      <c r="BC5" s="11">
        <v>9738</v>
      </c>
      <c r="BD5" s="11">
        <v>10393</v>
      </c>
      <c r="BE5" s="11">
        <v>9586</v>
      </c>
      <c r="BF5" s="11">
        <v>18558</v>
      </c>
      <c r="BG5" s="11">
        <v>37541</v>
      </c>
      <c r="BH5" s="11">
        <v>18086</v>
      </c>
      <c r="BI5" s="11">
        <v>5648</v>
      </c>
      <c r="BJ5" s="11">
        <v>7702</v>
      </c>
      <c r="BK5" s="11">
        <v>3038</v>
      </c>
      <c r="BL5" s="11">
        <v>21521</v>
      </c>
      <c r="BM5" s="11">
        <v>14746</v>
      </c>
      <c r="BN5" s="11">
        <v>14357</v>
      </c>
      <c r="BO5" s="11">
        <v>4731</v>
      </c>
      <c r="BP5" s="11">
        <v>9236</v>
      </c>
      <c r="BQ5" s="11">
        <v>2810</v>
      </c>
      <c r="BR5" s="11">
        <v>13390</v>
      </c>
      <c r="BS5" s="11">
        <v>4401</v>
      </c>
      <c r="BT5" s="11">
        <v>22838</v>
      </c>
      <c r="BU5" s="11">
        <v>19300</v>
      </c>
      <c r="BV5" s="11">
        <v>5172</v>
      </c>
      <c r="BW5" s="11">
        <v>42470</v>
      </c>
      <c r="BX5" s="11">
        <v>4144</v>
      </c>
      <c r="BY5" s="11">
        <v>17508</v>
      </c>
      <c r="BZ5" s="11">
        <v>8838</v>
      </c>
      <c r="CA5" s="11">
        <v>69624</v>
      </c>
      <c r="CB5" s="11">
        <v>25320</v>
      </c>
      <c r="CC5" s="11">
        <v>4809</v>
      </c>
      <c r="CD5" s="11">
        <v>17352</v>
      </c>
      <c r="CE5" s="11">
        <v>17166</v>
      </c>
      <c r="CF5" s="11">
        <v>8815</v>
      </c>
      <c r="CG5" s="11">
        <v>50260</v>
      </c>
      <c r="CH5" s="11">
        <v>354</v>
      </c>
      <c r="CI5" s="11">
        <v>51</v>
      </c>
      <c r="CJ5" s="11">
        <v>15937</v>
      </c>
      <c r="CK5" s="11">
        <v>13608</v>
      </c>
      <c r="CL5" s="11">
        <v>15210</v>
      </c>
      <c r="CM5" s="11">
        <v>24280</v>
      </c>
      <c r="CN5" s="11">
        <v>17479</v>
      </c>
      <c r="CO5" s="11">
        <v>36867</v>
      </c>
      <c r="CP5" s="11">
        <v>11397</v>
      </c>
      <c r="CQ5" s="11">
        <v>10014</v>
      </c>
      <c r="CR5" s="11">
        <v>5994</v>
      </c>
      <c r="CS5" s="11">
        <v>3322</v>
      </c>
      <c r="CT5" s="11">
        <v>26403</v>
      </c>
      <c r="CU5" s="11">
        <v>32522</v>
      </c>
      <c r="CV5" s="11">
        <v>28342</v>
      </c>
      <c r="CW5" s="11">
        <v>11918</v>
      </c>
      <c r="CX5" s="11">
        <v>22534</v>
      </c>
      <c r="CY5" s="11">
        <v>9959</v>
      </c>
      <c r="CZ5" s="11">
        <v>9359</v>
      </c>
      <c r="DA5" s="11">
        <v>1354</v>
      </c>
      <c r="DB5" s="11">
        <v>9322</v>
      </c>
      <c r="DC5" s="12">
        <v>61297</v>
      </c>
    </row>
    <row r="6" spans="1:107" x14ac:dyDescent="0.3">
      <c r="A6" s="3" t="s">
        <v>111</v>
      </c>
      <c r="B6" s="11">
        <v>57832</v>
      </c>
      <c r="C6" s="11">
        <v>41271</v>
      </c>
      <c r="D6" s="11">
        <v>31013</v>
      </c>
      <c r="E6" s="11">
        <v>92814</v>
      </c>
      <c r="F6" s="11">
        <v>21856</v>
      </c>
      <c r="G6" s="11">
        <v>22285</v>
      </c>
      <c r="H6" s="11">
        <v>42836</v>
      </c>
      <c r="I6" s="11">
        <v>23908</v>
      </c>
      <c r="J6" s="11">
        <v>22482</v>
      </c>
      <c r="K6" s="11">
        <v>42039</v>
      </c>
      <c r="L6" s="11">
        <v>32733</v>
      </c>
      <c r="M6" s="11">
        <v>105039</v>
      </c>
      <c r="N6" s="11">
        <v>237971</v>
      </c>
      <c r="O6" s="11">
        <v>73949</v>
      </c>
      <c r="P6" s="11">
        <v>12943</v>
      </c>
      <c r="Q6" s="11">
        <v>37305</v>
      </c>
      <c r="R6" s="11">
        <v>71633</v>
      </c>
      <c r="S6" s="11">
        <v>27901</v>
      </c>
      <c r="T6" s="11">
        <v>27731</v>
      </c>
      <c r="U6" s="11">
        <v>9412</v>
      </c>
      <c r="V6" s="11">
        <v>13679</v>
      </c>
      <c r="W6" s="11">
        <v>53876</v>
      </c>
      <c r="X6" s="11">
        <v>74226</v>
      </c>
      <c r="Y6" s="11">
        <v>39197</v>
      </c>
      <c r="Z6" s="11">
        <v>50164</v>
      </c>
      <c r="AA6" s="11">
        <v>55587</v>
      </c>
      <c r="AB6" s="11">
        <v>65257</v>
      </c>
      <c r="AC6" s="11">
        <v>167310</v>
      </c>
      <c r="AD6" s="11">
        <v>55568</v>
      </c>
      <c r="AE6" s="11">
        <v>40529</v>
      </c>
      <c r="AF6" s="11">
        <v>116592</v>
      </c>
      <c r="AG6" s="11">
        <v>88826</v>
      </c>
      <c r="AH6" s="11">
        <v>21353</v>
      </c>
      <c r="AI6" s="11">
        <v>194775</v>
      </c>
      <c r="AJ6" s="11">
        <v>75862</v>
      </c>
      <c r="AK6" s="11">
        <v>18143</v>
      </c>
      <c r="AL6" s="11">
        <v>66234</v>
      </c>
      <c r="AM6" s="11">
        <v>10367</v>
      </c>
      <c r="AN6" s="11">
        <v>189462</v>
      </c>
      <c r="AO6" s="11">
        <v>24291</v>
      </c>
      <c r="AP6" s="11">
        <v>13228</v>
      </c>
      <c r="AQ6" s="11">
        <v>78062</v>
      </c>
      <c r="AR6" s="11">
        <v>21089</v>
      </c>
      <c r="AS6" s="11">
        <v>43137</v>
      </c>
      <c r="AT6" s="11">
        <v>19718</v>
      </c>
      <c r="AU6" s="11">
        <v>26449</v>
      </c>
      <c r="AV6" s="11">
        <v>199640</v>
      </c>
      <c r="AW6" s="11">
        <v>154823</v>
      </c>
      <c r="AX6" s="11">
        <v>132510</v>
      </c>
      <c r="AY6" s="11">
        <v>20952</v>
      </c>
      <c r="AZ6" s="11">
        <v>68012</v>
      </c>
      <c r="BA6" s="11">
        <v>153506</v>
      </c>
      <c r="BB6" s="11">
        <v>28881</v>
      </c>
      <c r="BC6" s="11">
        <v>139604</v>
      </c>
      <c r="BD6" s="11">
        <v>44548</v>
      </c>
      <c r="BE6" s="11">
        <v>30377</v>
      </c>
      <c r="BF6" s="11">
        <v>78222</v>
      </c>
      <c r="BG6" s="11">
        <v>187977</v>
      </c>
      <c r="BH6" s="11">
        <v>63486</v>
      </c>
      <c r="BI6" s="11">
        <v>25932</v>
      </c>
      <c r="BJ6" s="11">
        <v>34044</v>
      </c>
      <c r="BK6" s="11">
        <v>9153</v>
      </c>
      <c r="BL6" s="11">
        <v>80606</v>
      </c>
      <c r="BM6" s="11">
        <v>46940</v>
      </c>
      <c r="BN6" s="11">
        <v>42858</v>
      </c>
      <c r="BO6" s="11">
        <v>65292</v>
      </c>
      <c r="BP6" s="11">
        <v>25608</v>
      </c>
      <c r="BQ6" s="11">
        <v>8399</v>
      </c>
      <c r="BR6" s="11">
        <v>73917</v>
      </c>
      <c r="BS6" s="11">
        <v>13556</v>
      </c>
      <c r="BT6" s="11">
        <v>84200</v>
      </c>
      <c r="BU6" s="11">
        <v>100159</v>
      </c>
      <c r="BV6" s="11">
        <v>19930</v>
      </c>
      <c r="BW6" s="11">
        <v>279785</v>
      </c>
      <c r="BX6" s="11">
        <v>9711</v>
      </c>
      <c r="BY6" s="11">
        <v>79648</v>
      </c>
      <c r="BZ6" s="11">
        <v>22993</v>
      </c>
      <c r="CA6" s="11">
        <v>317809</v>
      </c>
      <c r="CB6" s="11">
        <v>124759</v>
      </c>
      <c r="CC6" s="11">
        <v>8035</v>
      </c>
      <c r="CD6" s="11">
        <v>74534</v>
      </c>
      <c r="CE6" s="11">
        <v>76030</v>
      </c>
      <c r="CF6" s="11">
        <v>51556</v>
      </c>
      <c r="CG6" s="11">
        <v>229032</v>
      </c>
      <c r="CH6" s="11">
        <v>2354</v>
      </c>
      <c r="CI6" s="11">
        <v>1105</v>
      </c>
      <c r="CJ6" s="11">
        <v>54244</v>
      </c>
      <c r="CK6" s="11">
        <v>49858</v>
      </c>
      <c r="CL6" s="11">
        <v>52336</v>
      </c>
      <c r="CM6" s="11">
        <v>136132</v>
      </c>
      <c r="CN6" s="11">
        <v>266628</v>
      </c>
      <c r="CO6" s="11">
        <v>171080</v>
      </c>
      <c r="CP6" s="11">
        <v>52415</v>
      </c>
      <c r="CQ6" s="11">
        <v>48430</v>
      </c>
      <c r="CR6" s="11">
        <v>27881</v>
      </c>
      <c r="CS6" s="11">
        <v>14601</v>
      </c>
      <c r="CT6" s="11">
        <v>175666</v>
      </c>
      <c r="CU6" s="11">
        <v>192427</v>
      </c>
      <c r="CV6" s="11">
        <v>89272</v>
      </c>
      <c r="CW6" s="11">
        <v>63045</v>
      </c>
      <c r="CX6" s="11">
        <v>60524</v>
      </c>
      <c r="CY6" s="11">
        <v>49162</v>
      </c>
      <c r="CZ6" s="11">
        <v>32690</v>
      </c>
      <c r="DA6" s="11">
        <v>501</v>
      </c>
      <c r="DB6" s="11">
        <v>31599</v>
      </c>
      <c r="DC6" s="12">
        <v>168583</v>
      </c>
    </row>
    <row r="7" spans="1:107" x14ac:dyDescent="0.3">
      <c r="A7" s="3" t="s">
        <v>107</v>
      </c>
      <c r="B7" s="11">
        <v>92206</v>
      </c>
      <c r="C7" s="11">
        <v>58861</v>
      </c>
      <c r="D7" s="11">
        <v>49704</v>
      </c>
      <c r="E7" s="11">
        <v>139966</v>
      </c>
      <c r="F7" s="11">
        <v>20800</v>
      </c>
      <c r="G7" s="11">
        <v>31667</v>
      </c>
      <c r="H7" s="11">
        <v>45352</v>
      </c>
      <c r="I7" s="11">
        <v>18070</v>
      </c>
      <c r="J7" s="11">
        <v>38318</v>
      </c>
      <c r="K7" s="11">
        <v>43104</v>
      </c>
      <c r="L7" s="11">
        <v>47430</v>
      </c>
      <c r="M7" s="11">
        <v>177018</v>
      </c>
      <c r="N7" s="11">
        <v>229038</v>
      </c>
      <c r="O7" s="11">
        <v>120366</v>
      </c>
      <c r="P7" s="11">
        <v>25038</v>
      </c>
      <c r="Q7" s="11">
        <v>53125</v>
      </c>
      <c r="R7" s="11">
        <v>113753</v>
      </c>
      <c r="S7" s="11">
        <v>43497</v>
      </c>
      <c r="T7" s="11">
        <v>33125</v>
      </c>
      <c r="U7" s="11">
        <v>13022</v>
      </c>
      <c r="V7" s="11">
        <v>15542</v>
      </c>
      <c r="W7" s="11">
        <v>80740</v>
      </c>
      <c r="X7" s="11">
        <v>113654</v>
      </c>
      <c r="Y7" s="11">
        <v>68540</v>
      </c>
      <c r="Z7" s="11">
        <v>58648</v>
      </c>
      <c r="AA7" s="11">
        <v>76336</v>
      </c>
      <c r="AB7" s="11">
        <v>72228</v>
      </c>
      <c r="AC7" s="11">
        <v>164503</v>
      </c>
      <c r="AD7" s="11">
        <v>83059</v>
      </c>
      <c r="AE7" s="11">
        <v>59869</v>
      </c>
      <c r="AF7" s="11">
        <v>174892</v>
      </c>
      <c r="AG7" s="11">
        <v>88276</v>
      </c>
      <c r="AH7" s="11">
        <v>28970</v>
      </c>
      <c r="AI7" s="11">
        <v>256179</v>
      </c>
      <c r="AJ7" s="11">
        <v>18137</v>
      </c>
      <c r="AK7" s="11">
        <v>5101</v>
      </c>
      <c r="AL7" s="11">
        <v>107244</v>
      </c>
      <c r="AM7" s="11">
        <v>13772</v>
      </c>
      <c r="AN7" s="11">
        <v>197049</v>
      </c>
      <c r="AO7" s="11">
        <v>32401</v>
      </c>
      <c r="AP7" s="11">
        <v>21886</v>
      </c>
      <c r="AQ7" s="11">
        <v>130422</v>
      </c>
      <c r="AR7" s="11">
        <v>30204</v>
      </c>
      <c r="AS7" s="11">
        <v>54951</v>
      </c>
      <c r="AT7" s="11">
        <v>20507</v>
      </c>
      <c r="AU7" s="11">
        <v>33692</v>
      </c>
      <c r="AV7" s="11">
        <v>287494</v>
      </c>
      <c r="AW7" s="11">
        <v>142302</v>
      </c>
      <c r="AX7" s="11">
        <v>205894</v>
      </c>
      <c r="AY7" s="11">
        <v>31497</v>
      </c>
      <c r="AZ7" s="11">
        <v>101503</v>
      </c>
      <c r="BA7" s="11">
        <v>180553</v>
      </c>
      <c r="BB7" s="11">
        <v>36138</v>
      </c>
      <c r="BC7" s="11">
        <v>62542</v>
      </c>
      <c r="BD7" s="11">
        <v>69459</v>
      </c>
      <c r="BE7" s="11">
        <v>50480</v>
      </c>
      <c r="BF7" s="11">
        <v>104096</v>
      </c>
      <c r="BG7" s="11">
        <v>256609</v>
      </c>
      <c r="BH7" s="11">
        <v>97003</v>
      </c>
      <c r="BI7" s="11">
        <v>27308</v>
      </c>
      <c r="BJ7" s="11">
        <v>42567</v>
      </c>
      <c r="BK7" s="11">
        <v>10739</v>
      </c>
      <c r="BL7" s="11">
        <v>157086</v>
      </c>
      <c r="BM7" s="11">
        <v>92642</v>
      </c>
      <c r="BN7" s="11">
        <v>78472</v>
      </c>
      <c r="BO7" s="11">
        <v>20043</v>
      </c>
      <c r="BP7" s="11">
        <v>60755</v>
      </c>
      <c r="BQ7" s="11">
        <v>5936</v>
      </c>
      <c r="BR7" s="11">
        <v>95273</v>
      </c>
      <c r="BS7" s="11">
        <v>24538</v>
      </c>
      <c r="BT7" s="11">
        <v>152740</v>
      </c>
      <c r="BU7" s="11">
        <v>136366</v>
      </c>
      <c r="BV7" s="11">
        <v>28686</v>
      </c>
      <c r="BW7" s="11">
        <v>336138</v>
      </c>
      <c r="BX7" s="11">
        <v>28561</v>
      </c>
      <c r="BY7" s="11">
        <v>100388</v>
      </c>
      <c r="BZ7" s="11">
        <v>46005</v>
      </c>
      <c r="CA7" s="11">
        <v>373198</v>
      </c>
      <c r="CB7" s="11">
        <v>194649</v>
      </c>
      <c r="CC7" s="11">
        <v>24418</v>
      </c>
      <c r="CD7" s="11">
        <v>100133</v>
      </c>
      <c r="CE7" s="11">
        <v>111610</v>
      </c>
      <c r="CF7" s="11">
        <v>55169</v>
      </c>
      <c r="CG7" s="11">
        <v>278242</v>
      </c>
      <c r="CH7" s="11">
        <v>2070</v>
      </c>
      <c r="CI7" s="11">
        <v>534</v>
      </c>
      <c r="CJ7" s="11">
        <v>83876</v>
      </c>
      <c r="CK7" s="11">
        <v>64689</v>
      </c>
      <c r="CL7" s="11">
        <v>82632</v>
      </c>
      <c r="CM7" s="11">
        <v>179689</v>
      </c>
      <c r="CN7" s="11">
        <v>110115</v>
      </c>
      <c r="CO7" s="11">
        <v>165386</v>
      </c>
      <c r="CP7" s="11">
        <v>83185</v>
      </c>
      <c r="CQ7" s="11">
        <v>53925</v>
      </c>
      <c r="CR7" s="11">
        <v>31737</v>
      </c>
      <c r="CS7" s="11">
        <v>16768</v>
      </c>
      <c r="CT7" s="11">
        <v>138166</v>
      </c>
      <c r="CU7" s="11">
        <v>171409</v>
      </c>
      <c r="CV7" s="11">
        <v>142335</v>
      </c>
      <c r="CW7" s="11">
        <v>66883</v>
      </c>
      <c r="CX7" s="11">
        <v>149587</v>
      </c>
      <c r="CY7" s="11">
        <v>67831</v>
      </c>
      <c r="CZ7" s="11">
        <v>51477</v>
      </c>
      <c r="DA7" s="11">
        <v>2115</v>
      </c>
      <c r="DB7" s="11">
        <v>42616</v>
      </c>
      <c r="DC7" s="12">
        <v>246057</v>
      </c>
    </row>
    <row r="8" spans="1:107" x14ac:dyDescent="0.3">
      <c r="A8" s="3" t="s">
        <v>109</v>
      </c>
      <c r="B8" s="11">
        <v>86755</v>
      </c>
      <c r="C8" s="11">
        <v>104677</v>
      </c>
      <c r="D8" s="11">
        <v>50314</v>
      </c>
      <c r="E8" s="11">
        <v>149218</v>
      </c>
      <c r="F8" s="11">
        <v>26010</v>
      </c>
      <c r="G8" s="11">
        <v>48227</v>
      </c>
      <c r="H8" s="11">
        <v>49592</v>
      </c>
      <c r="I8" s="11">
        <v>21958</v>
      </c>
      <c r="J8" s="11">
        <v>49308</v>
      </c>
      <c r="K8" s="11">
        <v>64027</v>
      </c>
      <c r="L8" s="11">
        <v>34354</v>
      </c>
      <c r="M8" s="11">
        <v>145869</v>
      </c>
      <c r="N8" s="11">
        <v>264754</v>
      </c>
      <c r="O8" s="11">
        <v>91774</v>
      </c>
      <c r="P8" s="11">
        <v>21570</v>
      </c>
      <c r="Q8" s="11">
        <v>50430</v>
      </c>
      <c r="R8" s="11">
        <v>99791</v>
      </c>
      <c r="S8" s="11">
        <v>44772</v>
      </c>
      <c r="T8" s="11">
        <v>31658</v>
      </c>
      <c r="U8" s="11">
        <v>20285</v>
      </c>
      <c r="V8" s="11">
        <v>16772</v>
      </c>
      <c r="W8" s="11">
        <v>69108</v>
      </c>
      <c r="X8" s="11">
        <v>79850</v>
      </c>
      <c r="Y8" s="11">
        <v>47979</v>
      </c>
      <c r="Z8" s="11">
        <v>63498</v>
      </c>
      <c r="AA8" s="11">
        <v>66703</v>
      </c>
      <c r="AB8" s="11">
        <v>70574</v>
      </c>
      <c r="AC8" s="11">
        <v>105862</v>
      </c>
      <c r="AD8" s="11">
        <v>102951</v>
      </c>
      <c r="AE8" s="11">
        <v>61960</v>
      </c>
      <c r="AF8" s="11">
        <v>100890</v>
      </c>
      <c r="AG8" s="11">
        <v>121478</v>
      </c>
      <c r="AH8" s="11">
        <v>26013</v>
      </c>
      <c r="AI8" s="11">
        <v>191542</v>
      </c>
      <c r="AJ8" s="11">
        <v>24204</v>
      </c>
      <c r="AK8" s="11">
        <v>6334</v>
      </c>
      <c r="AL8" s="11">
        <v>106930</v>
      </c>
      <c r="AM8" s="11">
        <v>21999</v>
      </c>
      <c r="AN8" s="11">
        <v>133411</v>
      </c>
      <c r="AO8" s="11">
        <v>38585</v>
      </c>
      <c r="AP8" s="11">
        <v>34331</v>
      </c>
      <c r="AQ8" s="11">
        <v>87745</v>
      </c>
      <c r="AR8" s="11">
        <v>46615</v>
      </c>
      <c r="AS8" s="11">
        <v>45357</v>
      </c>
      <c r="AT8" s="11">
        <v>19696</v>
      </c>
      <c r="AU8" s="11">
        <v>29938</v>
      </c>
      <c r="AV8" s="11">
        <v>64812</v>
      </c>
      <c r="AW8" s="11">
        <v>165729</v>
      </c>
      <c r="AX8" s="11">
        <v>101797</v>
      </c>
      <c r="AY8" s="11">
        <v>34514</v>
      </c>
      <c r="AZ8" s="11">
        <v>70553</v>
      </c>
      <c r="BA8" s="11">
        <v>154889</v>
      </c>
      <c r="BB8" s="11">
        <v>38177</v>
      </c>
      <c r="BC8" s="11">
        <v>85770</v>
      </c>
      <c r="BD8" s="11">
        <v>58646</v>
      </c>
      <c r="BE8" s="11">
        <v>50212</v>
      </c>
      <c r="BF8" s="11">
        <v>97846</v>
      </c>
      <c r="BG8" s="11">
        <v>135702</v>
      </c>
      <c r="BH8" s="11">
        <v>85832</v>
      </c>
      <c r="BI8" s="11">
        <v>21421</v>
      </c>
      <c r="BJ8" s="11">
        <v>50288</v>
      </c>
      <c r="BK8" s="11">
        <v>10497</v>
      </c>
      <c r="BL8" s="11">
        <v>89386</v>
      </c>
      <c r="BM8" s="11">
        <v>69770</v>
      </c>
      <c r="BN8" s="11">
        <v>83756</v>
      </c>
      <c r="BO8" s="11">
        <v>16495</v>
      </c>
      <c r="BP8" s="11">
        <v>37376</v>
      </c>
      <c r="BQ8" s="11">
        <v>14958</v>
      </c>
      <c r="BR8" s="11">
        <v>97282</v>
      </c>
      <c r="BS8" s="11">
        <v>34582</v>
      </c>
      <c r="BT8" s="11">
        <v>102856</v>
      </c>
      <c r="BU8" s="11">
        <v>159254</v>
      </c>
      <c r="BV8" s="11">
        <v>32838</v>
      </c>
      <c r="BW8" s="11">
        <v>373127</v>
      </c>
      <c r="BX8" s="11">
        <v>13273</v>
      </c>
      <c r="BY8" s="11">
        <v>133449</v>
      </c>
      <c r="BZ8" s="11">
        <v>41804</v>
      </c>
      <c r="CA8" s="11">
        <v>58498</v>
      </c>
      <c r="CB8" s="11">
        <v>305900</v>
      </c>
      <c r="CC8" s="11">
        <v>11797</v>
      </c>
      <c r="CD8" s="11">
        <v>78182</v>
      </c>
      <c r="CE8" s="11">
        <v>69768</v>
      </c>
      <c r="CF8" s="11">
        <v>87930</v>
      </c>
      <c r="CG8" s="11">
        <v>150409</v>
      </c>
      <c r="CH8" s="11">
        <v>1445</v>
      </c>
      <c r="CI8" s="11">
        <v>459</v>
      </c>
      <c r="CJ8" s="11">
        <v>82235</v>
      </c>
      <c r="CK8" s="11">
        <v>56733</v>
      </c>
      <c r="CL8" s="11">
        <v>81969</v>
      </c>
      <c r="CM8" s="11">
        <v>177797</v>
      </c>
      <c r="CN8" s="11">
        <v>64541</v>
      </c>
      <c r="CO8" s="11">
        <v>155897</v>
      </c>
      <c r="CP8" s="11">
        <v>98208</v>
      </c>
      <c r="CQ8" s="11">
        <v>56543</v>
      </c>
      <c r="CR8" s="11">
        <v>42182</v>
      </c>
      <c r="CS8" s="11">
        <v>19061</v>
      </c>
      <c r="CT8" s="11">
        <v>91081</v>
      </c>
      <c r="CU8" s="11">
        <v>69599</v>
      </c>
      <c r="CV8" s="11">
        <v>183287</v>
      </c>
      <c r="CW8" s="11">
        <v>89411</v>
      </c>
      <c r="CX8" s="11">
        <v>97280</v>
      </c>
      <c r="CY8" s="11">
        <v>54216</v>
      </c>
      <c r="CZ8" s="11">
        <v>65676</v>
      </c>
      <c r="DA8" s="11">
        <v>579</v>
      </c>
      <c r="DB8" s="11">
        <v>55162</v>
      </c>
      <c r="DC8" s="12">
        <v>101395</v>
      </c>
    </row>
    <row r="9" spans="1:107" x14ac:dyDescent="0.3">
      <c r="A9" s="3" t="s">
        <v>108</v>
      </c>
      <c r="B9" s="11">
        <v>10876</v>
      </c>
      <c r="C9" s="11">
        <v>6489</v>
      </c>
      <c r="D9" s="11">
        <v>7780</v>
      </c>
      <c r="E9" s="11">
        <v>12784</v>
      </c>
      <c r="F9" s="11">
        <v>4309</v>
      </c>
      <c r="G9" s="11">
        <v>4081</v>
      </c>
      <c r="H9" s="11">
        <v>9033</v>
      </c>
      <c r="I9" s="11">
        <v>7532</v>
      </c>
      <c r="J9" s="11">
        <v>3787</v>
      </c>
      <c r="K9" s="11">
        <v>12382</v>
      </c>
      <c r="L9" s="11">
        <v>14825</v>
      </c>
      <c r="M9" s="11">
        <v>14655</v>
      </c>
      <c r="N9" s="11">
        <v>24256</v>
      </c>
      <c r="O9" s="11">
        <v>9816</v>
      </c>
      <c r="P9" s="11">
        <v>6848</v>
      </c>
      <c r="Q9" s="11">
        <v>8482</v>
      </c>
      <c r="R9" s="11">
        <v>14335</v>
      </c>
      <c r="S9" s="11">
        <v>5495</v>
      </c>
      <c r="T9" s="11">
        <v>10177</v>
      </c>
      <c r="U9" s="11">
        <v>6807</v>
      </c>
      <c r="V9" s="11">
        <v>4275</v>
      </c>
      <c r="W9" s="11">
        <v>8183</v>
      </c>
      <c r="X9" s="11">
        <v>11949</v>
      </c>
      <c r="Y9" s="11">
        <v>7026</v>
      </c>
      <c r="Z9" s="11">
        <v>15885</v>
      </c>
      <c r="AA9" s="11">
        <v>8688</v>
      </c>
      <c r="AB9" s="11">
        <v>9945</v>
      </c>
      <c r="AC9" s="11">
        <v>11610</v>
      </c>
      <c r="AD9" s="11">
        <v>7768</v>
      </c>
      <c r="AE9" s="11">
        <v>5694</v>
      </c>
      <c r="AF9" s="11">
        <v>18320</v>
      </c>
      <c r="AG9" s="11">
        <v>15162</v>
      </c>
      <c r="AH9" s="11">
        <v>11720</v>
      </c>
      <c r="AI9" s="11">
        <v>37725</v>
      </c>
      <c r="AJ9" s="11">
        <v>1033</v>
      </c>
      <c r="AK9" s="11">
        <v>516</v>
      </c>
      <c r="AL9" s="11">
        <v>11059</v>
      </c>
      <c r="AM9" s="11">
        <v>8601</v>
      </c>
      <c r="AN9" s="11">
        <v>35517</v>
      </c>
      <c r="AO9" s="11">
        <v>7800</v>
      </c>
      <c r="AP9" s="11">
        <v>3327</v>
      </c>
      <c r="AQ9" s="11">
        <v>13371</v>
      </c>
      <c r="AR9" s="11">
        <v>4819</v>
      </c>
      <c r="AS9" s="11">
        <v>9973</v>
      </c>
      <c r="AT9" s="11">
        <v>3871</v>
      </c>
      <c r="AU9" s="11">
        <v>14761</v>
      </c>
      <c r="AV9" s="11">
        <v>11260</v>
      </c>
      <c r="AW9" s="11">
        <v>22068</v>
      </c>
      <c r="AX9" s="11">
        <v>13985</v>
      </c>
      <c r="AY9" s="11">
        <v>4983</v>
      </c>
      <c r="AZ9" s="11">
        <v>8520</v>
      </c>
      <c r="BA9" s="11">
        <v>17031</v>
      </c>
      <c r="BB9" s="11">
        <v>6218</v>
      </c>
      <c r="BC9" s="11">
        <v>4844</v>
      </c>
      <c r="BD9" s="11">
        <v>24308</v>
      </c>
      <c r="BE9" s="11">
        <v>5483</v>
      </c>
      <c r="BF9" s="11">
        <v>11944</v>
      </c>
      <c r="BG9" s="11">
        <v>18298</v>
      </c>
      <c r="BH9" s="11">
        <v>8483</v>
      </c>
      <c r="BI9" s="11">
        <v>8031</v>
      </c>
      <c r="BJ9" s="11">
        <v>13599</v>
      </c>
      <c r="BK9" s="11">
        <v>4722</v>
      </c>
      <c r="BL9" s="11">
        <v>11028</v>
      </c>
      <c r="BM9" s="11">
        <v>9421</v>
      </c>
      <c r="BN9" s="11">
        <v>6921</v>
      </c>
      <c r="BO9" s="11">
        <v>1162</v>
      </c>
      <c r="BP9" s="11">
        <v>4673</v>
      </c>
      <c r="BQ9" s="11">
        <v>359</v>
      </c>
      <c r="BR9" s="11">
        <v>8750</v>
      </c>
      <c r="BS9" s="11">
        <v>3500</v>
      </c>
      <c r="BT9" s="11">
        <v>14399</v>
      </c>
      <c r="BU9" s="11">
        <v>14163</v>
      </c>
      <c r="BV9" s="11">
        <v>4106</v>
      </c>
      <c r="BW9" s="11">
        <v>22459</v>
      </c>
      <c r="BX9" s="11">
        <v>1031</v>
      </c>
      <c r="BY9" s="11">
        <v>9205</v>
      </c>
      <c r="BZ9" s="11">
        <v>4895</v>
      </c>
      <c r="CA9" s="11">
        <v>12152</v>
      </c>
      <c r="CB9" s="11">
        <v>17019</v>
      </c>
      <c r="CC9" s="11">
        <v>618</v>
      </c>
      <c r="CD9" s="11">
        <v>16136</v>
      </c>
      <c r="CE9" s="11">
        <v>48245</v>
      </c>
      <c r="CF9" s="11">
        <v>11690</v>
      </c>
      <c r="CG9" s="11">
        <v>17572</v>
      </c>
      <c r="CH9" s="11">
        <v>208</v>
      </c>
      <c r="CI9" s="11">
        <v>108</v>
      </c>
      <c r="CJ9" s="11">
        <v>7546</v>
      </c>
      <c r="CK9" s="11">
        <v>8081</v>
      </c>
      <c r="CL9" s="11">
        <v>10186</v>
      </c>
      <c r="CM9" s="11">
        <v>13587</v>
      </c>
      <c r="CN9" s="11">
        <v>6805</v>
      </c>
      <c r="CO9" s="11">
        <v>13813</v>
      </c>
      <c r="CP9" s="11">
        <v>7376</v>
      </c>
      <c r="CQ9" s="11">
        <v>17010</v>
      </c>
      <c r="CR9" s="11">
        <v>9573</v>
      </c>
      <c r="CS9" s="11">
        <v>2000</v>
      </c>
      <c r="CT9" s="11">
        <v>9101</v>
      </c>
      <c r="CU9" s="11">
        <v>8944</v>
      </c>
      <c r="CV9" s="11">
        <v>17784</v>
      </c>
      <c r="CW9" s="11">
        <v>9843</v>
      </c>
      <c r="CX9" s="11">
        <v>13039</v>
      </c>
      <c r="CY9" s="11">
        <v>7741</v>
      </c>
      <c r="CZ9" s="11">
        <v>7210</v>
      </c>
      <c r="DA9" s="11">
        <v>78</v>
      </c>
      <c r="DB9" s="11">
        <v>5355</v>
      </c>
      <c r="DC9" s="12">
        <v>13687</v>
      </c>
    </row>
    <row r="10" spans="1:107" x14ac:dyDescent="0.3">
      <c r="A10" s="3" t="s">
        <v>113</v>
      </c>
      <c r="B10" s="11">
        <v>15843</v>
      </c>
      <c r="C10" s="11">
        <v>7084</v>
      </c>
      <c r="D10" s="11">
        <v>5982</v>
      </c>
      <c r="E10" s="11">
        <v>23419</v>
      </c>
      <c r="F10" s="11">
        <v>3957</v>
      </c>
      <c r="G10" s="11">
        <v>3449</v>
      </c>
      <c r="H10" s="11">
        <v>8544</v>
      </c>
      <c r="I10" s="11">
        <v>3020</v>
      </c>
      <c r="J10" s="11">
        <v>4619</v>
      </c>
      <c r="K10" s="11">
        <v>6322</v>
      </c>
      <c r="L10" s="11">
        <v>6746</v>
      </c>
      <c r="M10" s="11">
        <v>28579</v>
      </c>
      <c r="N10" s="11">
        <v>42109</v>
      </c>
      <c r="O10" s="11">
        <v>19641</v>
      </c>
      <c r="P10" s="11">
        <v>2751</v>
      </c>
      <c r="Q10" s="11">
        <v>7557</v>
      </c>
      <c r="R10" s="11">
        <v>19012</v>
      </c>
      <c r="S10" s="11">
        <v>5028</v>
      </c>
      <c r="T10" s="11">
        <v>5040</v>
      </c>
      <c r="U10" s="11">
        <v>2281</v>
      </c>
      <c r="V10" s="11">
        <v>1906</v>
      </c>
      <c r="W10" s="11">
        <v>13461</v>
      </c>
      <c r="X10" s="11">
        <v>19349</v>
      </c>
      <c r="Y10" s="11">
        <v>10088</v>
      </c>
      <c r="Z10" s="11">
        <v>8582</v>
      </c>
      <c r="AA10" s="11">
        <v>13090</v>
      </c>
      <c r="AB10" s="11">
        <v>14234</v>
      </c>
      <c r="AC10" s="11">
        <v>29562</v>
      </c>
      <c r="AD10" s="11">
        <v>11477</v>
      </c>
      <c r="AE10" s="11">
        <v>7904</v>
      </c>
      <c r="AF10" s="11">
        <v>33200</v>
      </c>
      <c r="AG10" s="11">
        <v>14993</v>
      </c>
      <c r="AH10" s="11">
        <v>4089</v>
      </c>
      <c r="AI10" s="11">
        <v>46677</v>
      </c>
      <c r="AJ10" s="11">
        <v>1927</v>
      </c>
      <c r="AK10" s="11">
        <v>940</v>
      </c>
      <c r="AL10" s="11">
        <v>18963</v>
      </c>
      <c r="AM10" s="11">
        <v>2520</v>
      </c>
      <c r="AN10" s="11">
        <v>42711</v>
      </c>
      <c r="AO10" s="11">
        <v>5796</v>
      </c>
      <c r="AP10" s="11">
        <v>2580</v>
      </c>
      <c r="AQ10" s="11">
        <v>29948</v>
      </c>
      <c r="AR10" s="11">
        <v>4291</v>
      </c>
      <c r="AS10" s="11">
        <v>7877</v>
      </c>
      <c r="AT10" s="11">
        <v>5013</v>
      </c>
      <c r="AU10" s="11">
        <v>4870</v>
      </c>
      <c r="AV10" s="11">
        <v>47103</v>
      </c>
      <c r="AW10" s="11">
        <v>28057</v>
      </c>
      <c r="AX10" s="11">
        <v>42613</v>
      </c>
      <c r="AY10" s="11">
        <v>3726</v>
      </c>
      <c r="AZ10" s="11">
        <v>16244</v>
      </c>
      <c r="BA10" s="11">
        <v>40387</v>
      </c>
      <c r="BB10" s="11">
        <v>6388</v>
      </c>
      <c r="BC10" s="11">
        <v>7994</v>
      </c>
      <c r="BD10" s="11">
        <v>8628</v>
      </c>
      <c r="BE10" s="11">
        <v>7097</v>
      </c>
      <c r="BF10" s="11">
        <v>16671</v>
      </c>
      <c r="BG10" s="11">
        <v>60072</v>
      </c>
      <c r="BH10" s="11">
        <v>14401</v>
      </c>
      <c r="BI10" s="11">
        <v>4603</v>
      </c>
      <c r="BJ10" s="11">
        <v>5685</v>
      </c>
      <c r="BK10" s="11">
        <v>1736</v>
      </c>
      <c r="BL10" s="11">
        <v>26614</v>
      </c>
      <c r="BM10" s="11">
        <v>11873</v>
      </c>
      <c r="BN10" s="11">
        <v>9561</v>
      </c>
      <c r="BO10" s="11">
        <v>1978</v>
      </c>
      <c r="BP10" s="11">
        <v>7934</v>
      </c>
      <c r="BQ10" s="11">
        <v>295</v>
      </c>
      <c r="BR10" s="11">
        <v>14593</v>
      </c>
      <c r="BS10" s="11">
        <v>3130</v>
      </c>
      <c r="BT10" s="11">
        <v>27036</v>
      </c>
      <c r="BU10" s="11">
        <v>18931</v>
      </c>
      <c r="BV10" s="11">
        <v>3552</v>
      </c>
      <c r="BW10" s="11">
        <v>46962</v>
      </c>
      <c r="BX10" s="11">
        <v>2161</v>
      </c>
      <c r="BY10" s="11">
        <v>13836</v>
      </c>
      <c r="BZ10" s="11">
        <v>5513</v>
      </c>
      <c r="CA10" s="11">
        <v>80373</v>
      </c>
      <c r="CB10" s="11">
        <v>19302</v>
      </c>
      <c r="CC10" s="11">
        <v>2166</v>
      </c>
      <c r="CD10" s="11">
        <v>17029</v>
      </c>
      <c r="CE10" s="11">
        <v>19967</v>
      </c>
      <c r="CF10" s="11">
        <v>8587</v>
      </c>
      <c r="CG10" s="11">
        <v>51907</v>
      </c>
      <c r="CH10" s="11">
        <v>247</v>
      </c>
      <c r="CI10" s="11">
        <v>116</v>
      </c>
      <c r="CJ10" s="11">
        <v>13541</v>
      </c>
      <c r="CK10" s="11">
        <v>15642</v>
      </c>
      <c r="CL10" s="11">
        <v>10730</v>
      </c>
      <c r="CM10" s="11">
        <v>24784</v>
      </c>
      <c r="CN10" s="11">
        <v>19352</v>
      </c>
      <c r="CO10" s="11">
        <v>26754</v>
      </c>
      <c r="CP10" s="11">
        <v>8050</v>
      </c>
      <c r="CQ10" s="11">
        <v>8680</v>
      </c>
      <c r="CR10" s="11">
        <v>4835</v>
      </c>
      <c r="CS10" s="11">
        <v>2798</v>
      </c>
      <c r="CT10" s="11">
        <v>20710</v>
      </c>
      <c r="CU10" s="11">
        <v>31904</v>
      </c>
      <c r="CV10" s="11">
        <v>21044</v>
      </c>
      <c r="CW10" s="11">
        <v>12128</v>
      </c>
      <c r="CX10" s="11">
        <v>19731</v>
      </c>
      <c r="CY10" s="11">
        <v>10727</v>
      </c>
      <c r="CZ10" s="11">
        <v>7569</v>
      </c>
      <c r="DA10" s="11">
        <v>72</v>
      </c>
      <c r="DB10" s="11">
        <v>5917</v>
      </c>
      <c r="DC10" s="12">
        <v>40470</v>
      </c>
    </row>
    <row r="11" spans="1:107" x14ac:dyDescent="0.3">
      <c r="A11" s="3" t="s">
        <v>112</v>
      </c>
      <c r="B11" s="11">
        <v>5644</v>
      </c>
      <c r="C11" s="11">
        <v>2993</v>
      </c>
      <c r="D11" s="11">
        <v>3280</v>
      </c>
      <c r="E11" s="11">
        <v>5424</v>
      </c>
      <c r="F11" s="11">
        <v>1396</v>
      </c>
      <c r="G11" s="11">
        <v>1738</v>
      </c>
      <c r="H11" s="11">
        <v>4189</v>
      </c>
      <c r="I11" s="11">
        <v>3208</v>
      </c>
      <c r="J11" s="11">
        <v>1720</v>
      </c>
      <c r="K11" s="11">
        <v>6166</v>
      </c>
      <c r="L11" s="11">
        <v>4470</v>
      </c>
      <c r="M11" s="11">
        <v>8356</v>
      </c>
      <c r="N11" s="11">
        <v>11760</v>
      </c>
      <c r="O11" s="11">
        <v>6848</v>
      </c>
      <c r="P11" s="11">
        <v>1810</v>
      </c>
      <c r="Q11" s="11">
        <v>4003</v>
      </c>
      <c r="R11" s="11">
        <v>6857</v>
      </c>
      <c r="S11" s="11">
        <v>2585</v>
      </c>
      <c r="T11" s="11">
        <v>3605</v>
      </c>
      <c r="U11" s="11">
        <v>630</v>
      </c>
      <c r="V11" s="11">
        <v>1641</v>
      </c>
      <c r="W11" s="11">
        <v>5126</v>
      </c>
      <c r="X11" s="11">
        <v>8288</v>
      </c>
      <c r="Y11" s="11">
        <v>4348</v>
      </c>
      <c r="Z11" s="11">
        <v>5374</v>
      </c>
      <c r="AA11" s="11">
        <v>4902</v>
      </c>
      <c r="AB11" s="11">
        <v>5310</v>
      </c>
      <c r="AC11" s="11">
        <v>7944</v>
      </c>
      <c r="AD11" s="11">
        <v>4027</v>
      </c>
      <c r="AE11" s="11">
        <v>3076</v>
      </c>
      <c r="AF11" s="11">
        <v>13077</v>
      </c>
      <c r="AG11" s="11">
        <v>6624</v>
      </c>
      <c r="AH11" s="11">
        <v>3861</v>
      </c>
      <c r="AI11" s="11">
        <v>19598</v>
      </c>
      <c r="AJ11" s="11">
        <v>2266</v>
      </c>
      <c r="AK11" s="11">
        <v>535</v>
      </c>
      <c r="AL11" s="11">
        <v>4881</v>
      </c>
      <c r="AM11" s="11">
        <v>962</v>
      </c>
      <c r="AN11" s="11">
        <v>19700</v>
      </c>
      <c r="AO11" s="11">
        <v>2482</v>
      </c>
      <c r="AP11" s="11">
        <v>1305</v>
      </c>
      <c r="AQ11" s="11">
        <v>6606</v>
      </c>
      <c r="AR11" s="11">
        <v>2345</v>
      </c>
      <c r="AS11" s="11">
        <v>5654</v>
      </c>
      <c r="AT11" s="11">
        <v>1459</v>
      </c>
      <c r="AU11" s="11">
        <v>3315</v>
      </c>
      <c r="AV11" s="11">
        <v>10518</v>
      </c>
      <c r="AW11" s="11">
        <v>12155</v>
      </c>
      <c r="AX11" s="11">
        <v>13973</v>
      </c>
      <c r="AY11" s="11">
        <v>2463</v>
      </c>
      <c r="AZ11" s="11">
        <v>6216</v>
      </c>
      <c r="BA11" s="11">
        <v>12737</v>
      </c>
      <c r="BB11" s="11">
        <v>2635</v>
      </c>
      <c r="BC11" s="11">
        <v>5549</v>
      </c>
      <c r="BD11" s="11">
        <v>9071</v>
      </c>
      <c r="BE11" s="11">
        <v>3165</v>
      </c>
      <c r="BF11" s="11">
        <v>6973</v>
      </c>
      <c r="BG11" s="11">
        <v>18369</v>
      </c>
      <c r="BH11" s="11">
        <v>5656</v>
      </c>
      <c r="BI11" s="11">
        <v>2766</v>
      </c>
      <c r="BJ11" s="11">
        <v>3357</v>
      </c>
      <c r="BK11" s="11">
        <v>1045</v>
      </c>
      <c r="BL11" s="11">
        <v>8796</v>
      </c>
      <c r="BM11" s="11">
        <v>5853</v>
      </c>
      <c r="BN11" s="11">
        <v>3542</v>
      </c>
      <c r="BO11" s="11">
        <v>3935</v>
      </c>
      <c r="BP11" s="11">
        <v>3468</v>
      </c>
      <c r="BQ11" s="11">
        <v>318</v>
      </c>
      <c r="BR11" s="11">
        <v>6358</v>
      </c>
      <c r="BS11" s="11">
        <v>1483</v>
      </c>
      <c r="BT11" s="11">
        <v>8267</v>
      </c>
      <c r="BU11" s="11">
        <v>7534</v>
      </c>
      <c r="BV11" s="11">
        <v>2160</v>
      </c>
      <c r="BW11" s="11">
        <v>18215</v>
      </c>
      <c r="BX11" s="11">
        <v>963</v>
      </c>
      <c r="BY11" s="11">
        <v>4274</v>
      </c>
      <c r="BZ11" s="11">
        <v>2368</v>
      </c>
      <c r="CA11" s="11">
        <v>22936</v>
      </c>
      <c r="CB11" s="11">
        <v>11619</v>
      </c>
      <c r="CC11" s="11">
        <v>874</v>
      </c>
      <c r="CD11" s="11">
        <v>8216</v>
      </c>
      <c r="CE11" s="11">
        <v>9276</v>
      </c>
      <c r="CF11" s="11">
        <v>5012</v>
      </c>
      <c r="CG11" s="11">
        <v>15895</v>
      </c>
      <c r="CH11" s="11">
        <v>92</v>
      </c>
      <c r="CI11" s="11">
        <v>75</v>
      </c>
      <c r="CJ11" s="11">
        <v>5409</v>
      </c>
      <c r="CK11" s="11">
        <v>4418</v>
      </c>
      <c r="CL11" s="11">
        <v>6037</v>
      </c>
      <c r="CM11" s="11">
        <v>11138</v>
      </c>
      <c r="CN11" s="11">
        <v>5890</v>
      </c>
      <c r="CO11" s="11">
        <v>7858</v>
      </c>
      <c r="CP11" s="11">
        <v>3755</v>
      </c>
      <c r="CQ11" s="11">
        <v>5818</v>
      </c>
      <c r="CR11" s="11">
        <v>3069</v>
      </c>
      <c r="CS11" s="11">
        <v>1052</v>
      </c>
      <c r="CT11" s="11">
        <v>6094</v>
      </c>
      <c r="CU11" s="11">
        <v>8276</v>
      </c>
      <c r="CV11" s="11">
        <v>5703</v>
      </c>
      <c r="CW11" s="11">
        <v>3769</v>
      </c>
      <c r="CX11" s="11">
        <v>7244</v>
      </c>
      <c r="CY11" s="11">
        <v>4542</v>
      </c>
      <c r="CZ11" s="11">
        <v>3115</v>
      </c>
      <c r="DA11" s="11">
        <v>118</v>
      </c>
      <c r="DB11" s="11">
        <v>2286</v>
      </c>
      <c r="DC11" s="12">
        <v>9046</v>
      </c>
    </row>
    <row r="12" spans="1:107" x14ac:dyDescent="0.3">
      <c r="A12" s="7" t="s">
        <v>116</v>
      </c>
      <c r="B12" s="13">
        <v>8998</v>
      </c>
      <c r="C12" s="13">
        <v>5804</v>
      </c>
      <c r="D12" s="13">
        <v>4216</v>
      </c>
      <c r="E12" s="13">
        <v>13326</v>
      </c>
      <c r="F12" s="13">
        <v>2504</v>
      </c>
      <c r="G12" s="13">
        <v>2955</v>
      </c>
      <c r="H12" s="13">
        <v>4925</v>
      </c>
      <c r="I12" s="13">
        <v>1621</v>
      </c>
      <c r="J12" s="13">
        <v>3965</v>
      </c>
      <c r="K12" s="13">
        <v>4206</v>
      </c>
      <c r="L12" s="13">
        <v>3477</v>
      </c>
      <c r="M12" s="13">
        <v>17000</v>
      </c>
      <c r="N12" s="13">
        <v>20051</v>
      </c>
      <c r="O12" s="13">
        <v>7920</v>
      </c>
      <c r="P12" s="13">
        <v>1547</v>
      </c>
      <c r="Q12" s="13">
        <v>4345</v>
      </c>
      <c r="R12" s="13">
        <v>9289</v>
      </c>
      <c r="S12" s="13">
        <v>3770</v>
      </c>
      <c r="T12" s="13">
        <v>2618</v>
      </c>
      <c r="U12" s="13">
        <v>1226</v>
      </c>
      <c r="V12" s="13">
        <v>1556</v>
      </c>
      <c r="W12" s="13">
        <v>6478</v>
      </c>
      <c r="X12" s="13">
        <v>6401</v>
      </c>
      <c r="Y12" s="13">
        <v>4536</v>
      </c>
      <c r="Z12" s="13">
        <v>5428</v>
      </c>
      <c r="AA12" s="13">
        <v>7775</v>
      </c>
      <c r="AB12" s="13">
        <v>7758</v>
      </c>
      <c r="AC12" s="13">
        <v>15203</v>
      </c>
      <c r="AD12" s="13">
        <v>7563</v>
      </c>
      <c r="AE12" s="13">
        <v>5731</v>
      </c>
      <c r="AF12" s="13">
        <v>8556</v>
      </c>
      <c r="AG12" s="13">
        <v>8132</v>
      </c>
      <c r="AH12" s="13">
        <v>2418</v>
      </c>
      <c r="AI12" s="13">
        <v>15693</v>
      </c>
      <c r="AJ12" s="13">
        <v>2114</v>
      </c>
      <c r="AK12" s="13">
        <v>717</v>
      </c>
      <c r="AL12" s="13">
        <v>13744</v>
      </c>
      <c r="AM12" s="13">
        <v>1375</v>
      </c>
      <c r="AN12" s="13">
        <v>12460</v>
      </c>
      <c r="AO12" s="13">
        <v>3363</v>
      </c>
      <c r="AP12" s="13">
        <v>2584</v>
      </c>
      <c r="AQ12" s="13">
        <v>14174</v>
      </c>
      <c r="AR12" s="13">
        <v>3640</v>
      </c>
      <c r="AS12" s="13">
        <v>3555</v>
      </c>
      <c r="AT12" s="13">
        <v>2142</v>
      </c>
      <c r="AU12" s="13">
        <v>2409</v>
      </c>
      <c r="AV12" s="13">
        <v>9743</v>
      </c>
      <c r="AW12" s="13">
        <v>11474</v>
      </c>
      <c r="AX12" s="13">
        <v>10560</v>
      </c>
      <c r="AY12" s="13">
        <v>2886</v>
      </c>
      <c r="AZ12" s="13">
        <v>7271</v>
      </c>
      <c r="BA12" s="13">
        <v>14332</v>
      </c>
      <c r="BB12" s="13">
        <v>4143</v>
      </c>
      <c r="BC12" s="13">
        <v>8338</v>
      </c>
      <c r="BD12" s="13">
        <v>4914</v>
      </c>
      <c r="BE12" s="13">
        <v>4427</v>
      </c>
      <c r="BF12" s="13">
        <v>9043</v>
      </c>
      <c r="BG12" s="13">
        <v>14785</v>
      </c>
      <c r="BH12" s="13">
        <v>7674</v>
      </c>
      <c r="BI12" s="13">
        <v>2400</v>
      </c>
      <c r="BJ12" s="13">
        <v>3912</v>
      </c>
      <c r="BK12" s="13">
        <v>913</v>
      </c>
      <c r="BL12" s="13">
        <v>9411</v>
      </c>
      <c r="BM12" s="13">
        <v>6886</v>
      </c>
      <c r="BN12" s="13">
        <v>6159</v>
      </c>
      <c r="BO12" s="13">
        <v>2989</v>
      </c>
      <c r="BP12" s="13">
        <v>3858</v>
      </c>
      <c r="BQ12" s="13">
        <v>530</v>
      </c>
      <c r="BR12" s="13">
        <v>7282</v>
      </c>
      <c r="BS12" s="13">
        <v>2421</v>
      </c>
      <c r="BT12" s="13">
        <v>9586</v>
      </c>
      <c r="BU12" s="13">
        <v>12651</v>
      </c>
      <c r="BV12" s="13">
        <v>2495</v>
      </c>
      <c r="BW12" s="13">
        <v>20617</v>
      </c>
      <c r="BX12" s="13">
        <v>2697</v>
      </c>
      <c r="BY12" s="13">
        <v>9420</v>
      </c>
      <c r="BZ12" s="13">
        <v>3826</v>
      </c>
      <c r="CA12" s="13">
        <v>9601</v>
      </c>
      <c r="CB12" s="13">
        <v>13975</v>
      </c>
      <c r="CC12" s="13">
        <v>1983</v>
      </c>
      <c r="CD12" s="13">
        <v>6928</v>
      </c>
      <c r="CE12" s="13">
        <v>6721</v>
      </c>
      <c r="CF12" s="13">
        <v>5197</v>
      </c>
      <c r="CG12" s="13">
        <v>16487</v>
      </c>
      <c r="CH12" s="13">
        <v>339</v>
      </c>
      <c r="CI12" s="13">
        <v>82</v>
      </c>
      <c r="CJ12" s="13">
        <v>6494</v>
      </c>
      <c r="CK12" s="13">
        <v>6694</v>
      </c>
      <c r="CL12" s="13">
        <v>7745</v>
      </c>
      <c r="CM12" s="13">
        <v>12364</v>
      </c>
      <c r="CN12" s="13">
        <v>6300</v>
      </c>
      <c r="CO12" s="13">
        <v>15061</v>
      </c>
      <c r="CP12" s="13">
        <v>5623</v>
      </c>
      <c r="CQ12" s="13">
        <v>5123</v>
      </c>
      <c r="CR12" s="13">
        <v>3412</v>
      </c>
      <c r="CS12" s="13">
        <v>1821</v>
      </c>
      <c r="CT12" s="13">
        <v>8996</v>
      </c>
      <c r="CU12" s="13">
        <v>9359</v>
      </c>
      <c r="CV12" s="13">
        <v>15286</v>
      </c>
      <c r="CW12" s="13">
        <v>6895</v>
      </c>
      <c r="CX12" s="13">
        <v>9664</v>
      </c>
      <c r="CY12" s="13">
        <v>5095</v>
      </c>
      <c r="CZ12" s="13">
        <v>6155</v>
      </c>
      <c r="DA12" s="13">
        <v>244</v>
      </c>
      <c r="DB12" s="13">
        <v>4594</v>
      </c>
      <c r="DC12" s="14">
        <v>13097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2AE0-C04D-4D09-B0BF-943A8A88BBAC}">
  <dimension ref="A1:DG121"/>
  <sheetViews>
    <sheetView workbookViewId="0">
      <selection activeCell="B20" sqref="B20"/>
    </sheetView>
  </sheetViews>
  <sheetFormatPr defaultRowHeight="14.4" x14ac:dyDescent="0.3"/>
  <cols>
    <col min="1" max="2" width="8.88671875" style="9"/>
    <col min="3" max="3" width="18.5546875" style="9" bestFit="1" customWidth="1"/>
    <col min="4" max="4" width="20.5546875" style="9" bestFit="1" customWidth="1"/>
    <col min="5" max="5" width="8.88671875" style="9"/>
    <col min="6" max="6" width="24.6640625" style="9" customWidth="1"/>
    <col min="7" max="7" width="25.6640625" style="9" customWidth="1"/>
    <col min="8" max="16384" width="8.88671875" style="9"/>
  </cols>
  <sheetData>
    <row r="1" spans="1:19" customForma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customFormat="1" x14ac:dyDescent="0.3">
      <c r="A2" s="46" t="s">
        <v>137</v>
      </c>
      <c r="B2" s="46"/>
      <c r="C2" s="46"/>
      <c r="D2" s="9"/>
      <c r="E2" s="9"/>
      <c r="F2" s="39" t="s">
        <v>134</v>
      </c>
      <c r="G2" s="4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customFormat="1" x14ac:dyDescent="0.3">
      <c r="A3" s="9"/>
      <c r="B3" s="9"/>
      <c r="C3" s="9"/>
      <c r="D3" s="2" t="s">
        <v>121</v>
      </c>
      <c r="E3" s="9"/>
      <c r="F3" s="8" t="s">
        <v>132</v>
      </c>
      <c r="G3" s="8" t="s">
        <v>133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customFormat="1" x14ac:dyDescent="0.3">
      <c r="A4" s="9"/>
      <c r="B4" s="9"/>
      <c r="C4" s="9"/>
      <c r="D4" s="10" t="s">
        <v>109</v>
      </c>
      <c r="F4" s="10" t="s">
        <v>79</v>
      </c>
      <c r="G4" s="10" t="s">
        <v>60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customFormat="1" x14ac:dyDescent="0.3">
      <c r="A5" s="9"/>
      <c r="B5" s="9"/>
      <c r="C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customFormat="1" x14ac:dyDescent="0.3">
      <c r="A6" s="9"/>
      <c r="B6" s="9"/>
      <c r="C6" s="9"/>
      <c r="D6" s="8" t="s">
        <v>130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customFormat="1" x14ac:dyDescent="0.3">
      <c r="A7" s="9"/>
      <c r="B7" s="9"/>
      <c r="C7" s="2" t="s">
        <v>118</v>
      </c>
      <c r="D7" s="1" cm="1">
        <f t="array" ref="D7">SUMPRODUCT((candidate_list=candidate)*vote_list)</f>
        <v>8109799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customFormat="1" x14ac:dyDescent="0.3">
      <c r="A8" s="9"/>
      <c r="B8" s="9"/>
      <c r="C8" s="2" t="str">
        <f>IF(city1="","None selected",city1)</f>
        <v>Polynésie française</v>
      </c>
      <c r="D8" s="1" cm="1">
        <f t="array" ref="D8">SUMPRODUCT((candidate_list=candidate)*(city_list=city1)*vote_list)</f>
        <v>11797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customFormat="1" x14ac:dyDescent="0.3">
      <c r="A9" s="9"/>
      <c r="B9" s="9"/>
      <c r="C9" s="2" t="str">
        <f>IF(city2="","None selected",city2)</f>
        <v>Lot-et-Garonne</v>
      </c>
      <c r="D9" s="1" cm="1">
        <f t="array" ref="D9">SUMPRODUCT((candidate_list=candidate)*(city_list=city2)*vote_list)</f>
        <v>50288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customForma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customForma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customFormat="1" x14ac:dyDescent="0.3">
      <c r="A12" s="9"/>
      <c r="B12" s="9"/>
      <c r="C12" s="41" t="s">
        <v>131</v>
      </c>
      <c r="D12" s="43" t="s">
        <v>130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customFormat="1" x14ac:dyDescent="0.3">
      <c r="A13" s="9"/>
      <c r="B13" s="9"/>
      <c r="C13" s="41"/>
      <c r="D13" s="4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customFormat="1" x14ac:dyDescent="0.3">
      <c r="A14" s="9"/>
      <c r="B14" s="9"/>
      <c r="C14" s="42"/>
      <c r="D14" s="4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customFormat="1" x14ac:dyDescent="0.3">
      <c r="A15" s="9"/>
      <c r="B15" s="9"/>
      <c r="C15" s="2" t="str" cm="1">
        <f t="array" ref="C15">INDEX(city_list,1,MATCH(LARGE((candidate_list=candidate)*vote_list,1),_xlfn._xlws.FILTER((candidate_list=candidate)*vote_list,$E$31:$E$41&lt;&gt;0),0))</f>
        <v>Nord</v>
      </c>
      <c r="D15" s="1" cm="1">
        <f t="array" ref="D15">LARGE((candidate_list=candidate)*vote_list,1)</f>
        <v>373127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customFormat="1" x14ac:dyDescent="0.3">
      <c r="A16" s="9"/>
      <c r="B16" s="9"/>
      <c r="C16" s="2" t="str" cm="1">
        <f t="array" ref="C16">INDEX(city_list,1,MATCH(LARGE((candidate_list=candidate)*vote_list,2),_xlfn._xlws.FILTER((candidate_list=candidate)*vote_list,$E$31:$E$41&lt;&gt;0),0))</f>
        <v>Pas-de-Calais</v>
      </c>
      <c r="D16" s="1" cm="1">
        <f t="array" ref="D16">LARGE((candidate_list=candidate)*vote_list,2)</f>
        <v>305900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11" customFormat="1" x14ac:dyDescent="0.3">
      <c r="A17" s="9"/>
      <c r="C17" s="2" t="str" cm="1">
        <f t="array" ref="C17">INDEX(city_list,1,MATCH(LARGE((candidate_list=candidate)*vote_list,3),_xlfn._xlws.FILTER((candidate_list=candidate)*vote_list,$E$31:$E$41&lt;&gt;0),0))</f>
        <v>Bouches-du-Rhône</v>
      </c>
      <c r="D17" s="1" cm="1">
        <f t="array" ref="D17">LARGE((candidate_list=candidate)*vote_list,3)</f>
        <v>264754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11" customForma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11" customForma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11" customForma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11" customForma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11" customForma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11" customForma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11" customForma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11" customForma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11" customForma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11" customForma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31" spans="1:111" x14ac:dyDescent="0.3">
      <c r="E31" s="15" cm="1">
        <f t="array" ref="E31:DF41">(candidate_list=candidate)*vote_list</f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/>
    </row>
    <row r="32" spans="1:111" x14ac:dyDescent="0.3"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/>
    </row>
    <row r="33" spans="3:111" x14ac:dyDescent="0.3"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/>
    </row>
    <row r="34" spans="3:111" x14ac:dyDescent="0.3"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/>
    </row>
    <row r="35" spans="3:111" x14ac:dyDescent="0.3"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/>
    </row>
    <row r="36" spans="3:111" x14ac:dyDescent="0.3"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/>
    </row>
    <row r="37" spans="3:111" x14ac:dyDescent="0.3">
      <c r="E37" s="15">
        <v>86755</v>
      </c>
      <c r="F37" s="15">
        <v>104677</v>
      </c>
      <c r="G37" s="15">
        <v>50314</v>
      </c>
      <c r="H37" s="15">
        <v>149218</v>
      </c>
      <c r="I37" s="15">
        <v>26010</v>
      </c>
      <c r="J37" s="15">
        <v>48227</v>
      </c>
      <c r="K37" s="15">
        <v>49592</v>
      </c>
      <c r="L37" s="15">
        <v>21958</v>
      </c>
      <c r="M37" s="15">
        <v>49308</v>
      </c>
      <c r="N37" s="15">
        <v>64027</v>
      </c>
      <c r="O37" s="15">
        <v>34354</v>
      </c>
      <c r="P37" s="15">
        <v>145869</v>
      </c>
      <c r="Q37" s="15">
        <v>264754</v>
      </c>
      <c r="R37" s="15">
        <v>91774</v>
      </c>
      <c r="S37" s="15">
        <v>21570</v>
      </c>
      <c r="T37" s="15">
        <v>50430</v>
      </c>
      <c r="U37" s="15">
        <v>99791</v>
      </c>
      <c r="V37" s="15">
        <v>44772</v>
      </c>
      <c r="W37" s="15">
        <v>31658</v>
      </c>
      <c r="X37" s="15">
        <v>20285</v>
      </c>
      <c r="Y37" s="15">
        <v>16772</v>
      </c>
      <c r="Z37" s="15">
        <v>69108</v>
      </c>
      <c r="AA37" s="15">
        <v>79850</v>
      </c>
      <c r="AB37" s="15">
        <v>47979</v>
      </c>
      <c r="AC37" s="15">
        <v>63498</v>
      </c>
      <c r="AD37" s="15">
        <v>66703</v>
      </c>
      <c r="AE37" s="15">
        <v>70574</v>
      </c>
      <c r="AF37" s="15">
        <v>105862</v>
      </c>
      <c r="AG37" s="15">
        <v>102951</v>
      </c>
      <c r="AH37" s="15">
        <v>61960</v>
      </c>
      <c r="AI37" s="15">
        <v>100890</v>
      </c>
      <c r="AJ37" s="15">
        <v>121478</v>
      </c>
      <c r="AK37" s="15">
        <v>26013</v>
      </c>
      <c r="AL37" s="15">
        <v>191542</v>
      </c>
      <c r="AM37" s="15">
        <v>24204</v>
      </c>
      <c r="AN37" s="15">
        <v>6334</v>
      </c>
      <c r="AO37" s="15">
        <v>106930</v>
      </c>
      <c r="AP37" s="15">
        <v>21999</v>
      </c>
      <c r="AQ37" s="15">
        <v>133411</v>
      </c>
      <c r="AR37" s="15">
        <v>38585</v>
      </c>
      <c r="AS37" s="15">
        <v>34331</v>
      </c>
      <c r="AT37" s="15">
        <v>87745</v>
      </c>
      <c r="AU37" s="15">
        <v>46615</v>
      </c>
      <c r="AV37" s="15">
        <v>45357</v>
      </c>
      <c r="AW37" s="15">
        <v>19696</v>
      </c>
      <c r="AX37" s="15">
        <v>29938</v>
      </c>
      <c r="AY37" s="15">
        <v>64812</v>
      </c>
      <c r="AZ37" s="15">
        <v>165729</v>
      </c>
      <c r="BA37" s="15">
        <v>101797</v>
      </c>
      <c r="BB37" s="15">
        <v>34514</v>
      </c>
      <c r="BC37" s="15">
        <v>70553</v>
      </c>
      <c r="BD37" s="15">
        <v>154889</v>
      </c>
      <c r="BE37" s="15">
        <v>38177</v>
      </c>
      <c r="BF37" s="15">
        <v>85770</v>
      </c>
      <c r="BG37" s="15">
        <v>58646</v>
      </c>
      <c r="BH37" s="15">
        <v>50212</v>
      </c>
      <c r="BI37" s="15">
        <v>97846</v>
      </c>
      <c r="BJ37" s="15">
        <v>135702</v>
      </c>
      <c r="BK37" s="15">
        <v>85832</v>
      </c>
      <c r="BL37" s="15">
        <v>21421</v>
      </c>
      <c r="BM37" s="15">
        <v>50288</v>
      </c>
      <c r="BN37" s="15">
        <v>10497</v>
      </c>
      <c r="BO37" s="15">
        <v>89386</v>
      </c>
      <c r="BP37" s="15">
        <v>69770</v>
      </c>
      <c r="BQ37" s="15">
        <v>83756</v>
      </c>
      <c r="BR37" s="15">
        <v>16495</v>
      </c>
      <c r="BS37" s="15">
        <v>37376</v>
      </c>
      <c r="BT37" s="15">
        <v>14958</v>
      </c>
      <c r="BU37" s="15">
        <v>97282</v>
      </c>
      <c r="BV37" s="15">
        <v>34582</v>
      </c>
      <c r="BW37" s="15">
        <v>102856</v>
      </c>
      <c r="BX37" s="15">
        <v>159254</v>
      </c>
      <c r="BY37" s="15">
        <v>32838</v>
      </c>
      <c r="BZ37" s="15">
        <v>373127</v>
      </c>
      <c r="CA37" s="15">
        <v>13273</v>
      </c>
      <c r="CB37" s="15">
        <v>133449</v>
      </c>
      <c r="CC37" s="15">
        <v>41804</v>
      </c>
      <c r="CD37" s="15">
        <v>58498</v>
      </c>
      <c r="CE37" s="15">
        <v>305900</v>
      </c>
      <c r="CF37" s="15">
        <v>11797</v>
      </c>
      <c r="CG37" s="15">
        <v>78182</v>
      </c>
      <c r="CH37" s="15">
        <v>69768</v>
      </c>
      <c r="CI37" s="15">
        <v>87930</v>
      </c>
      <c r="CJ37" s="15">
        <v>150409</v>
      </c>
      <c r="CK37" s="15">
        <v>1445</v>
      </c>
      <c r="CL37" s="15">
        <v>459</v>
      </c>
      <c r="CM37" s="15">
        <v>82235</v>
      </c>
      <c r="CN37" s="15">
        <v>56733</v>
      </c>
      <c r="CO37" s="15">
        <v>81969</v>
      </c>
      <c r="CP37" s="15">
        <v>177797</v>
      </c>
      <c r="CQ37" s="15">
        <v>64541</v>
      </c>
      <c r="CR37" s="15">
        <v>155897</v>
      </c>
      <c r="CS37" s="15">
        <v>98208</v>
      </c>
      <c r="CT37" s="15">
        <v>56543</v>
      </c>
      <c r="CU37" s="15">
        <v>42182</v>
      </c>
      <c r="CV37" s="15">
        <v>19061</v>
      </c>
      <c r="CW37" s="15">
        <v>91081</v>
      </c>
      <c r="CX37" s="15">
        <v>69599</v>
      </c>
      <c r="CY37" s="15">
        <v>183287</v>
      </c>
      <c r="CZ37" s="15">
        <v>89411</v>
      </c>
      <c r="DA37" s="15">
        <v>97280</v>
      </c>
      <c r="DB37" s="15">
        <v>54216</v>
      </c>
      <c r="DC37" s="15">
        <v>65676</v>
      </c>
      <c r="DD37" s="15">
        <v>579</v>
      </c>
      <c r="DE37" s="15">
        <v>55162</v>
      </c>
      <c r="DF37" s="15">
        <v>101395</v>
      </c>
      <c r="DG37" s="15"/>
    </row>
    <row r="38" spans="3:111" x14ac:dyDescent="0.3"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/>
    </row>
    <row r="39" spans="3:111" x14ac:dyDescent="0.3"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/>
    </row>
    <row r="40" spans="3:111" x14ac:dyDescent="0.3"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/>
    </row>
    <row r="41" spans="3:111" x14ac:dyDescent="0.3"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/>
    </row>
    <row r="43" spans="3:111" x14ac:dyDescent="0.3">
      <c r="C43" s="44"/>
      <c r="D43" s="44"/>
      <c r="E43" s="44"/>
      <c r="F43" s="44"/>
      <c r="G43" s="44"/>
      <c r="H43" s="44"/>
    </row>
    <row r="44" spans="3:111" x14ac:dyDescent="0.3">
      <c r="C44" s="45"/>
      <c r="D44" s="45"/>
      <c r="E44" s="45"/>
      <c r="F44" s="45"/>
      <c r="G44" s="45"/>
      <c r="H44" s="45"/>
    </row>
    <row r="121" spans="5:5" x14ac:dyDescent="0.3">
      <c r="E121" s="9" t="e" cm="1">
        <f t="array" ref="E121">_xlfn._xlws.FILTER(IF((candidate_list=candidate)*vote_list,(candidate_list=candidate)*vote_list,""), IF((candidate_list=candidate)*vote_list,(candidate_list=candidate)*vote_list,"") &lt;&gt; "")</f>
        <v>#VALUE!</v>
      </c>
    </row>
  </sheetData>
  <mergeCells count="6">
    <mergeCell ref="A2:C2"/>
    <mergeCell ref="F2:G2"/>
    <mergeCell ref="C12:C14"/>
    <mergeCell ref="D12:D14"/>
    <mergeCell ref="C43:H43"/>
    <mergeCell ref="C44:H44"/>
  </mergeCells>
  <phoneticPr fontId="3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F37A2C-4FC7-4A6D-AD4C-44CB34CAF2A4}">
          <x14:formula1>
            <xm:f>Data!$A$2:$A$12</xm:f>
          </x14:formula1>
          <xm:sqref>D4</xm:sqref>
        </x14:dataValidation>
        <x14:dataValidation type="list" allowBlank="1" showInputMessage="1" showErrorMessage="1" xr:uid="{60FFF198-E6F7-4B10-9779-8C7DCE8A95DC}">
          <x14:formula1>
            <xm:f>Data!$B$1:$DC$1</xm:f>
          </x14:formula1>
          <xm:sqref>F4:G4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Welcome</vt:lpstr>
      <vt:lpstr>Data Searching Tool</vt:lpstr>
      <vt:lpstr>Data</vt:lpstr>
      <vt:lpstr>Data Comparator Tool</vt:lpstr>
      <vt:lpstr>candidate</vt:lpstr>
      <vt:lpstr>candidate_list</vt:lpstr>
      <vt:lpstr>city_list</vt:lpstr>
      <vt:lpstr>city1</vt:lpstr>
      <vt:lpstr>city2</vt:lpstr>
      <vt:lpstr>vote_list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edsel manuel</cp:lastModifiedBy>
  <dcterms:created xsi:type="dcterms:W3CDTF">2022-04-16T01:14:32Z</dcterms:created>
  <dcterms:modified xsi:type="dcterms:W3CDTF">2022-05-04T00:05:33Z</dcterms:modified>
</cp:coreProperties>
</file>