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3\04- Abril\"/>
    </mc:Choice>
  </mc:AlternateContent>
  <xr:revisionPtr revIDLastSave="0" documentId="13_ncr:1_{59FCDFCB-9E95-4E3C-AA85-7230B09BE2D3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N6" i="3" s="1"/>
  <c r="I34" i="3"/>
  <c r="I31" i="3"/>
  <c r="I36" i="3"/>
  <c r="I9" i="3"/>
  <c r="I28" i="3"/>
  <c r="I15" i="3"/>
  <c r="I4" i="3"/>
  <c r="I20" i="3"/>
  <c r="I8" i="3"/>
  <c r="I7" i="3"/>
  <c r="I16" i="3"/>
  <c r="I12" i="3"/>
  <c r="I22" i="3"/>
  <c r="I26" i="3"/>
  <c r="I5" i="3"/>
  <c r="I3" i="3"/>
  <c r="I24" i="3"/>
  <c r="I33" i="3"/>
  <c r="I35" i="3"/>
  <c r="I17" i="3"/>
  <c r="I21" i="3"/>
  <c r="I32" i="3"/>
  <c r="I30" i="3"/>
  <c r="I25" i="3"/>
  <c r="I27" i="3"/>
  <c r="I18" i="3"/>
  <c r="I19" i="3"/>
  <c r="I29" i="3"/>
  <c r="I2" i="3"/>
  <c r="I14" i="3"/>
  <c r="I13" i="3"/>
  <c r="I23" i="3"/>
  <c r="I10" i="3"/>
  <c r="I11" i="3"/>
  <c r="I6" i="3"/>
  <c r="D8" i="3"/>
  <c r="H8" i="3" s="1"/>
  <c r="AA10" i="3"/>
  <c r="AA11" i="3"/>
  <c r="AA12" i="3"/>
  <c r="AA13" i="3"/>
  <c r="AA9" i="3"/>
  <c r="AA45" i="3"/>
  <c r="AA46" i="3"/>
  <c r="AA47" i="3"/>
  <c r="AA48" i="3"/>
  <c r="AA44" i="3"/>
  <c r="AA38" i="3"/>
  <c r="AA39" i="3"/>
  <c r="AA40" i="3"/>
  <c r="AA41" i="3"/>
  <c r="AA37" i="3"/>
  <c r="AA20" i="3"/>
  <c r="AA17" i="3"/>
  <c r="AA18" i="3"/>
  <c r="AA19" i="3"/>
  <c r="AA16" i="3"/>
  <c r="Z66" i="3"/>
  <c r="Z67" i="3"/>
  <c r="Z68" i="3"/>
  <c r="Z69" i="3"/>
  <c r="Z65" i="3"/>
  <c r="Z59" i="3"/>
  <c r="Z60" i="3"/>
  <c r="Z61" i="3"/>
  <c r="Z62" i="3"/>
  <c r="Z58" i="3"/>
  <c r="Z52" i="3"/>
  <c r="Z53" i="3"/>
  <c r="Z54" i="3"/>
  <c r="Z55" i="3"/>
  <c r="Z51" i="3"/>
  <c r="Z45" i="3"/>
  <c r="Z46" i="3"/>
  <c r="Z47" i="3"/>
  <c r="Z48" i="3"/>
  <c r="Z44" i="3"/>
  <c r="Z38" i="3"/>
  <c r="Z39" i="3"/>
  <c r="Z40" i="3"/>
  <c r="Z41" i="3"/>
  <c r="Z37" i="3"/>
  <c r="Z24" i="3"/>
  <c r="Z25" i="3"/>
  <c r="Z26" i="3"/>
  <c r="Z27" i="3"/>
  <c r="Z23" i="3"/>
  <c r="Z17" i="3"/>
  <c r="Z18" i="3"/>
  <c r="Z19" i="3"/>
  <c r="Z20" i="3"/>
  <c r="Z16" i="3"/>
  <c r="Z10" i="3"/>
  <c r="Z11" i="3"/>
  <c r="Z12" i="3"/>
  <c r="Z13" i="3"/>
  <c r="Z9" i="3"/>
  <c r="Z31" i="3"/>
  <c r="Z32" i="3"/>
  <c r="Z33" i="3"/>
  <c r="Z34" i="3"/>
  <c r="Z30" i="3"/>
  <c r="Z3" i="3"/>
  <c r="Z4" i="3"/>
  <c r="Z5" i="3"/>
  <c r="Z6" i="3"/>
  <c r="Z2" i="3"/>
  <c r="D22" i="3"/>
  <c r="H22" i="3" s="1"/>
  <c r="D19" i="3"/>
  <c r="F19" i="3" s="1"/>
  <c r="D3" i="3"/>
  <c r="H3" i="3" s="1"/>
  <c r="D29" i="3"/>
  <c r="H29" i="3" s="1"/>
  <c r="D36" i="3"/>
  <c r="H36" i="3" s="1"/>
  <c r="AA69" i="3"/>
  <c r="AA68" i="3"/>
  <c r="AA67" i="3"/>
  <c r="AA66" i="3"/>
  <c r="AA65" i="3"/>
  <c r="AA62" i="3"/>
  <c r="AA61" i="3"/>
  <c r="AA60" i="3"/>
  <c r="AA59" i="3"/>
  <c r="AA58" i="3"/>
  <c r="AA55" i="3"/>
  <c r="AA54" i="3"/>
  <c r="AA53" i="3"/>
  <c r="AA52" i="3"/>
  <c r="AA51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R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D9" i="3"/>
  <c r="H9" i="3" s="1"/>
  <c r="D7" i="3"/>
  <c r="H7" i="3" s="1"/>
  <c r="D15" i="3"/>
  <c r="H15" i="3" s="1"/>
  <c r="D32" i="3"/>
  <c r="H32" i="3" s="1"/>
  <c r="D26" i="3"/>
  <c r="H26" i="3" s="1"/>
  <c r="D31" i="3"/>
  <c r="H31" i="3" s="1"/>
  <c r="D24" i="3"/>
  <c r="F24" i="3" s="1"/>
  <c r="D35" i="3"/>
  <c r="F35" i="3" s="1"/>
  <c r="D28" i="3"/>
  <c r="H28" i="3" s="1"/>
  <c r="D18" i="3"/>
  <c r="F18" i="3" s="1"/>
  <c r="D4" i="3"/>
  <c r="H4" i="3" s="1"/>
  <c r="D11" i="3"/>
  <c r="H11" i="3" s="1"/>
  <c r="D34" i="3"/>
  <c r="F34" i="3" s="1"/>
  <c r="D25" i="3"/>
  <c r="H25" i="3" s="1"/>
  <c r="D5" i="3"/>
  <c r="H5" i="3" s="1"/>
  <c r="D33" i="3"/>
  <c r="F33" i="3" s="1"/>
  <c r="D16" i="3"/>
  <c r="H16" i="3" s="1"/>
  <c r="D20" i="3"/>
  <c r="F20" i="3" s="1"/>
  <c r="D27" i="3"/>
  <c r="F27" i="3" s="1"/>
  <c r="D21" i="3"/>
  <c r="H21" i="3" s="1"/>
  <c r="D13" i="3"/>
  <c r="H13" i="3" s="1"/>
  <c r="D14" i="3"/>
  <c r="H14" i="3" s="1"/>
  <c r="D10" i="3"/>
  <c r="F10" i="3" s="1"/>
  <c r="D12" i="3"/>
  <c r="H12" i="3" s="1"/>
  <c r="D23" i="3"/>
  <c r="H23" i="3" s="1"/>
  <c r="D17" i="3"/>
  <c r="H17" i="3" s="1"/>
  <c r="D30" i="3"/>
  <c r="F30" i="3" s="1"/>
  <c r="D2" i="3"/>
  <c r="H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G5" i="4" l="1"/>
  <c r="N22" i="3"/>
  <c r="N8" i="3"/>
  <c r="N36" i="3"/>
  <c r="N14" i="3"/>
  <c r="N25" i="3"/>
  <c r="N33" i="3"/>
  <c r="N15" i="3"/>
  <c r="N11" i="3"/>
  <c r="N2" i="3"/>
  <c r="N32" i="3"/>
  <c r="N24" i="3"/>
  <c r="N16" i="3"/>
  <c r="N28" i="3"/>
  <c r="N29" i="3"/>
  <c r="N30" i="3"/>
  <c r="N3" i="3"/>
  <c r="N7" i="3"/>
  <c r="N9" i="3"/>
  <c r="N10" i="3"/>
  <c r="N19" i="3"/>
  <c r="N21" i="3"/>
  <c r="N26" i="3"/>
  <c r="N23" i="3"/>
  <c r="N18" i="3"/>
  <c r="N17" i="3"/>
  <c r="N5" i="3"/>
  <c r="N20" i="3"/>
  <c r="N31" i="3"/>
  <c r="N13" i="3"/>
  <c r="N27" i="3"/>
  <c r="N35" i="3"/>
  <c r="N12" i="3"/>
  <c r="N4" i="3"/>
  <c r="N34" i="3"/>
  <c r="J8" i="3"/>
  <c r="F6" i="3"/>
  <c r="F8" i="3"/>
  <c r="H6" i="3"/>
  <c r="G9" i="4"/>
  <c r="J28" i="3"/>
  <c r="J36" i="3"/>
  <c r="J29" i="3"/>
  <c r="J19" i="3"/>
  <c r="J16" i="3"/>
  <c r="J35" i="3"/>
  <c r="J11" i="3"/>
  <c r="J3" i="3"/>
  <c r="J22" i="3"/>
  <c r="J6" i="3"/>
  <c r="F26" i="3"/>
  <c r="J23" i="3"/>
  <c r="J17" i="3"/>
  <c r="J14" i="3"/>
  <c r="F36" i="3"/>
  <c r="H18" i="3"/>
  <c r="J4" i="3"/>
  <c r="J21" i="3"/>
  <c r="J34" i="3"/>
  <c r="J12" i="3"/>
  <c r="J18" i="3"/>
  <c r="J31" i="3"/>
  <c r="J13" i="3"/>
  <c r="F25" i="3"/>
  <c r="J2" i="3"/>
  <c r="J7" i="3"/>
  <c r="J10" i="3"/>
  <c r="J27" i="3"/>
  <c r="J25" i="3"/>
  <c r="J26" i="3"/>
  <c r="J30" i="3"/>
  <c r="F21" i="3"/>
  <c r="H33" i="3"/>
  <c r="J20" i="3"/>
  <c r="J5" i="3"/>
  <c r="J33" i="3"/>
  <c r="J15" i="3"/>
  <c r="F23" i="3"/>
  <c r="H30" i="3"/>
  <c r="H10" i="3"/>
  <c r="H24" i="3"/>
  <c r="F3" i="3"/>
  <c r="F16" i="3"/>
  <c r="F22" i="3"/>
  <c r="F11" i="3"/>
  <c r="F13" i="3"/>
  <c r="F15" i="3"/>
  <c r="H35" i="3"/>
  <c r="H20" i="3"/>
  <c r="H34" i="3"/>
  <c r="H19" i="3"/>
  <c r="H27" i="3"/>
  <c r="F14" i="3"/>
  <c r="F2" i="3"/>
  <c r="F28" i="3"/>
  <c r="F12" i="3"/>
  <c r="F32" i="3"/>
  <c r="J32" i="3"/>
  <c r="F7" i="3"/>
  <c r="F17" i="3"/>
  <c r="F5" i="3"/>
  <c r="F29" i="3"/>
  <c r="F31" i="3"/>
  <c r="F9" i="3"/>
  <c r="F4" i="3"/>
  <c r="J9" i="3"/>
  <c r="J24" i="3"/>
  <c r="G6" i="4"/>
  <c r="G11" i="4"/>
  <c r="G4" i="4"/>
  <c r="G10" i="4"/>
  <c r="G2" i="4"/>
  <c r="G3" i="4"/>
  <c r="G7" i="4"/>
  <c r="G8" i="4"/>
  <c r="AA26" i="3"/>
  <c r="AA25" i="3"/>
  <c r="AA23" i="3"/>
  <c r="AA24" i="3"/>
  <c r="AA27" i="3"/>
  <c r="AA34" i="3"/>
  <c r="AA33" i="3"/>
  <c r="D8" i="4"/>
  <c r="D11" i="4"/>
  <c r="D6" i="4"/>
  <c r="D5" i="4"/>
  <c r="D7" i="4"/>
  <c r="U31" i="3"/>
  <c r="U3" i="3"/>
  <c r="U11" i="3"/>
  <c r="Q36" i="3"/>
  <c r="X36" i="3" s="1"/>
  <c r="Q17" i="3"/>
  <c r="X17" i="3" s="1"/>
  <c r="Q10" i="3"/>
  <c r="X10" i="3" s="1"/>
  <c r="Q5" i="3"/>
  <c r="X5" i="3" s="1"/>
  <c r="Q35" i="3"/>
  <c r="X35" i="3" s="1"/>
  <c r="Q12" i="3"/>
  <c r="X12" i="3" s="1"/>
  <c r="Q24" i="3"/>
  <c r="X24" i="3" s="1"/>
  <c r="Q18" i="3"/>
  <c r="X18" i="3" s="1"/>
  <c r="Q23" i="3"/>
  <c r="X23" i="3" s="1"/>
  <c r="Q13" i="3"/>
  <c r="X13" i="3" s="1"/>
  <c r="Q7" i="3"/>
  <c r="X7" i="3" s="1"/>
  <c r="Q19" i="3"/>
  <c r="X19" i="3" s="1"/>
  <c r="Q34" i="3"/>
  <c r="X34" i="3" s="1"/>
  <c r="Q25" i="3"/>
  <c r="X25" i="3" s="1"/>
  <c r="Q16" i="3"/>
  <c r="X16" i="3" s="1"/>
  <c r="Q15" i="3"/>
  <c r="X15" i="3" s="1"/>
  <c r="Q30" i="3"/>
  <c r="X30" i="3" s="1"/>
  <c r="Q22" i="3"/>
  <c r="X22" i="3" s="1"/>
  <c r="Q32" i="3"/>
  <c r="X32" i="3" s="1"/>
  <c r="Q26" i="3"/>
  <c r="X26" i="3" s="1"/>
  <c r="Q8" i="3"/>
  <c r="X8" i="3" s="1"/>
  <c r="Q29" i="3"/>
  <c r="X29" i="3" s="1"/>
  <c r="Q33" i="3"/>
  <c r="X33" i="3" s="1"/>
  <c r="Q27" i="3"/>
  <c r="X27" i="3" s="1"/>
  <c r="Q20" i="3"/>
  <c r="X20" i="3" s="1"/>
  <c r="AA31" i="3" l="1"/>
  <c r="AA32" i="3"/>
  <c r="Q6" i="3"/>
  <c r="X6" i="3" s="1"/>
  <c r="Q21" i="3"/>
  <c r="X21" i="3" s="1"/>
  <c r="AA30" i="3"/>
  <c r="D3" i="4"/>
  <c r="Q28" i="3"/>
  <c r="X28" i="3" s="1"/>
  <c r="D2" i="4"/>
  <c r="Q14" i="3"/>
  <c r="X14" i="3" s="1"/>
  <c r="C19" i="3" s="1"/>
  <c r="D10" i="4"/>
  <c r="Q9" i="3"/>
  <c r="X9" i="3" s="1"/>
  <c r="D9" i="4"/>
  <c r="D4" i="4"/>
  <c r="Q2" i="3"/>
  <c r="X2" i="3" s="1"/>
  <c r="Q4" i="3"/>
  <c r="X4" i="3" s="1"/>
  <c r="Q31" i="3"/>
  <c r="X31" i="3" s="1"/>
  <c r="Q3" i="3"/>
  <c r="X3" i="3" s="1"/>
  <c r="Q11" i="3"/>
  <c r="X11" i="3" s="1"/>
  <c r="C22" i="3" l="1"/>
  <c r="C35" i="3"/>
  <c r="C8" i="3"/>
  <c r="C32" i="3"/>
  <c r="C9" i="3"/>
  <c r="C24" i="3"/>
  <c r="C34" i="3"/>
  <c r="C25" i="3"/>
  <c r="C18" i="3"/>
  <c r="C5" i="3"/>
  <c r="C27" i="3"/>
  <c r="C3" i="3"/>
  <c r="C10" i="3"/>
  <c r="C29" i="3"/>
  <c r="C36" i="3"/>
  <c r="C33" i="3"/>
  <c r="C17" i="3"/>
  <c r="C20" i="3"/>
  <c r="C28" i="3"/>
  <c r="C4" i="3"/>
  <c r="C7" i="3"/>
  <c r="C30" i="3"/>
  <c r="C11" i="3"/>
  <c r="C23" i="3"/>
  <c r="C15" i="3"/>
  <c r="C13" i="3"/>
  <c r="C12" i="3"/>
  <c r="C31" i="3"/>
  <c r="C21" i="3"/>
  <c r="C26" i="3"/>
  <c r="C2" i="3"/>
  <c r="C6" i="3"/>
  <c r="C14" i="3"/>
  <c r="C16" i="3"/>
  <c r="AA5" i="3" l="1"/>
  <c r="AA3" i="3"/>
  <c r="AA4" i="3"/>
  <c r="AA2" i="3"/>
  <c r="AA6" i="3"/>
  <c r="C6" i="4"/>
  <c r="C7" i="4"/>
  <c r="C10" i="4"/>
  <c r="C3" i="4"/>
  <c r="C8" i="4"/>
  <c r="C9" i="4"/>
  <c r="C11" i="4"/>
  <c r="C5" i="4"/>
  <c r="C2" i="4"/>
  <c r="C4" i="4"/>
</calcChain>
</file>

<file path=xl/sharedStrings.xml><?xml version="1.0" encoding="utf-8"?>
<sst xmlns="http://schemas.openxmlformats.org/spreadsheetml/2006/main" count="81" uniqueCount="79">
  <si>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</si>
  <si>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</si>
  <si>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</si>
  <si>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</si>
  <si>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</si>
  <si>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</si>
  <si>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</si>
  <si>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</si>
  <si>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</si>
  <si>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</si>
  <si>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</si>
  <si>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</si>
  <si>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</si>
  <si>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</si>
  <si>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</si>
  <si>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</si>
  <si>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</si>
  <si>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</si>
  <si>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</si>
  <si>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</si>
  <si>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</si>
  <si>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</si>
  <si>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</si>
  <si>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</si>
  <si>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</si>
  <si>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</si>
  <si>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</si>
  <si>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</si>
  <si>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</si>
  <si>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</si>
  <si>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</si>
  <si>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</si>
  <si>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</si>
  <si>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</si>
  <si>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</si>
  <si>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</si>
  <si>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</si>
  <si>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</si>
  <si>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</si>
  <si>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</si>
  <si>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</si>
  <si>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</si>
  <si>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</si>
  <si>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Aproveitamento</t>
  </si>
  <si>
    <t>Albert</t>
  </si>
  <si>
    <t>Betinho</t>
  </si>
  <si>
    <t>Bidu</t>
  </si>
  <si>
    <t>Bruno Pessoa</t>
  </si>
  <si>
    <t>Dato</t>
  </si>
  <si>
    <t>Diego</t>
  </si>
  <si>
    <t>Edmundo</t>
  </si>
  <si>
    <t>Eduardo</t>
  </si>
  <si>
    <t>Elvinho</t>
  </si>
  <si>
    <t>Eric</t>
  </si>
  <si>
    <t>Flávio</t>
  </si>
  <si>
    <t>Gabriel Ferreira</t>
  </si>
  <si>
    <t>Henrique Silva</t>
  </si>
  <si>
    <t xml:space="preserve">Henrique Souza </t>
  </si>
  <si>
    <t>Jackson</t>
  </si>
  <si>
    <t>Jorge</t>
  </si>
  <si>
    <t>Juninho</t>
  </si>
  <si>
    <t>Kiel</t>
  </si>
  <si>
    <t>Lucas Henrique</t>
  </si>
  <si>
    <t>Lucas Silveira</t>
  </si>
  <si>
    <t>Manga</t>
  </si>
  <si>
    <t>Marcelinho</t>
  </si>
  <si>
    <t>Marquinhos Santana</t>
  </si>
  <si>
    <t>Matheus Ureia</t>
  </si>
  <si>
    <t>Paulo Thiago</t>
  </si>
  <si>
    <t>Raphael Borges</t>
  </si>
  <si>
    <t>Renan Alves</t>
  </si>
  <si>
    <t>Teixa</t>
  </si>
  <si>
    <t>Teteca</t>
  </si>
  <si>
    <t xml:space="preserve">Thiago Alemão </t>
  </si>
  <si>
    <t xml:space="preserve">Victor Assis </t>
  </si>
  <si>
    <t xml:space="preserve">Victor Cabeça </t>
  </si>
  <si>
    <t>Vinícius</t>
  </si>
  <si>
    <t>Vitor Salgado</t>
  </si>
  <si>
    <t>Winnicius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</si>
</sst>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1" fillId="0" borderId="0" applyFon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" fontId="18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20" fillId="8" borderId="1" xfId="4" applyFont="1" applyFill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4" fillId="4" borderId="1" xfId="3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69"/>
  <sheetViews>
    <sheetView tabSelected="1" zoomScale="85" zoomScaleNormal="85" workbookViewId="0">
      <selection activeCell="E37" sqref="E37:G40"/>
    </sheetView>
  </sheetViews>
  <sheetFormatPr defaultColWidth="18.28515625" defaultRowHeight="15.75" x14ac:dyDescent="0.25"/>
  <cols>
    <col min="1" max="1" width="11.28515625" style="24" bestFit="1" customWidth="1"/>
    <col min="2" max="2" width="23.7109375" style="23" bestFit="1" customWidth="1"/>
    <col min="3" max="3" width="15" style="23" bestFit="1" customWidth="1"/>
    <col min="4" max="4" width="13.7109375" style="23" bestFit="1" customWidth="1"/>
    <col min="5" max="5" width="12.28515625" style="23" bestFit="1" customWidth="1"/>
    <col min="6" max="6" width="13.140625" style="28" bestFit="1" customWidth="1"/>
    <col min="7" max="7" width="21.42578125" style="23" bestFit="1" customWidth="1"/>
    <col min="8" max="8" width="12.85546875" style="28" bestFit="1" customWidth="1"/>
    <col min="9" max="9" width="32.5703125" style="23" bestFit="1" customWidth="1"/>
    <col min="10" max="10" width="13.28515625" style="29" bestFit="1" customWidth="1"/>
    <col min="11" max="11" width="15.42578125" style="23" bestFit="1" customWidth="1"/>
    <col min="12" max="12" width="16.7109375" style="23" bestFit="1" customWidth="1"/>
    <col min="13" max="13" width="15.28515625" style="23" bestFit="1" customWidth="1"/>
    <col min="14" max="14" width="25.5703125" style="29" bestFit="1" customWidth="1"/>
    <col min="15" max="16" width="10.42578125" style="23" bestFit="1" customWidth="1"/>
    <col min="17" max="20" width="3.85546875" style="20" bestFit="1" customWidth="1"/>
    <col min="21" max="21" width="2.5703125" style="20" bestFit="1" customWidth="1"/>
    <col min="22" max="22" width="3.28515625" style="20" bestFit="1" customWidth="1"/>
    <col min="23" max="23" width="2.5703125" style="20" bestFit="1" customWidth="1"/>
    <col min="24" max="24" width="5.140625" style="20" bestFit="1" customWidth="1"/>
    <col min="25" max="25" width="5.140625" style="20" hidden="1" customWidth="1"/>
    <col min="26" max="26" width="18.5703125" style="19" bestFit="1" customWidth="1"/>
    <col min="27" max="27" width="5.140625" style="19" bestFit="1" customWidth="1"/>
    <col min="28" max="16384" width="18.28515625" style="23"/>
  </cols>
  <sheetData>
    <row r="1" spans="1:27" x14ac:dyDescent="0.25">
      <c r="A1" s="14" t="s">
        <v>12</v>
      </c>
      <c r="B1" s="13" t="s">
        <v>0</v>
      </c>
      <c r="C1" s="14" t="s">
        <v>4</v>
      </c>
      <c r="D1" s="14" t="s">
        <v>1</v>
      </c>
      <c r="E1" s="14" t="s">
        <v>3</v>
      </c>
      <c r="F1" s="25" t="s">
        <v>8</v>
      </c>
      <c r="G1" s="14" t="s">
        <v>2</v>
      </c>
      <c r="H1" s="25" t="s">
        <v>9</v>
      </c>
      <c r="I1" s="14" t="s">
        <v>31</v>
      </c>
      <c r="J1" s="25" t="s">
        <v>41</v>
      </c>
      <c r="K1" s="32" t="s">
        <v>5</v>
      </c>
      <c r="L1" s="15" t="s">
        <v>6</v>
      </c>
      <c r="M1" s="16" t="s">
        <v>7</v>
      </c>
      <c r="N1" s="25" t="s">
        <v>43</v>
      </c>
      <c r="O1" s="2" t="s">
        <v>10</v>
      </c>
      <c r="P1" s="3" t="s">
        <v>11</v>
      </c>
      <c r="Z1" s="35" t="s">
        <v>32</v>
      </c>
      <c r="AA1" s="35"/>
    </row>
    <row r="2" spans="1:27" x14ac:dyDescent="0.25">
      <c r="A2" s="30">
        <v>1</v>
      </c>
      <c r="B2" s="4" t="s">
        <v>69</v>
      </c>
      <c r="C2" s="10">
        <f t="shared" ref="C2:C36" si="0">X2</f>
        <v>133</v>
      </c>
      <c r="D2" s="18">
        <f t="shared" ref="D2:D36" si="1">K2+L2+M2</f>
        <v>25</v>
      </c>
      <c r="E2" s="4">
        <v>7</v>
      </c>
      <c r="F2" s="26">
        <f t="shared" ref="F2:F36" si="2">IF(OR(ISERROR(E2), ISERROR(D2)), 0, IF(D2=0, 0, E2/D2*100))</f>
        <v>28.000000000000004</v>
      </c>
      <c r="G2" s="4">
        <v>5</v>
      </c>
      <c r="H2" s="26">
        <f t="shared" ref="H2:H36" si="3">IF(OR(ISERROR(G2), ISERROR(D2)), 0, IF(D2=0, 0, G2/D2*100))</f>
        <v>20</v>
      </c>
      <c r="I2" s="10">
        <f t="shared" ref="I2:I36" si="4">E2+G2</f>
        <v>12</v>
      </c>
      <c r="J2" s="27">
        <f t="shared" ref="J2:J36" si="5">IF(OR(ISERROR(I2), ISERROR(D2), D2=0), 0, I2/D2)</f>
        <v>0.48</v>
      </c>
      <c r="K2" s="33">
        <v>15</v>
      </c>
      <c r="L2" s="17">
        <v>7</v>
      </c>
      <c r="M2" s="34">
        <v>3</v>
      </c>
      <c r="N2" s="31">
        <f t="shared" ref="N2:N36" si="6" xml:space="preserve"> ((M2 * 1) + (K2 * 3)) / (D2 * 3)</f>
        <v>0.64</v>
      </c>
      <c r="O2" s="11">
        <v>0</v>
      </c>
      <c r="P2" s="17">
        <v>0</v>
      </c>
      <c r="Q2" s="21">
        <f>D2*1</f>
        <v>25</v>
      </c>
      <c r="R2" s="21">
        <f>E2*5</f>
        <v>35</v>
      </c>
      <c r="S2" s="21">
        <f>G2*5</f>
        <v>25</v>
      </c>
      <c r="T2" s="21">
        <f>K2*3</f>
        <v>45</v>
      </c>
      <c r="U2" s="21">
        <f>M2*1</f>
        <v>3</v>
      </c>
      <c r="V2" s="21">
        <f>O2*-5</f>
        <v>0</v>
      </c>
      <c r="W2" s="21">
        <f>P2*-10</f>
        <v>0</v>
      </c>
      <c r="X2" s="22">
        <f>Q2+R2+S2+T2+U2+V2+W2</f>
        <v>133</v>
      </c>
      <c r="Y2" s="22"/>
      <c r="Z2" s="4" t="str">
        <f>B2</f>
        <v>Raphael Borges</v>
      </c>
      <c r="AA2" s="9">
        <f>C2</f>
        <v>133</v>
      </c>
    </row>
    <row r="3" spans="1:27" x14ac:dyDescent="0.25">
      <c r="A3" s="30">
        <v>2</v>
      </c>
      <c r="B3" s="4" t="s">
        <v>76</v>
      </c>
      <c r="C3" s="10">
        <f t="shared" si="0"/>
        <v>124</v>
      </c>
      <c r="D3" s="18">
        <f t="shared" si="1"/>
        <v>16</v>
      </c>
      <c r="E3" s="4">
        <v>8</v>
      </c>
      <c r="F3" s="26">
        <f t="shared" si="2"/>
        <v>50</v>
      </c>
      <c r="G3" s="4">
        <v>6</v>
      </c>
      <c r="H3" s="26">
        <f t="shared" si="3"/>
        <v>37.5</v>
      </c>
      <c r="I3" s="10">
        <f t="shared" si="4"/>
        <v>14</v>
      </c>
      <c r="J3" s="27">
        <f t="shared" si="5"/>
        <v>0.875</v>
      </c>
      <c r="K3" s="33">
        <v>12</v>
      </c>
      <c r="L3" s="17">
        <v>2</v>
      </c>
      <c r="M3" s="34">
        <v>2</v>
      </c>
      <c r="N3" s="31">
        <f t="shared" si="6"/>
        <v>0.79166666666666663</v>
      </c>
      <c r="O3" s="11">
        <v>0</v>
      </c>
      <c r="P3" s="17">
        <v>0</v>
      </c>
      <c r="Q3" s="21">
        <f t="shared" ref="Q3:Q36" si="7">D3*1</f>
        <v>16</v>
      </c>
      <c r="R3" s="21">
        <f t="shared" ref="R3:R36" si="8">E3*5</f>
        <v>40</v>
      </c>
      <c r="S3" s="21">
        <f t="shared" ref="S3:S36" si="9">G3*5</f>
        <v>30</v>
      </c>
      <c r="T3" s="21">
        <f t="shared" ref="T3:T36" si="10">K3*3</f>
        <v>36</v>
      </c>
      <c r="U3" s="21">
        <f t="shared" ref="U3:U36" si="11">M3*1</f>
        <v>2</v>
      </c>
      <c r="V3" s="21">
        <f t="shared" ref="V3:V36" si="12">O3*-5</f>
        <v>0</v>
      </c>
      <c r="W3" s="21">
        <f t="shared" ref="W3:W36" si="13">P3*-10</f>
        <v>0</v>
      </c>
      <c r="X3" s="22">
        <f t="shared" ref="X3:X36" si="14">Q3+R3+S3+T3+U3+V3+W3</f>
        <v>124</v>
      </c>
      <c r="Y3" s="22"/>
      <c r="Z3" s="4" t="str">
        <f t="shared" ref="Z3:Z6" si="15">B3</f>
        <v>Vinícius</v>
      </c>
      <c r="AA3" s="9">
        <f t="shared" ref="AA3:AA6" si="16">C3</f>
        <v>124</v>
      </c>
    </row>
    <row r="4" spans="1:27" x14ac:dyDescent="0.25">
      <c r="A4" s="30">
        <v>3</v>
      </c>
      <c r="B4" s="4" t="s">
        <v>47</v>
      </c>
      <c r="C4" s="10">
        <f t="shared" si="0"/>
        <v>117</v>
      </c>
      <c r="D4" s="18">
        <f t="shared" si="1"/>
        <v>25</v>
      </c>
      <c r="E4" s="4">
        <v>6</v>
      </c>
      <c r="F4" s="26">
        <f t="shared" si="2"/>
        <v>24</v>
      </c>
      <c r="G4" s="4">
        <v>2</v>
      </c>
      <c r="H4" s="26">
        <f t="shared" si="3"/>
        <v>8</v>
      </c>
      <c r="I4" s="10">
        <f t="shared" si="4"/>
        <v>8</v>
      </c>
      <c r="J4" s="27">
        <f t="shared" si="5"/>
        <v>0.32</v>
      </c>
      <c r="K4" s="33">
        <v>16</v>
      </c>
      <c r="L4" s="17">
        <v>5</v>
      </c>
      <c r="M4" s="34">
        <v>4</v>
      </c>
      <c r="N4" s="31">
        <f t="shared" si="6"/>
        <v>0.69333333333333336</v>
      </c>
      <c r="O4" s="11">
        <v>0</v>
      </c>
      <c r="P4" s="17">
        <v>0</v>
      </c>
      <c r="Q4" s="21">
        <f t="shared" si="7"/>
        <v>25</v>
      </c>
      <c r="R4" s="21">
        <f t="shared" si="8"/>
        <v>30</v>
      </c>
      <c r="S4" s="21">
        <f t="shared" si="9"/>
        <v>10</v>
      </c>
      <c r="T4" s="21">
        <f t="shared" si="10"/>
        <v>48</v>
      </c>
      <c r="U4" s="21">
        <f t="shared" si="11"/>
        <v>4</v>
      </c>
      <c r="V4" s="21">
        <f t="shared" si="12"/>
        <v>0</v>
      </c>
      <c r="W4" s="21">
        <f t="shared" si="13"/>
        <v>0</v>
      </c>
      <c r="X4" s="22">
        <f t="shared" si="14"/>
        <v>117</v>
      </c>
      <c r="Y4" s="22"/>
      <c r="Z4" s="4" t="str">
        <f t="shared" si="15"/>
        <v>Bruno Pessoa</v>
      </c>
      <c r="AA4" s="9">
        <f t="shared" si="16"/>
        <v>117</v>
      </c>
    </row>
    <row r="5" spans="1:27" x14ac:dyDescent="0.25">
      <c r="A5" s="30">
        <v>4</v>
      </c>
      <c r="B5" s="4" t="s">
        <v>61</v>
      </c>
      <c r="C5" s="10">
        <f t="shared" si="0"/>
        <v>113</v>
      </c>
      <c r="D5" s="18">
        <f t="shared" si="1"/>
        <v>19</v>
      </c>
      <c r="E5" s="4">
        <v>10</v>
      </c>
      <c r="F5" s="26">
        <f t="shared" si="2"/>
        <v>52.631578947368418</v>
      </c>
      <c r="G5" s="4">
        <v>1</v>
      </c>
      <c r="H5" s="26">
        <f t="shared" si="3"/>
        <v>5.2631578947368416</v>
      </c>
      <c r="I5" s="10">
        <f t="shared" si="4"/>
        <v>11</v>
      </c>
      <c r="J5" s="27">
        <f t="shared" si="5"/>
        <v>0.57894736842105265</v>
      </c>
      <c r="K5" s="33">
        <v>12</v>
      </c>
      <c r="L5" s="17">
        <v>4</v>
      </c>
      <c r="M5" s="34">
        <v>3</v>
      </c>
      <c r="N5" s="31">
        <f t="shared" si="6"/>
        <v>0.68421052631578949</v>
      </c>
      <c r="O5" s="11">
        <v>0</v>
      </c>
      <c r="P5" s="17">
        <v>0</v>
      </c>
      <c r="Q5" s="21">
        <f t="shared" si="7"/>
        <v>19</v>
      </c>
      <c r="R5" s="21">
        <f t="shared" si="8"/>
        <v>50</v>
      </c>
      <c r="S5" s="21">
        <f t="shared" si="9"/>
        <v>5</v>
      </c>
      <c r="T5" s="21">
        <f t="shared" si="10"/>
        <v>36</v>
      </c>
      <c r="U5" s="21">
        <f t="shared" si="11"/>
        <v>3</v>
      </c>
      <c r="V5" s="21">
        <f t="shared" si="12"/>
        <v>0</v>
      </c>
      <c r="W5" s="21">
        <f t="shared" si="13"/>
        <v>0</v>
      </c>
      <c r="X5" s="22">
        <f t="shared" si="14"/>
        <v>113</v>
      </c>
      <c r="Y5" s="22"/>
      <c r="Z5" s="4" t="str">
        <f t="shared" si="15"/>
        <v>Kiel</v>
      </c>
      <c r="AA5" s="9">
        <f t="shared" si="16"/>
        <v>113</v>
      </c>
    </row>
    <row r="6" spans="1:27" x14ac:dyDescent="0.25">
      <c r="A6" s="30">
        <v>5</v>
      </c>
      <c r="B6" s="4" t="s">
        <v>44</v>
      </c>
      <c r="C6" s="9">
        <f t="shared" si="0"/>
        <v>94</v>
      </c>
      <c r="D6" s="18">
        <f t="shared" si="1"/>
        <v>17</v>
      </c>
      <c r="E6" s="4">
        <v>7</v>
      </c>
      <c r="F6" s="26">
        <f t="shared" si="2"/>
        <v>41.17647058823529</v>
      </c>
      <c r="G6" s="4">
        <v>5</v>
      </c>
      <c r="H6" s="26">
        <f t="shared" si="3"/>
        <v>29.411764705882355</v>
      </c>
      <c r="I6" s="10">
        <f t="shared" si="4"/>
        <v>12</v>
      </c>
      <c r="J6" s="27">
        <f t="shared" si="5"/>
        <v>0.70588235294117652</v>
      </c>
      <c r="K6" s="33">
        <v>8</v>
      </c>
      <c r="L6" s="17">
        <v>6</v>
      </c>
      <c r="M6" s="34">
        <v>3</v>
      </c>
      <c r="N6" s="31">
        <f t="shared" si="6"/>
        <v>0.52941176470588236</v>
      </c>
      <c r="O6" s="11">
        <v>2</v>
      </c>
      <c r="P6" s="17">
        <v>0</v>
      </c>
      <c r="Q6" s="21">
        <f t="shared" si="7"/>
        <v>17</v>
      </c>
      <c r="R6" s="21">
        <f t="shared" si="8"/>
        <v>35</v>
      </c>
      <c r="S6" s="21">
        <f t="shared" si="9"/>
        <v>25</v>
      </c>
      <c r="T6" s="21">
        <f t="shared" si="10"/>
        <v>24</v>
      </c>
      <c r="U6" s="21">
        <f t="shared" si="11"/>
        <v>3</v>
      </c>
      <c r="V6" s="21">
        <f t="shared" si="12"/>
        <v>-10</v>
      </c>
      <c r="W6" s="21">
        <f t="shared" si="13"/>
        <v>0</v>
      </c>
      <c r="X6" s="22">
        <f t="shared" si="14"/>
        <v>94</v>
      </c>
      <c r="Y6" s="22"/>
      <c r="Z6" s="4" t="str">
        <f t="shared" si="15"/>
        <v>Albert</v>
      </c>
      <c r="AA6" s="9">
        <f t="shared" si="16"/>
        <v>94</v>
      </c>
    </row>
    <row r="7" spans="1:27" x14ac:dyDescent="0.25">
      <c r="A7" s="30">
        <v>6</v>
      </c>
      <c r="B7" s="4" t="s">
        <v>56</v>
      </c>
      <c r="C7" s="10">
        <f t="shared" si="0"/>
        <v>90</v>
      </c>
      <c r="D7" s="18">
        <f t="shared" si="1"/>
        <v>25</v>
      </c>
      <c r="E7" s="4">
        <v>2</v>
      </c>
      <c r="F7" s="26">
        <f t="shared" si="2"/>
        <v>8</v>
      </c>
      <c r="G7" s="4">
        <v>3</v>
      </c>
      <c r="H7" s="26">
        <f t="shared" si="3"/>
        <v>12</v>
      </c>
      <c r="I7" s="10">
        <f t="shared" si="4"/>
        <v>5</v>
      </c>
      <c r="J7" s="27">
        <f t="shared" si="5"/>
        <v>0.2</v>
      </c>
      <c r="K7" s="33">
        <v>12</v>
      </c>
      <c r="L7" s="17">
        <v>9</v>
      </c>
      <c r="M7" s="34">
        <v>4</v>
      </c>
      <c r="N7" s="31">
        <f t="shared" si="6"/>
        <v>0.53333333333333333</v>
      </c>
      <c r="O7" s="11">
        <v>0</v>
      </c>
      <c r="P7" s="17">
        <v>0</v>
      </c>
      <c r="Q7" s="21">
        <f t="shared" si="7"/>
        <v>25</v>
      </c>
      <c r="R7" s="21">
        <f t="shared" si="8"/>
        <v>10</v>
      </c>
      <c r="S7" s="21">
        <f t="shared" si="9"/>
        <v>15</v>
      </c>
      <c r="T7" s="21">
        <f t="shared" si="10"/>
        <v>36</v>
      </c>
      <c r="U7" s="21">
        <f t="shared" si="11"/>
        <v>4</v>
      </c>
      <c r="V7" s="21">
        <f t="shared" si="12"/>
        <v>0</v>
      </c>
      <c r="W7" s="21">
        <f t="shared" si="13"/>
        <v>0</v>
      </c>
      <c r="X7" s="22">
        <f t="shared" si="14"/>
        <v>90</v>
      </c>
      <c r="Y7" s="22"/>
    </row>
    <row r="8" spans="1:27" x14ac:dyDescent="0.25">
      <c r="A8" s="30">
        <v>7</v>
      </c>
      <c r="B8" s="4" t="s">
        <v>48</v>
      </c>
      <c r="C8" s="10">
        <f t="shared" si="0"/>
        <v>80</v>
      </c>
      <c r="D8" s="18">
        <f t="shared" si="1"/>
        <v>16</v>
      </c>
      <c r="E8" s="4">
        <v>4</v>
      </c>
      <c r="F8" s="26">
        <f t="shared" si="2"/>
        <v>25</v>
      </c>
      <c r="G8" s="4">
        <v>3</v>
      </c>
      <c r="H8" s="26">
        <f t="shared" si="3"/>
        <v>18.75</v>
      </c>
      <c r="I8" s="10">
        <f t="shared" si="4"/>
        <v>7</v>
      </c>
      <c r="J8" s="27">
        <f t="shared" si="5"/>
        <v>0.4375</v>
      </c>
      <c r="K8" s="33">
        <v>9</v>
      </c>
      <c r="L8" s="17">
        <v>5</v>
      </c>
      <c r="M8" s="34">
        <v>2</v>
      </c>
      <c r="N8" s="31">
        <f t="shared" si="6"/>
        <v>0.60416666666666663</v>
      </c>
      <c r="O8" s="11">
        <v>0</v>
      </c>
      <c r="P8" s="17">
        <v>0</v>
      </c>
      <c r="Q8" s="21">
        <f t="shared" si="7"/>
        <v>16</v>
      </c>
      <c r="R8" s="21">
        <f t="shared" si="8"/>
        <v>20</v>
      </c>
      <c r="S8" s="21">
        <f t="shared" si="9"/>
        <v>15</v>
      </c>
      <c r="T8" s="21">
        <f t="shared" si="10"/>
        <v>27</v>
      </c>
      <c r="U8" s="21">
        <f t="shared" si="11"/>
        <v>2</v>
      </c>
      <c r="V8" s="21">
        <f t="shared" si="12"/>
        <v>0</v>
      </c>
      <c r="W8" s="21">
        <f t="shared" si="13"/>
        <v>0</v>
      </c>
      <c r="X8" s="22">
        <f t="shared" si="14"/>
        <v>80</v>
      </c>
      <c r="Y8" s="22"/>
      <c r="Z8" s="35" t="s">
        <v>34</v>
      </c>
      <c r="AA8" s="35"/>
    </row>
    <row r="9" spans="1:27" x14ac:dyDescent="0.25">
      <c r="A9" s="30">
        <v>8</v>
      </c>
      <c r="B9" s="4" t="s">
        <v>45</v>
      </c>
      <c r="C9" s="10">
        <f t="shared" si="0"/>
        <v>79</v>
      </c>
      <c r="D9" s="18">
        <f t="shared" si="1"/>
        <v>22</v>
      </c>
      <c r="E9" s="4">
        <v>3</v>
      </c>
      <c r="F9" s="26">
        <f t="shared" si="2"/>
        <v>13.636363636363635</v>
      </c>
      <c r="G9" s="4">
        <v>1</v>
      </c>
      <c r="H9" s="26">
        <f t="shared" si="3"/>
        <v>4.5454545454545459</v>
      </c>
      <c r="I9" s="10">
        <f t="shared" si="4"/>
        <v>4</v>
      </c>
      <c r="J9" s="27">
        <f t="shared" si="5"/>
        <v>0.18181818181818182</v>
      </c>
      <c r="K9" s="33">
        <v>11</v>
      </c>
      <c r="L9" s="17">
        <v>7</v>
      </c>
      <c r="M9" s="34">
        <v>4</v>
      </c>
      <c r="N9" s="31">
        <f t="shared" si="6"/>
        <v>0.56060606060606055</v>
      </c>
      <c r="O9" s="11">
        <v>0</v>
      </c>
      <c r="P9" s="17">
        <v>0</v>
      </c>
      <c r="Q9" s="21">
        <f t="shared" si="7"/>
        <v>22</v>
      </c>
      <c r="R9" s="21">
        <f t="shared" si="8"/>
        <v>15</v>
      </c>
      <c r="S9" s="21">
        <f t="shared" si="9"/>
        <v>5</v>
      </c>
      <c r="T9" s="21">
        <f t="shared" si="10"/>
        <v>33</v>
      </c>
      <c r="U9" s="21">
        <f t="shared" si="11"/>
        <v>4</v>
      </c>
      <c r="V9" s="21">
        <f t="shared" si="12"/>
        <v>0</v>
      </c>
      <c r="W9" s="21">
        <f t="shared" si="13"/>
        <v>0</v>
      </c>
      <c r="X9" s="22">
        <f t="shared" si="14"/>
        <v>79</v>
      </c>
      <c r="Y9" s="22"/>
      <c r="Z9" s="4" t="str">
        <f>B2</f>
        <v>Raphael Borges</v>
      </c>
      <c r="AA9" s="4">
        <f>E2</f>
        <v>7</v>
      </c>
    </row>
    <row r="10" spans="1:27" x14ac:dyDescent="0.25">
      <c r="A10" s="30">
        <v>9</v>
      </c>
      <c r="B10" s="4" t="s">
        <v>78</v>
      </c>
      <c r="C10" s="10">
        <f t="shared" si="0"/>
        <v>73</v>
      </c>
      <c r="D10" s="18">
        <f t="shared" si="1"/>
        <v>17</v>
      </c>
      <c r="E10" s="4">
        <v>5</v>
      </c>
      <c r="F10" s="26">
        <f t="shared" si="2"/>
        <v>29.411764705882355</v>
      </c>
      <c r="G10" s="4">
        <v>5</v>
      </c>
      <c r="H10" s="26">
        <f t="shared" si="3"/>
        <v>29.411764705882355</v>
      </c>
      <c r="I10" s="10">
        <f t="shared" si="4"/>
        <v>10</v>
      </c>
      <c r="J10" s="27">
        <f t="shared" si="5"/>
        <v>0.58823529411764708</v>
      </c>
      <c r="K10" s="33">
        <v>10</v>
      </c>
      <c r="L10" s="17">
        <v>6</v>
      </c>
      <c r="M10" s="34">
        <v>1</v>
      </c>
      <c r="N10" s="31">
        <f t="shared" si="6"/>
        <v>0.60784313725490191</v>
      </c>
      <c r="O10" s="11">
        <v>5</v>
      </c>
      <c r="P10" s="17">
        <v>0</v>
      </c>
      <c r="Q10" s="21">
        <f t="shared" si="7"/>
        <v>17</v>
      </c>
      <c r="R10" s="21">
        <f t="shared" si="8"/>
        <v>25</v>
      </c>
      <c r="S10" s="21">
        <f t="shared" si="9"/>
        <v>25</v>
      </c>
      <c r="T10" s="21">
        <f t="shared" si="10"/>
        <v>30</v>
      </c>
      <c r="U10" s="21">
        <f t="shared" si="11"/>
        <v>1</v>
      </c>
      <c r="V10" s="21">
        <f t="shared" si="12"/>
        <v>-25</v>
      </c>
      <c r="W10" s="21">
        <f t="shared" si="13"/>
        <v>0</v>
      </c>
      <c r="X10" s="22">
        <f t="shared" si="14"/>
        <v>73</v>
      </c>
      <c r="Y10" s="22"/>
      <c r="Z10" s="4" t="str">
        <f>B3</f>
        <v>Vinícius</v>
      </c>
      <c r="AA10" s="4">
        <f>E3</f>
        <v>8</v>
      </c>
    </row>
    <row r="11" spans="1:27" x14ac:dyDescent="0.25">
      <c r="A11" s="30">
        <v>10</v>
      </c>
      <c r="B11" s="4" t="s">
        <v>75</v>
      </c>
      <c r="C11" s="10">
        <f t="shared" si="0"/>
        <v>71</v>
      </c>
      <c r="D11" s="18">
        <f t="shared" si="1"/>
        <v>16</v>
      </c>
      <c r="E11" s="4">
        <v>3</v>
      </c>
      <c r="F11" s="26">
        <f t="shared" si="2"/>
        <v>18.75</v>
      </c>
      <c r="G11" s="4">
        <v>4</v>
      </c>
      <c r="H11" s="26">
        <f t="shared" si="3"/>
        <v>25</v>
      </c>
      <c r="I11" s="10">
        <f t="shared" si="4"/>
        <v>7</v>
      </c>
      <c r="J11" s="27">
        <f t="shared" si="5"/>
        <v>0.4375</v>
      </c>
      <c r="K11" s="33">
        <v>6</v>
      </c>
      <c r="L11" s="17">
        <v>8</v>
      </c>
      <c r="M11" s="34">
        <v>2</v>
      </c>
      <c r="N11" s="31">
        <f t="shared" si="6"/>
        <v>0.41666666666666669</v>
      </c>
      <c r="O11" s="11">
        <v>0</v>
      </c>
      <c r="P11" s="17">
        <v>0</v>
      </c>
      <c r="Q11" s="21">
        <f t="shared" si="7"/>
        <v>16</v>
      </c>
      <c r="R11" s="21">
        <f t="shared" si="8"/>
        <v>15</v>
      </c>
      <c r="S11" s="21">
        <f t="shared" si="9"/>
        <v>20</v>
      </c>
      <c r="T11" s="21">
        <f t="shared" si="10"/>
        <v>18</v>
      </c>
      <c r="U11" s="21">
        <f t="shared" si="11"/>
        <v>2</v>
      </c>
      <c r="V11" s="21">
        <f t="shared" si="12"/>
        <v>0</v>
      </c>
      <c r="W11" s="21">
        <f t="shared" si="13"/>
        <v>0</v>
      </c>
      <c r="X11" s="22">
        <f t="shared" si="14"/>
        <v>71</v>
      </c>
      <c r="Y11" s="22"/>
      <c r="Z11" s="4" t="str">
        <f>B4</f>
        <v>Bruno Pessoa</v>
      </c>
      <c r="AA11" s="4">
        <f>E4</f>
        <v>6</v>
      </c>
    </row>
    <row r="12" spans="1:27" x14ac:dyDescent="0.25">
      <c r="A12" s="30">
        <v>11</v>
      </c>
      <c r="B12" s="4" t="s">
        <v>52</v>
      </c>
      <c r="C12" s="10">
        <f t="shared" si="0"/>
        <v>66</v>
      </c>
      <c r="D12" s="18">
        <f t="shared" si="1"/>
        <v>17</v>
      </c>
      <c r="E12" s="4">
        <v>4</v>
      </c>
      <c r="F12" s="26">
        <f t="shared" si="2"/>
        <v>23.52941176470588</v>
      </c>
      <c r="G12" s="4">
        <v>3</v>
      </c>
      <c r="H12" s="26">
        <f t="shared" si="3"/>
        <v>17.647058823529413</v>
      </c>
      <c r="I12" s="10">
        <f t="shared" si="4"/>
        <v>7</v>
      </c>
      <c r="J12" s="27">
        <f t="shared" si="5"/>
        <v>0.41176470588235292</v>
      </c>
      <c r="K12" s="33">
        <v>7</v>
      </c>
      <c r="L12" s="17">
        <v>7</v>
      </c>
      <c r="M12" s="34">
        <v>3</v>
      </c>
      <c r="N12" s="31">
        <f t="shared" si="6"/>
        <v>0.47058823529411764</v>
      </c>
      <c r="O12" s="11">
        <v>2</v>
      </c>
      <c r="P12" s="17">
        <v>0</v>
      </c>
      <c r="Q12" s="21">
        <f t="shared" si="7"/>
        <v>17</v>
      </c>
      <c r="R12" s="21">
        <f t="shared" si="8"/>
        <v>20</v>
      </c>
      <c r="S12" s="21">
        <f t="shared" si="9"/>
        <v>15</v>
      </c>
      <c r="T12" s="21">
        <f t="shared" si="10"/>
        <v>21</v>
      </c>
      <c r="U12" s="21">
        <f t="shared" si="11"/>
        <v>3</v>
      </c>
      <c r="V12" s="21">
        <f t="shared" si="12"/>
        <v>-10</v>
      </c>
      <c r="W12" s="21">
        <f t="shared" si="13"/>
        <v>0</v>
      </c>
      <c r="X12" s="22">
        <f t="shared" si="14"/>
        <v>66</v>
      </c>
      <c r="Y12" s="22"/>
      <c r="Z12" s="4" t="str">
        <f>B5</f>
        <v>Kiel</v>
      </c>
      <c r="AA12" s="4">
        <f>E5</f>
        <v>10</v>
      </c>
    </row>
    <row r="13" spans="1:27" x14ac:dyDescent="0.25">
      <c r="A13" s="30">
        <v>12</v>
      </c>
      <c r="B13" s="4" t="s">
        <v>77</v>
      </c>
      <c r="C13" s="9">
        <f t="shared" si="0"/>
        <v>62</v>
      </c>
      <c r="D13" s="18">
        <f t="shared" si="1"/>
        <v>19</v>
      </c>
      <c r="E13" s="4">
        <v>6</v>
      </c>
      <c r="F13" s="26">
        <f t="shared" si="2"/>
        <v>31.578947368421051</v>
      </c>
      <c r="G13" s="4">
        <v>0</v>
      </c>
      <c r="H13" s="26">
        <f t="shared" si="3"/>
        <v>0</v>
      </c>
      <c r="I13" s="10">
        <f t="shared" si="4"/>
        <v>6</v>
      </c>
      <c r="J13" s="27">
        <f t="shared" si="5"/>
        <v>0.31578947368421051</v>
      </c>
      <c r="K13" s="33">
        <v>5</v>
      </c>
      <c r="L13" s="17">
        <v>11</v>
      </c>
      <c r="M13" s="34">
        <v>3</v>
      </c>
      <c r="N13" s="31">
        <f t="shared" si="6"/>
        <v>0.31578947368421051</v>
      </c>
      <c r="O13" s="11">
        <v>1</v>
      </c>
      <c r="P13" s="17">
        <v>0</v>
      </c>
      <c r="Q13" s="21">
        <f t="shared" si="7"/>
        <v>19</v>
      </c>
      <c r="R13" s="21">
        <f t="shared" si="8"/>
        <v>30</v>
      </c>
      <c r="S13" s="21">
        <f t="shared" si="9"/>
        <v>0</v>
      </c>
      <c r="T13" s="21">
        <f t="shared" si="10"/>
        <v>15</v>
      </c>
      <c r="U13" s="21">
        <f t="shared" si="11"/>
        <v>3</v>
      </c>
      <c r="V13" s="21">
        <f t="shared" si="12"/>
        <v>-5</v>
      </c>
      <c r="W13" s="21">
        <f t="shared" si="13"/>
        <v>0</v>
      </c>
      <c r="X13" s="22">
        <f t="shared" si="14"/>
        <v>62</v>
      </c>
      <c r="Y13" s="22"/>
      <c r="Z13" s="4" t="str">
        <f>B6</f>
        <v>Albert</v>
      </c>
      <c r="AA13" s="4">
        <f>E6</f>
        <v>7</v>
      </c>
    </row>
    <row r="14" spans="1:27" x14ac:dyDescent="0.25">
      <c r="A14" s="30">
        <v>13</v>
      </c>
      <c r="B14" s="4" t="s">
        <v>73</v>
      </c>
      <c r="C14" s="10">
        <f t="shared" si="0"/>
        <v>61</v>
      </c>
      <c r="D14" s="18">
        <f t="shared" si="1"/>
        <v>15</v>
      </c>
      <c r="E14" s="4">
        <v>3</v>
      </c>
      <c r="F14" s="26">
        <f t="shared" si="2"/>
        <v>20</v>
      </c>
      <c r="G14" s="4">
        <v>1</v>
      </c>
      <c r="H14" s="26">
        <f t="shared" si="3"/>
        <v>6.666666666666667</v>
      </c>
      <c r="I14" s="10">
        <f t="shared" si="4"/>
        <v>4</v>
      </c>
      <c r="J14" s="27">
        <f t="shared" si="5"/>
        <v>0.26666666666666666</v>
      </c>
      <c r="K14" s="33">
        <v>8</v>
      </c>
      <c r="L14" s="17">
        <v>5</v>
      </c>
      <c r="M14" s="34">
        <v>2</v>
      </c>
      <c r="N14" s="31">
        <f t="shared" si="6"/>
        <v>0.57777777777777772</v>
      </c>
      <c r="O14" s="11">
        <v>0</v>
      </c>
      <c r="P14" s="17">
        <v>0</v>
      </c>
      <c r="Q14" s="21">
        <f t="shared" si="7"/>
        <v>15</v>
      </c>
      <c r="R14" s="21">
        <f t="shared" si="8"/>
        <v>15</v>
      </c>
      <c r="S14" s="21">
        <f t="shared" si="9"/>
        <v>5</v>
      </c>
      <c r="T14" s="21">
        <f t="shared" si="10"/>
        <v>24</v>
      </c>
      <c r="U14" s="21">
        <f t="shared" si="11"/>
        <v>2</v>
      </c>
      <c r="V14" s="21">
        <f t="shared" si="12"/>
        <v>0</v>
      </c>
      <c r="W14" s="21">
        <f t="shared" si="13"/>
        <v>0</v>
      </c>
      <c r="X14" s="22">
        <f t="shared" si="14"/>
        <v>61</v>
      </c>
      <c r="Y14" s="22"/>
    </row>
    <row r="15" spans="1:27" x14ac:dyDescent="0.25">
      <c r="A15" s="30">
        <v>14</v>
      </c>
      <c r="B15" s="4" t="s">
        <v>51</v>
      </c>
      <c r="C15" s="10">
        <f t="shared" si="0"/>
        <v>60</v>
      </c>
      <c r="D15" s="18">
        <f t="shared" si="1"/>
        <v>19</v>
      </c>
      <c r="E15" s="4">
        <v>2</v>
      </c>
      <c r="F15" s="26">
        <f t="shared" si="2"/>
        <v>10.526315789473683</v>
      </c>
      <c r="G15" s="4">
        <v>2</v>
      </c>
      <c r="H15" s="26">
        <f t="shared" si="3"/>
        <v>10.526315789473683</v>
      </c>
      <c r="I15" s="10">
        <f t="shared" si="4"/>
        <v>4</v>
      </c>
      <c r="J15" s="27">
        <f t="shared" si="5"/>
        <v>0.21052631578947367</v>
      </c>
      <c r="K15" s="33">
        <v>6</v>
      </c>
      <c r="L15" s="17">
        <v>10</v>
      </c>
      <c r="M15" s="34">
        <v>3</v>
      </c>
      <c r="N15" s="31">
        <f t="shared" si="6"/>
        <v>0.36842105263157893</v>
      </c>
      <c r="O15" s="11">
        <v>0</v>
      </c>
      <c r="P15" s="17">
        <v>0</v>
      </c>
      <c r="Q15" s="21">
        <f t="shared" si="7"/>
        <v>19</v>
      </c>
      <c r="R15" s="21">
        <f t="shared" si="8"/>
        <v>10</v>
      </c>
      <c r="S15" s="21">
        <f t="shared" si="9"/>
        <v>10</v>
      </c>
      <c r="T15" s="21">
        <f t="shared" si="10"/>
        <v>18</v>
      </c>
      <c r="U15" s="21">
        <f t="shared" si="11"/>
        <v>3</v>
      </c>
      <c r="V15" s="21">
        <f t="shared" si="12"/>
        <v>0</v>
      </c>
      <c r="W15" s="21">
        <f t="shared" si="13"/>
        <v>0</v>
      </c>
      <c r="X15" s="22">
        <f t="shared" si="14"/>
        <v>60</v>
      </c>
      <c r="Y15" s="22"/>
      <c r="Z15" s="35" t="s">
        <v>35</v>
      </c>
      <c r="AA15" s="35"/>
    </row>
    <row r="16" spans="1:27" x14ac:dyDescent="0.25">
      <c r="A16" s="30">
        <v>15</v>
      </c>
      <c r="B16" s="4" t="s">
        <v>53</v>
      </c>
      <c r="C16" s="9">
        <f t="shared" si="0"/>
        <v>60</v>
      </c>
      <c r="D16" s="18">
        <f t="shared" si="1"/>
        <v>17</v>
      </c>
      <c r="E16" s="4">
        <v>2</v>
      </c>
      <c r="F16" s="26">
        <f t="shared" si="2"/>
        <v>11.76470588235294</v>
      </c>
      <c r="G16" s="4">
        <v>1</v>
      </c>
      <c r="H16" s="26">
        <f t="shared" si="3"/>
        <v>5.8823529411764701</v>
      </c>
      <c r="I16" s="10">
        <f t="shared" si="4"/>
        <v>3</v>
      </c>
      <c r="J16" s="27">
        <f t="shared" si="5"/>
        <v>0.17647058823529413</v>
      </c>
      <c r="K16" s="33">
        <v>10</v>
      </c>
      <c r="L16" s="17">
        <v>4</v>
      </c>
      <c r="M16" s="34">
        <v>3</v>
      </c>
      <c r="N16" s="31">
        <f t="shared" si="6"/>
        <v>0.6470588235294118</v>
      </c>
      <c r="O16" s="11">
        <v>1</v>
      </c>
      <c r="P16" s="17">
        <v>0</v>
      </c>
      <c r="Q16" s="21">
        <f t="shared" si="7"/>
        <v>17</v>
      </c>
      <c r="R16" s="21">
        <f t="shared" si="8"/>
        <v>10</v>
      </c>
      <c r="S16" s="21">
        <f t="shared" si="9"/>
        <v>5</v>
      </c>
      <c r="T16" s="21">
        <f t="shared" si="10"/>
        <v>30</v>
      </c>
      <c r="U16" s="21">
        <f t="shared" si="11"/>
        <v>3</v>
      </c>
      <c r="V16" s="21">
        <f t="shared" si="12"/>
        <v>-5</v>
      </c>
      <c r="W16" s="21">
        <f t="shared" si="13"/>
        <v>0</v>
      </c>
      <c r="X16" s="22">
        <f t="shared" si="14"/>
        <v>60</v>
      </c>
      <c r="Y16" s="22"/>
      <c r="Z16" s="4" t="str">
        <f>B2</f>
        <v>Raphael Borges</v>
      </c>
      <c r="AA16" s="4">
        <f>G2</f>
        <v>5</v>
      </c>
    </row>
    <row r="17" spans="1:27" x14ac:dyDescent="0.25">
      <c r="A17" s="30">
        <v>16</v>
      </c>
      <c r="B17" s="4" t="s">
        <v>67</v>
      </c>
      <c r="C17" s="10">
        <f t="shared" si="0"/>
        <v>55</v>
      </c>
      <c r="D17" s="18">
        <f t="shared" si="1"/>
        <v>9</v>
      </c>
      <c r="E17" s="4">
        <v>5</v>
      </c>
      <c r="F17" s="26">
        <f t="shared" si="2"/>
        <v>55.555555555555557</v>
      </c>
      <c r="G17" s="4">
        <v>1</v>
      </c>
      <c r="H17" s="26">
        <f t="shared" si="3"/>
        <v>11.111111111111111</v>
      </c>
      <c r="I17" s="10">
        <f t="shared" si="4"/>
        <v>6</v>
      </c>
      <c r="J17" s="27">
        <f t="shared" si="5"/>
        <v>0.66666666666666663</v>
      </c>
      <c r="K17" s="33">
        <v>5</v>
      </c>
      <c r="L17" s="17">
        <v>3</v>
      </c>
      <c r="M17" s="34">
        <v>1</v>
      </c>
      <c r="N17" s="31">
        <f t="shared" si="6"/>
        <v>0.59259259259259256</v>
      </c>
      <c r="O17" s="11">
        <v>0</v>
      </c>
      <c r="P17" s="17">
        <v>0</v>
      </c>
      <c r="Q17" s="21">
        <f t="shared" si="7"/>
        <v>9</v>
      </c>
      <c r="R17" s="21">
        <f t="shared" si="8"/>
        <v>25</v>
      </c>
      <c r="S17" s="21">
        <f t="shared" si="9"/>
        <v>5</v>
      </c>
      <c r="T17" s="21">
        <f t="shared" si="10"/>
        <v>15</v>
      </c>
      <c r="U17" s="21">
        <f t="shared" si="11"/>
        <v>1</v>
      </c>
      <c r="V17" s="21">
        <f t="shared" si="12"/>
        <v>0</v>
      </c>
      <c r="W17" s="21">
        <f t="shared" si="13"/>
        <v>0</v>
      </c>
      <c r="X17" s="22">
        <f t="shared" si="14"/>
        <v>55</v>
      </c>
      <c r="Y17" s="22"/>
      <c r="Z17" s="4" t="str">
        <f>B3</f>
        <v>Vinícius</v>
      </c>
      <c r="AA17" s="4">
        <f>G3</f>
        <v>6</v>
      </c>
    </row>
    <row r="18" spans="1:27" x14ac:dyDescent="0.25">
      <c r="A18" s="30">
        <v>17</v>
      </c>
      <c r="B18" s="4" t="s">
        <v>64</v>
      </c>
      <c r="C18" s="9">
        <f t="shared" si="0"/>
        <v>48</v>
      </c>
      <c r="D18" s="18">
        <f t="shared" si="1"/>
        <v>18</v>
      </c>
      <c r="E18" s="4">
        <v>1</v>
      </c>
      <c r="F18" s="26">
        <f t="shared" si="2"/>
        <v>5.5555555555555554</v>
      </c>
      <c r="G18" s="4">
        <v>3</v>
      </c>
      <c r="H18" s="26">
        <f t="shared" si="3"/>
        <v>16.666666666666664</v>
      </c>
      <c r="I18" s="10">
        <f t="shared" si="4"/>
        <v>4</v>
      </c>
      <c r="J18" s="27">
        <f t="shared" si="5"/>
        <v>0.22222222222222221</v>
      </c>
      <c r="K18" s="33">
        <v>4</v>
      </c>
      <c r="L18" s="17">
        <v>11</v>
      </c>
      <c r="M18" s="34">
        <v>3</v>
      </c>
      <c r="N18" s="31">
        <f t="shared" si="6"/>
        <v>0.27777777777777779</v>
      </c>
      <c r="O18" s="11">
        <v>1</v>
      </c>
      <c r="P18" s="17">
        <v>0</v>
      </c>
      <c r="Q18" s="21">
        <f t="shared" si="7"/>
        <v>18</v>
      </c>
      <c r="R18" s="21">
        <f t="shared" si="8"/>
        <v>5</v>
      </c>
      <c r="S18" s="21">
        <f t="shared" si="9"/>
        <v>15</v>
      </c>
      <c r="T18" s="21">
        <f t="shared" si="10"/>
        <v>12</v>
      </c>
      <c r="U18" s="21">
        <f t="shared" si="11"/>
        <v>3</v>
      </c>
      <c r="V18" s="21">
        <f t="shared" si="12"/>
        <v>-5</v>
      </c>
      <c r="W18" s="21">
        <f t="shared" si="13"/>
        <v>0</v>
      </c>
      <c r="X18" s="22">
        <f t="shared" si="14"/>
        <v>48</v>
      </c>
      <c r="Y18" s="22"/>
      <c r="Z18" s="4" t="str">
        <f>B4</f>
        <v>Bruno Pessoa</v>
      </c>
      <c r="AA18" s="4">
        <f>G4</f>
        <v>2</v>
      </c>
    </row>
    <row r="19" spans="1:27" x14ac:dyDescent="0.25">
      <c r="A19" s="30">
        <v>18</v>
      </c>
      <c r="B19" s="4" t="s">
        <v>71</v>
      </c>
      <c r="C19" s="10">
        <f t="shared" si="0"/>
        <v>45</v>
      </c>
      <c r="D19" s="18">
        <f t="shared" si="1"/>
        <v>13</v>
      </c>
      <c r="E19" s="4">
        <v>2</v>
      </c>
      <c r="F19" s="26">
        <f t="shared" si="2"/>
        <v>15.384615384615385</v>
      </c>
      <c r="G19" s="4">
        <v>1</v>
      </c>
      <c r="H19" s="26">
        <f t="shared" si="3"/>
        <v>7.6923076923076925</v>
      </c>
      <c r="I19" s="10">
        <f t="shared" si="4"/>
        <v>3</v>
      </c>
      <c r="J19" s="27">
        <f t="shared" si="5"/>
        <v>0.23076923076923078</v>
      </c>
      <c r="K19" s="33">
        <v>5</v>
      </c>
      <c r="L19" s="17">
        <v>6</v>
      </c>
      <c r="M19" s="34">
        <v>2</v>
      </c>
      <c r="N19" s="31">
        <f t="shared" si="6"/>
        <v>0.4358974358974359</v>
      </c>
      <c r="O19" s="11">
        <v>0</v>
      </c>
      <c r="P19" s="17">
        <v>0</v>
      </c>
      <c r="Q19" s="21">
        <f t="shared" si="7"/>
        <v>13</v>
      </c>
      <c r="R19" s="21">
        <f t="shared" si="8"/>
        <v>10</v>
      </c>
      <c r="S19" s="21">
        <f t="shared" si="9"/>
        <v>5</v>
      </c>
      <c r="T19" s="21">
        <f t="shared" si="10"/>
        <v>15</v>
      </c>
      <c r="U19" s="21">
        <f t="shared" si="11"/>
        <v>2</v>
      </c>
      <c r="V19" s="21">
        <f t="shared" si="12"/>
        <v>0</v>
      </c>
      <c r="W19" s="21">
        <f t="shared" si="13"/>
        <v>0</v>
      </c>
      <c r="X19" s="22">
        <f t="shared" si="14"/>
        <v>45</v>
      </c>
      <c r="Y19" s="22"/>
      <c r="Z19" s="4" t="str">
        <f>B5</f>
        <v>Kiel</v>
      </c>
      <c r="AA19" s="4">
        <f>G5</f>
        <v>1</v>
      </c>
    </row>
    <row r="20" spans="1:27" x14ac:dyDescent="0.25">
      <c r="A20" s="30">
        <v>19</v>
      </c>
      <c r="B20" s="4" t="s">
        <v>55</v>
      </c>
      <c r="C20" s="10">
        <f t="shared" si="0"/>
        <v>41</v>
      </c>
      <c r="D20" s="18">
        <f t="shared" si="1"/>
        <v>17</v>
      </c>
      <c r="E20" s="4">
        <v>1</v>
      </c>
      <c r="F20" s="26">
        <f t="shared" si="2"/>
        <v>5.8823529411764701</v>
      </c>
      <c r="G20" s="4">
        <v>0</v>
      </c>
      <c r="H20" s="26">
        <f t="shared" si="3"/>
        <v>0</v>
      </c>
      <c r="I20" s="10">
        <f t="shared" si="4"/>
        <v>1</v>
      </c>
      <c r="J20" s="27">
        <f t="shared" si="5"/>
        <v>5.8823529411764705E-2</v>
      </c>
      <c r="K20" s="33">
        <v>6</v>
      </c>
      <c r="L20" s="17">
        <v>10</v>
      </c>
      <c r="M20" s="34">
        <v>1</v>
      </c>
      <c r="N20" s="31">
        <f t="shared" si="6"/>
        <v>0.37254901960784315</v>
      </c>
      <c r="O20" s="11">
        <v>0</v>
      </c>
      <c r="P20" s="17">
        <v>0</v>
      </c>
      <c r="Q20" s="21">
        <f t="shared" si="7"/>
        <v>17</v>
      </c>
      <c r="R20" s="21">
        <f t="shared" si="8"/>
        <v>5</v>
      </c>
      <c r="S20" s="21">
        <f t="shared" si="9"/>
        <v>0</v>
      </c>
      <c r="T20" s="21">
        <f t="shared" si="10"/>
        <v>18</v>
      </c>
      <c r="U20" s="21">
        <f t="shared" si="11"/>
        <v>1</v>
      </c>
      <c r="V20" s="21">
        <f t="shared" si="12"/>
        <v>0</v>
      </c>
      <c r="W20" s="21">
        <f t="shared" si="13"/>
        <v>0</v>
      </c>
      <c r="X20" s="22">
        <f t="shared" si="14"/>
        <v>41</v>
      </c>
      <c r="Y20" s="22"/>
      <c r="Z20" s="4" t="str">
        <f>B6</f>
        <v>Albert</v>
      </c>
      <c r="AA20" s="4">
        <f>G6</f>
        <v>5</v>
      </c>
    </row>
    <row r="21" spans="1:27" x14ac:dyDescent="0.25">
      <c r="A21" s="30">
        <v>20</v>
      </c>
      <c r="B21" s="4" t="s">
        <v>59</v>
      </c>
      <c r="C21" s="9">
        <f t="shared" si="0"/>
        <v>39</v>
      </c>
      <c r="D21" s="18">
        <f t="shared" si="1"/>
        <v>14</v>
      </c>
      <c r="E21" s="4">
        <v>0</v>
      </c>
      <c r="F21" s="26">
        <f t="shared" si="2"/>
        <v>0</v>
      </c>
      <c r="G21" s="4">
        <v>1</v>
      </c>
      <c r="H21" s="26">
        <f t="shared" si="3"/>
        <v>7.1428571428571423</v>
      </c>
      <c r="I21" s="10">
        <f t="shared" si="4"/>
        <v>1</v>
      </c>
      <c r="J21" s="27">
        <f t="shared" si="5"/>
        <v>7.1428571428571425E-2</v>
      </c>
      <c r="K21" s="33">
        <v>6</v>
      </c>
      <c r="L21" s="17">
        <v>6</v>
      </c>
      <c r="M21" s="34">
        <v>2</v>
      </c>
      <c r="N21" s="31">
        <f t="shared" si="6"/>
        <v>0.47619047619047616</v>
      </c>
      <c r="O21" s="11">
        <v>0</v>
      </c>
      <c r="P21" s="17">
        <v>0</v>
      </c>
      <c r="Q21" s="21">
        <f t="shared" si="7"/>
        <v>14</v>
      </c>
      <c r="R21" s="21">
        <f t="shared" si="8"/>
        <v>0</v>
      </c>
      <c r="S21" s="21">
        <f t="shared" si="9"/>
        <v>5</v>
      </c>
      <c r="T21" s="21">
        <f t="shared" si="10"/>
        <v>18</v>
      </c>
      <c r="U21" s="21">
        <f t="shared" si="11"/>
        <v>2</v>
      </c>
      <c r="V21" s="21">
        <f t="shared" si="12"/>
        <v>0</v>
      </c>
      <c r="W21" s="21">
        <f t="shared" si="13"/>
        <v>0</v>
      </c>
      <c r="X21" s="22">
        <f t="shared" si="14"/>
        <v>39</v>
      </c>
      <c r="Y21" s="22"/>
    </row>
    <row r="22" spans="1:27" x14ac:dyDescent="0.25">
      <c r="A22" s="30">
        <v>21</v>
      </c>
      <c r="B22" s="4" t="s">
        <v>66</v>
      </c>
      <c r="C22" s="10">
        <f t="shared" si="0"/>
        <v>33</v>
      </c>
      <c r="D22" s="18">
        <f t="shared" si="1"/>
        <v>10</v>
      </c>
      <c r="E22" s="4">
        <v>3</v>
      </c>
      <c r="F22" s="26">
        <f t="shared" si="2"/>
        <v>30</v>
      </c>
      <c r="G22" s="4">
        <v>2</v>
      </c>
      <c r="H22" s="26">
        <f t="shared" si="3"/>
        <v>20</v>
      </c>
      <c r="I22" s="10">
        <f t="shared" si="4"/>
        <v>5</v>
      </c>
      <c r="J22" s="27">
        <f t="shared" si="5"/>
        <v>0.5</v>
      </c>
      <c r="K22" s="33">
        <v>2</v>
      </c>
      <c r="L22" s="17">
        <v>6</v>
      </c>
      <c r="M22" s="34">
        <v>2</v>
      </c>
      <c r="N22" s="31">
        <f t="shared" si="6"/>
        <v>0.26666666666666666</v>
      </c>
      <c r="O22" s="11">
        <v>2</v>
      </c>
      <c r="P22" s="17">
        <v>0</v>
      </c>
      <c r="Q22" s="21">
        <f t="shared" si="7"/>
        <v>10</v>
      </c>
      <c r="R22" s="21">
        <f t="shared" si="8"/>
        <v>15</v>
      </c>
      <c r="S22" s="21">
        <f t="shared" si="9"/>
        <v>10</v>
      </c>
      <c r="T22" s="21">
        <f t="shared" si="10"/>
        <v>6</v>
      </c>
      <c r="U22" s="21">
        <f t="shared" si="11"/>
        <v>2</v>
      </c>
      <c r="V22" s="21">
        <f t="shared" si="12"/>
        <v>-10</v>
      </c>
      <c r="W22" s="21">
        <f t="shared" si="13"/>
        <v>0</v>
      </c>
      <c r="X22" s="22">
        <f t="shared" si="14"/>
        <v>33</v>
      </c>
      <c r="Y22" s="22"/>
      <c r="Z22" s="35" t="s">
        <v>31</v>
      </c>
      <c r="AA22" s="35"/>
    </row>
    <row r="23" spans="1:27" x14ac:dyDescent="0.25">
      <c r="A23" s="30">
        <v>22</v>
      </c>
      <c r="B23" s="4" t="s">
        <v>74</v>
      </c>
      <c r="C23" s="10">
        <f t="shared" si="0"/>
        <v>32</v>
      </c>
      <c r="D23" s="18">
        <f t="shared" si="1"/>
        <v>14</v>
      </c>
      <c r="E23" s="4">
        <v>1</v>
      </c>
      <c r="F23" s="26">
        <f t="shared" si="2"/>
        <v>7.1428571428571423</v>
      </c>
      <c r="G23" s="4">
        <v>0</v>
      </c>
      <c r="H23" s="26">
        <f t="shared" si="3"/>
        <v>0</v>
      </c>
      <c r="I23" s="10">
        <f t="shared" si="4"/>
        <v>1</v>
      </c>
      <c r="J23" s="27">
        <f t="shared" si="5"/>
        <v>7.1428571428571425E-2</v>
      </c>
      <c r="K23" s="33">
        <v>4</v>
      </c>
      <c r="L23" s="17">
        <v>9</v>
      </c>
      <c r="M23" s="34">
        <v>1</v>
      </c>
      <c r="N23" s="31">
        <f t="shared" si="6"/>
        <v>0.30952380952380953</v>
      </c>
      <c r="O23" s="11">
        <v>0</v>
      </c>
      <c r="P23" s="17">
        <v>0</v>
      </c>
      <c r="Q23" s="21">
        <f t="shared" si="7"/>
        <v>14</v>
      </c>
      <c r="R23" s="21">
        <f t="shared" si="8"/>
        <v>5</v>
      </c>
      <c r="S23" s="21">
        <f t="shared" si="9"/>
        <v>0</v>
      </c>
      <c r="T23" s="21">
        <f t="shared" si="10"/>
        <v>12</v>
      </c>
      <c r="U23" s="21">
        <f t="shared" si="11"/>
        <v>1</v>
      </c>
      <c r="V23" s="21">
        <f t="shared" si="12"/>
        <v>0</v>
      </c>
      <c r="W23" s="21">
        <f t="shared" si="13"/>
        <v>0</v>
      </c>
      <c r="X23" s="22">
        <f t="shared" si="14"/>
        <v>32</v>
      </c>
      <c r="Y23" s="22"/>
      <c r="Z23" s="4" t="str">
        <f>B2</f>
        <v>Raphael Borges</v>
      </c>
      <c r="AA23" s="9">
        <f>I2</f>
        <v>12</v>
      </c>
    </row>
    <row r="24" spans="1:27" x14ac:dyDescent="0.25">
      <c r="A24" s="30">
        <v>23</v>
      </c>
      <c r="B24" s="4" t="s">
        <v>58</v>
      </c>
      <c r="C24" s="10">
        <f t="shared" si="0"/>
        <v>28</v>
      </c>
      <c r="D24" s="18">
        <f t="shared" si="1"/>
        <v>8</v>
      </c>
      <c r="E24" s="4">
        <v>1</v>
      </c>
      <c r="F24" s="26">
        <f t="shared" si="2"/>
        <v>12.5</v>
      </c>
      <c r="G24" s="4">
        <v>1</v>
      </c>
      <c r="H24" s="26">
        <f t="shared" si="3"/>
        <v>12.5</v>
      </c>
      <c r="I24" s="10">
        <f t="shared" si="4"/>
        <v>2</v>
      </c>
      <c r="J24" s="27">
        <f t="shared" si="5"/>
        <v>0.25</v>
      </c>
      <c r="K24" s="33">
        <v>3</v>
      </c>
      <c r="L24" s="17">
        <v>4</v>
      </c>
      <c r="M24" s="34">
        <v>1</v>
      </c>
      <c r="N24" s="31">
        <f t="shared" si="6"/>
        <v>0.41666666666666669</v>
      </c>
      <c r="O24" s="11">
        <v>0</v>
      </c>
      <c r="P24" s="17">
        <v>0</v>
      </c>
      <c r="Q24" s="21">
        <f t="shared" si="7"/>
        <v>8</v>
      </c>
      <c r="R24" s="21">
        <f t="shared" si="8"/>
        <v>5</v>
      </c>
      <c r="S24" s="21">
        <f t="shared" si="9"/>
        <v>5</v>
      </c>
      <c r="T24" s="21">
        <f t="shared" si="10"/>
        <v>9</v>
      </c>
      <c r="U24" s="21">
        <f t="shared" si="11"/>
        <v>1</v>
      </c>
      <c r="V24" s="21">
        <f t="shared" si="12"/>
        <v>0</v>
      </c>
      <c r="W24" s="21">
        <f t="shared" si="13"/>
        <v>0</v>
      </c>
      <c r="X24" s="22">
        <f t="shared" si="14"/>
        <v>28</v>
      </c>
      <c r="Y24" s="22"/>
      <c r="Z24" s="4" t="str">
        <f>B3</f>
        <v>Vinícius</v>
      </c>
      <c r="AA24" s="9">
        <f>I3</f>
        <v>14</v>
      </c>
    </row>
    <row r="25" spans="1:27" x14ac:dyDescent="0.25">
      <c r="A25" s="30">
        <v>24</v>
      </c>
      <c r="B25" s="4" t="s">
        <v>68</v>
      </c>
      <c r="C25" s="10">
        <f t="shared" si="0"/>
        <v>24</v>
      </c>
      <c r="D25" s="18">
        <f t="shared" si="1"/>
        <v>9</v>
      </c>
      <c r="E25" s="4">
        <v>2</v>
      </c>
      <c r="F25" s="26">
        <f t="shared" si="2"/>
        <v>22.222222222222221</v>
      </c>
      <c r="G25" s="4">
        <v>0</v>
      </c>
      <c r="H25" s="26">
        <f t="shared" si="3"/>
        <v>0</v>
      </c>
      <c r="I25" s="10">
        <f t="shared" si="4"/>
        <v>2</v>
      </c>
      <c r="J25" s="27">
        <f t="shared" si="5"/>
        <v>0.22222222222222221</v>
      </c>
      <c r="K25" s="33">
        <v>1</v>
      </c>
      <c r="L25" s="17">
        <v>6</v>
      </c>
      <c r="M25" s="34">
        <v>2</v>
      </c>
      <c r="N25" s="31">
        <f t="shared" si="6"/>
        <v>0.18518518518518517</v>
      </c>
      <c r="O25" s="11">
        <v>0</v>
      </c>
      <c r="P25" s="17">
        <v>0</v>
      </c>
      <c r="Q25" s="21">
        <f t="shared" si="7"/>
        <v>9</v>
      </c>
      <c r="R25" s="21">
        <f t="shared" si="8"/>
        <v>10</v>
      </c>
      <c r="S25" s="21">
        <f t="shared" si="9"/>
        <v>0</v>
      </c>
      <c r="T25" s="21">
        <f t="shared" si="10"/>
        <v>3</v>
      </c>
      <c r="U25" s="21">
        <f t="shared" si="11"/>
        <v>2</v>
      </c>
      <c r="V25" s="21">
        <f t="shared" si="12"/>
        <v>0</v>
      </c>
      <c r="W25" s="21">
        <f t="shared" si="13"/>
        <v>0</v>
      </c>
      <c r="X25" s="22">
        <f t="shared" si="14"/>
        <v>24</v>
      </c>
      <c r="Y25" s="22"/>
      <c r="Z25" s="4" t="str">
        <f>B4</f>
        <v>Bruno Pessoa</v>
      </c>
      <c r="AA25" s="9">
        <f>I4</f>
        <v>8</v>
      </c>
    </row>
    <row r="26" spans="1:27" x14ac:dyDescent="0.25">
      <c r="A26" s="30">
        <v>25</v>
      </c>
      <c r="B26" s="4" t="s">
        <v>57</v>
      </c>
      <c r="C26" s="10">
        <f t="shared" si="0"/>
        <v>23</v>
      </c>
      <c r="D26" s="18">
        <f t="shared" si="1"/>
        <v>4</v>
      </c>
      <c r="E26" s="4">
        <v>1</v>
      </c>
      <c r="F26" s="26">
        <f t="shared" si="2"/>
        <v>25</v>
      </c>
      <c r="G26" s="4">
        <v>1</v>
      </c>
      <c r="H26" s="26">
        <f t="shared" si="3"/>
        <v>25</v>
      </c>
      <c r="I26" s="10">
        <f t="shared" si="4"/>
        <v>2</v>
      </c>
      <c r="J26" s="27">
        <f t="shared" si="5"/>
        <v>0.5</v>
      </c>
      <c r="K26" s="33">
        <v>3</v>
      </c>
      <c r="L26" s="17">
        <v>1</v>
      </c>
      <c r="M26" s="34">
        <v>0</v>
      </c>
      <c r="N26" s="31">
        <f t="shared" si="6"/>
        <v>0.75</v>
      </c>
      <c r="O26" s="11">
        <v>0</v>
      </c>
      <c r="P26" s="17">
        <v>0</v>
      </c>
      <c r="Q26" s="21">
        <f t="shared" si="7"/>
        <v>4</v>
      </c>
      <c r="R26" s="21">
        <f t="shared" si="8"/>
        <v>5</v>
      </c>
      <c r="S26" s="21">
        <f t="shared" si="9"/>
        <v>5</v>
      </c>
      <c r="T26" s="21">
        <f t="shared" si="10"/>
        <v>9</v>
      </c>
      <c r="U26" s="21">
        <f t="shared" si="11"/>
        <v>0</v>
      </c>
      <c r="V26" s="21">
        <f t="shared" si="12"/>
        <v>0</v>
      </c>
      <c r="W26" s="21">
        <f t="shared" si="13"/>
        <v>0</v>
      </c>
      <c r="X26" s="22">
        <f t="shared" si="14"/>
        <v>23</v>
      </c>
      <c r="Y26" s="22"/>
      <c r="Z26" s="4" t="str">
        <f>B5</f>
        <v>Kiel</v>
      </c>
      <c r="AA26" s="9">
        <f>I5</f>
        <v>11</v>
      </c>
    </row>
    <row r="27" spans="1:27" x14ac:dyDescent="0.25">
      <c r="A27" s="30">
        <v>26</v>
      </c>
      <c r="B27" s="4" t="s">
        <v>72</v>
      </c>
      <c r="C27" s="9">
        <f t="shared" si="0"/>
        <v>23</v>
      </c>
      <c r="D27" s="18">
        <f t="shared" si="1"/>
        <v>14</v>
      </c>
      <c r="E27" s="4">
        <v>0</v>
      </c>
      <c r="F27" s="26">
        <f t="shared" si="2"/>
        <v>0</v>
      </c>
      <c r="G27" s="4">
        <v>0</v>
      </c>
      <c r="H27" s="26">
        <f t="shared" si="3"/>
        <v>0</v>
      </c>
      <c r="I27" s="10">
        <f t="shared" si="4"/>
        <v>0</v>
      </c>
      <c r="J27" s="27">
        <f t="shared" si="5"/>
        <v>0</v>
      </c>
      <c r="K27" s="33">
        <v>9</v>
      </c>
      <c r="L27" s="17">
        <v>3</v>
      </c>
      <c r="M27" s="34">
        <v>2</v>
      </c>
      <c r="N27" s="31">
        <f t="shared" si="6"/>
        <v>0.69047619047619047</v>
      </c>
      <c r="O27" s="11">
        <v>2</v>
      </c>
      <c r="P27" s="17">
        <v>1</v>
      </c>
      <c r="Q27" s="21">
        <f t="shared" si="7"/>
        <v>14</v>
      </c>
      <c r="R27" s="21">
        <f t="shared" si="8"/>
        <v>0</v>
      </c>
      <c r="S27" s="21">
        <f t="shared" si="9"/>
        <v>0</v>
      </c>
      <c r="T27" s="21">
        <f t="shared" si="10"/>
        <v>27</v>
      </c>
      <c r="U27" s="21">
        <f t="shared" si="11"/>
        <v>2</v>
      </c>
      <c r="V27" s="21">
        <f t="shared" si="12"/>
        <v>-10</v>
      </c>
      <c r="W27" s="21">
        <f t="shared" si="13"/>
        <v>-10</v>
      </c>
      <c r="X27" s="22">
        <f t="shared" si="14"/>
        <v>23</v>
      </c>
      <c r="Y27" s="22"/>
      <c r="Z27" s="4" t="str">
        <f>B6</f>
        <v>Albert</v>
      </c>
      <c r="AA27" s="9">
        <f>I6</f>
        <v>12</v>
      </c>
    </row>
    <row r="28" spans="1:27" x14ac:dyDescent="0.25">
      <c r="A28" s="30">
        <v>27</v>
      </c>
      <c r="B28" s="4" t="s">
        <v>46</v>
      </c>
      <c r="C28" s="9">
        <f t="shared" si="0"/>
        <v>21</v>
      </c>
      <c r="D28" s="18">
        <f t="shared" si="1"/>
        <v>5</v>
      </c>
      <c r="E28" s="4">
        <v>1</v>
      </c>
      <c r="F28" s="26">
        <f t="shared" si="2"/>
        <v>20</v>
      </c>
      <c r="G28" s="4">
        <v>1</v>
      </c>
      <c r="H28" s="26">
        <f t="shared" si="3"/>
        <v>20</v>
      </c>
      <c r="I28" s="10">
        <f t="shared" si="4"/>
        <v>2</v>
      </c>
      <c r="J28" s="27">
        <f t="shared" si="5"/>
        <v>0.4</v>
      </c>
      <c r="K28" s="33">
        <v>2</v>
      </c>
      <c r="L28" s="17">
        <v>3</v>
      </c>
      <c r="M28" s="34">
        <v>0</v>
      </c>
      <c r="N28" s="31">
        <f t="shared" si="6"/>
        <v>0.4</v>
      </c>
      <c r="O28" s="11">
        <v>0</v>
      </c>
      <c r="P28" s="17">
        <v>0</v>
      </c>
      <c r="Q28" s="21">
        <f t="shared" si="7"/>
        <v>5</v>
      </c>
      <c r="R28" s="21">
        <f t="shared" si="8"/>
        <v>5</v>
      </c>
      <c r="S28" s="21">
        <f t="shared" si="9"/>
        <v>5</v>
      </c>
      <c r="T28" s="21">
        <f t="shared" si="10"/>
        <v>6</v>
      </c>
      <c r="U28" s="21">
        <f t="shared" si="11"/>
        <v>0</v>
      </c>
      <c r="V28" s="21">
        <f t="shared" si="12"/>
        <v>0</v>
      </c>
      <c r="W28" s="21">
        <f t="shared" si="13"/>
        <v>0</v>
      </c>
      <c r="X28" s="22">
        <f t="shared" si="14"/>
        <v>21</v>
      </c>
      <c r="Y28" s="22"/>
    </row>
    <row r="29" spans="1:27" x14ac:dyDescent="0.25">
      <c r="A29" s="30">
        <v>28</v>
      </c>
      <c r="B29" s="4" t="s">
        <v>65</v>
      </c>
      <c r="C29" s="10">
        <f t="shared" si="0"/>
        <v>19</v>
      </c>
      <c r="D29" s="18">
        <f t="shared" si="1"/>
        <v>11</v>
      </c>
      <c r="E29" s="4">
        <v>0</v>
      </c>
      <c r="F29" s="26">
        <f t="shared" si="2"/>
        <v>0</v>
      </c>
      <c r="G29" s="4">
        <v>0</v>
      </c>
      <c r="H29" s="26">
        <f t="shared" si="3"/>
        <v>0</v>
      </c>
      <c r="I29" s="10">
        <f t="shared" si="4"/>
        <v>0</v>
      </c>
      <c r="J29" s="27">
        <f t="shared" si="5"/>
        <v>0</v>
      </c>
      <c r="K29" s="33">
        <v>2</v>
      </c>
      <c r="L29" s="17">
        <v>7</v>
      </c>
      <c r="M29" s="34">
        <v>2</v>
      </c>
      <c r="N29" s="31">
        <f t="shared" si="6"/>
        <v>0.24242424242424243</v>
      </c>
      <c r="O29" s="11">
        <v>0</v>
      </c>
      <c r="P29" s="17">
        <v>0</v>
      </c>
      <c r="Q29" s="21">
        <f t="shared" si="7"/>
        <v>11</v>
      </c>
      <c r="R29" s="21">
        <f t="shared" si="8"/>
        <v>0</v>
      </c>
      <c r="S29" s="21">
        <f t="shared" si="9"/>
        <v>0</v>
      </c>
      <c r="T29" s="21">
        <f t="shared" si="10"/>
        <v>6</v>
      </c>
      <c r="U29" s="21">
        <f t="shared" si="11"/>
        <v>2</v>
      </c>
      <c r="V29" s="21">
        <f t="shared" si="12"/>
        <v>0</v>
      </c>
      <c r="W29" s="21">
        <f t="shared" si="13"/>
        <v>0</v>
      </c>
      <c r="X29" s="22">
        <f t="shared" si="14"/>
        <v>19</v>
      </c>
      <c r="Y29" s="22"/>
      <c r="Z29" s="35" t="s">
        <v>33</v>
      </c>
      <c r="AA29" s="35"/>
    </row>
    <row r="30" spans="1:27" x14ac:dyDescent="0.25">
      <c r="A30" s="30">
        <v>29</v>
      </c>
      <c r="B30" s="4" t="s">
        <v>63</v>
      </c>
      <c r="C30" s="9">
        <f t="shared" si="0"/>
        <v>18</v>
      </c>
      <c r="D30" s="18">
        <f t="shared" si="1"/>
        <v>9</v>
      </c>
      <c r="E30" s="4">
        <v>1</v>
      </c>
      <c r="F30" s="26">
        <f t="shared" si="2"/>
        <v>11.111111111111111</v>
      </c>
      <c r="G30" s="4">
        <v>0</v>
      </c>
      <c r="H30" s="26">
        <f t="shared" si="3"/>
        <v>0</v>
      </c>
      <c r="I30" s="10">
        <f t="shared" si="4"/>
        <v>1</v>
      </c>
      <c r="J30" s="27">
        <f t="shared" si="5"/>
        <v>0.1111111111111111</v>
      </c>
      <c r="K30" s="33">
        <v>2</v>
      </c>
      <c r="L30" s="17">
        <v>4</v>
      </c>
      <c r="M30" s="34">
        <v>3</v>
      </c>
      <c r="N30" s="31">
        <f t="shared" si="6"/>
        <v>0.33333333333333331</v>
      </c>
      <c r="O30" s="11">
        <v>1</v>
      </c>
      <c r="P30" s="17">
        <v>0</v>
      </c>
      <c r="Q30" s="21">
        <f t="shared" si="7"/>
        <v>9</v>
      </c>
      <c r="R30" s="21">
        <f t="shared" si="8"/>
        <v>5</v>
      </c>
      <c r="S30" s="21">
        <f t="shared" si="9"/>
        <v>0</v>
      </c>
      <c r="T30" s="21">
        <f t="shared" si="10"/>
        <v>6</v>
      </c>
      <c r="U30" s="21">
        <f t="shared" si="11"/>
        <v>3</v>
      </c>
      <c r="V30" s="21">
        <f t="shared" si="12"/>
        <v>-5</v>
      </c>
      <c r="W30" s="21">
        <f t="shared" si="13"/>
        <v>0</v>
      </c>
      <c r="X30" s="22">
        <f t="shared" si="14"/>
        <v>18</v>
      </c>
      <c r="Y30" s="22"/>
      <c r="Z30" s="4" t="str">
        <f>B2</f>
        <v>Raphael Borges</v>
      </c>
      <c r="AA30" s="4">
        <f>D2</f>
        <v>25</v>
      </c>
    </row>
    <row r="31" spans="1:27" x14ac:dyDescent="0.25">
      <c r="A31" s="30">
        <v>30</v>
      </c>
      <c r="B31" s="4" t="s">
        <v>54</v>
      </c>
      <c r="C31" s="10">
        <f t="shared" si="0"/>
        <v>17</v>
      </c>
      <c r="D31" s="18">
        <f t="shared" si="1"/>
        <v>10</v>
      </c>
      <c r="E31" s="4">
        <v>0</v>
      </c>
      <c r="F31" s="26">
        <f t="shared" si="2"/>
        <v>0</v>
      </c>
      <c r="G31" s="4">
        <v>0</v>
      </c>
      <c r="H31" s="26">
        <f t="shared" si="3"/>
        <v>0</v>
      </c>
      <c r="I31" s="10">
        <f t="shared" si="4"/>
        <v>0</v>
      </c>
      <c r="J31" s="27">
        <f t="shared" si="5"/>
        <v>0</v>
      </c>
      <c r="K31" s="33">
        <v>2</v>
      </c>
      <c r="L31" s="17">
        <v>7</v>
      </c>
      <c r="M31" s="34">
        <v>1</v>
      </c>
      <c r="N31" s="31">
        <f t="shared" si="6"/>
        <v>0.23333333333333334</v>
      </c>
      <c r="O31" s="11">
        <v>0</v>
      </c>
      <c r="P31" s="17">
        <v>0</v>
      </c>
      <c r="Q31" s="21">
        <f t="shared" si="7"/>
        <v>10</v>
      </c>
      <c r="R31" s="21">
        <f t="shared" si="8"/>
        <v>0</v>
      </c>
      <c r="S31" s="21">
        <f t="shared" si="9"/>
        <v>0</v>
      </c>
      <c r="T31" s="21">
        <f t="shared" si="10"/>
        <v>6</v>
      </c>
      <c r="U31" s="21">
        <f t="shared" si="11"/>
        <v>1</v>
      </c>
      <c r="V31" s="21">
        <f t="shared" si="12"/>
        <v>0</v>
      </c>
      <c r="W31" s="21">
        <f t="shared" si="13"/>
        <v>0</v>
      </c>
      <c r="X31" s="22">
        <f t="shared" si="14"/>
        <v>17</v>
      </c>
      <c r="Y31" s="22"/>
      <c r="Z31" s="4" t="str">
        <f t="shared" ref="Z31:Z34" si="17">B3</f>
        <v>Vinícius</v>
      </c>
      <c r="AA31" s="4">
        <f t="shared" ref="AA31:AA34" si="18">D3</f>
        <v>16</v>
      </c>
    </row>
    <row r="32" spans="1:27" x14ac:dyDescent="0.25">
      <c r="A32" s="30">
        <v>31</v>
      </c>
      <c r="B32" s="4" t="s">
        <v>60</v>
      </c>
      <c r="C32" s="10">
        <f t="shared" si="0"/>
        <v>17</v>
      </c>
      <c r="D32" s="18">
        <f t="shared" si="1"/>
        <v>11</v>
      </c>
      <c r="E32" s="4">
        <v>1</v>
      </c>
      <c r="F32" s="26">
        <f t="shared" si="2"/>
        <v>9.0909090909090917</v>
      </c>
      <c r="G32" s="4">
        <v>0</v>
      </c>
      <c r="H32" s="26">
        <f t="shared" si="3"/>
        <v>0</v>
      </c>
      <c r="I32" s="10">
        <f t="shared" si="4"/>
        <v>1</v>
      </c>
      <c r="J32" s="27">
        <f t="shared" si="5"/>
        <v>9.0909090909090912E-2</v>
      </c>
      <c r="K32" s="33">
        <v>3</v>
      </c>
      <c r="L32" s="17">
        <v>6</v>
      </c>
      <c r="M32" s="34">
        <v>2</v>
      </c>
      <c r="N32" s="31">
        <f t="shared" si="6"/>
        <v>0.33333333333333331</v>
      </c>
      <c r="O32" s="11">
        <v>2</v>
      </c>
      <c r="P32" s="17">
        <v>0</v>
      </c>
      <c r="Q32" s="21">
        <f t="shared" si="7"/>
        <v>11</v>
      </c>
      <c r="R32" s="21">
        <f t="shared" si="8"/>
        <v>5</v>
      </c>
      <c r="S32" s="21">
        <f t="shared" si="9"/>
        <v>0</v>
      </c>
      <c r="T32" s="21">
        <f t="shared" si="10"/>
        <v>9</v>
      </c>
      <c r="U32" s="21">
        <f t="shared" si="11"/>
        <v>2</v>
      </c>
      <c r="V32" s="21">
        <f t="shared" si="12"/>
        <v>-10</v>
      </c>
      <c r="W32" s="21">
        <f t="shared" si="13"/>
        <v>0</v>
      </c>
      <c r="X32" s="22">
        <f t="shared" si="14"/>
        <v>17</v>
      </c>
      <c r="Y32" s="22"/>
      <c r="Z32" s="4" t="str">
        <f t="shared" si="17"/>
        <v>Bruno Pessoa</v>
      </c>
      <c r="AA32" s="4">
        <f t="shared" si="18"/>
        <v>25</v>
      </c>
    </row>
    <row r="33" spans="1:27" x14ac:dyDescent="0.25">
      <c r="A33" s="30">
        <v>32</v>
      </c>
      <c r="B33" s="4" t="s">
        <v>70</v>
      </c>
      <c r="C33" s="10">
        <f t="shared" si="0"/>
        <v>16</v>
      </c>
      <c r="D33" s="18">
        <f t="shared" si="1"/>
        <v>5</v>
      </c>
      <c r="E33" s="4">
        <v>0</v>
      </c>
      <c r="F33" s="26">
        <f t="shared" si="2"/>
        <v>0</v>
      </c>
      <c r="G33" s="4">
        <v>1</v>
      </c>
      <c r="H33" s="26">
        <f t="shared" si="3"/>
        <v>20</v>
      </c>
      <c r="I33" s="10">
        <f t="shared" si="4"/>
        <v>1</v>
      </c>
      <c r="J33" s="27">
        <f t="shared" si="5"/>
        <v>0.2</v>
      </c>
      <c r="K33" s="33">
        <v>2</v>
      </c>
      <c r="L33" s="17">
        <v>3</v>
      </c>
      <c r="M33" s="34">
        <v>0</v>
      </c>
      <c r="N33" s="31">
        <f t="shared" si="6"/>
        <v>0.4</v>
      </c>
      <c r="O33" s="11">
        <v>0</v>
      </c>
      <c r="P33" s="17">
        <v>0</v>
      </c>
      <c r="Q33" s="21">
        <f t="shared" si="7"/>
        <v>5</v>
      </c>
      <c r="R33" s="21">
        <f t="shared" si="8"/>
        <v>0</v>
      </c>
      <c r="S33" s="21">
        <f t="shared" si="9"/>
        <v>5</v>
      </c>
      <c r="T33" s="21">
        <f t="shared" si="10"/>
        <v>6</v>
      </c>
      <c r="U33" s="21">
        <f t="shared" si="11"/>
        <v>0</v>
      </c>
      <c r="V33" s="21">
        <f t="shared" si="12"/>
        <v>0</v>
      </c>
      <c r="W33" s="21">
        <f t="shared" si="13"/>
        <v>0</v>
      </c>
      <c r="X33" s="22">
        <f t="shared" si="14"/>
        <v>16</v>
      </c>
      <c r="Y33" s="22"/>
      <c r="Z33" s="4" t="str">
        <f t="shared" si="17"/>
        <v>Kiel</v>
      </c>
      <c r="AA33" s="4">
        <f t="shared" si="18"/>
        <v>19</v>
      </c>
    </row>
    <row r="34" spans="1:27" x14ac:dyDescent="0.25">
      <c r="A34" s="30">
        <v>33</v>
      </c>
      <c r="B34" s="4" t="s">
        <v>49</v>
      </c>
      <c r="C34" s="10">
        <f t="shared" si="0"/>
        <v>10</v>
      </c>
      <c r="D34" s="18">
        <f t="shared" si="1"/>
        <v>7</v>
      </c>
      <c r="E34" s="4">
        <v>0</v>
      </c>
      <c r="F34" s="26">
        <f t="shared" si="2"/>
        <v>0</v>
      </c>
      <c r="G34" s="4">
        <v>0</v>
      </c>
      <c r="H34" s="26">
        <f t="shared" si="3"/>
        <v>0</v>
      </c>
      <c r="I34" s="10">
        <f t="shared" si="4"/>
        <v>0</v>
      </c>
      <c r="J34" s="27">
        <f t="shared" si="5"/>
        <v>0</v>
      </c>
      <c r="K34" s="33">
        <v>1</v>
      </c>
      <c r="L34" s="17">
        <v>6</v>
      </c>
      <c r="M34" s="34">
        <v>0</v>
      </c>
      <c r="N34" s="31">
        <f t="shared" si="6"/>
        <v>0.14285714285714285</v>
      </c>
      <c r="O34" s="11">
        <v>0</v>
      </c>
      <c r="P34" s="17">
        <v>0</v>
      </c>
      <c r="Q34" s="21">
        <f t="shared" si="7"/>
        <v>7</v>
      </c>
      <c r="R34" s="21">
        <f t="shared" si="8"/>
        <v>0</v>
      </c>
      <c r="S34" s="21">
        <f t="shared" si="9"/>
        <v>0</v>
      </c>
      <c r="T34" s="21">
        <f t="shared" si="10"/>
        <v>3</v>
      </c>
      <c r="U34" s="21">
        <f t="shared" si="11"/>
        <v>0</v>
      </c>
      <c r="V34" s="21">
        <f t="shared" si="12"/>
        <v>0</v>
      </c>
      <c r="W34" s="21">
        <f t="shared" si="13"/>
        <v>0</v>
      </c>
      <c r="X34" s="22">
        <f t="shared" si="14"/>
        <v>10</v>
      </c>
      <c r="Y34" s="22"/>
      <c r="Z34" s="4" t="str">
        <f t="shared" si="17"/>
        <v>Albert</v>
      </c>
      <c r="AA34" s="4">
        <f t="shared" si="18"/>
        <v>17</v>
      </c>
    </row>
    <row r="35" spans="1:27" x14ac:dyDescent="0.25">
      <c r="A35" s="30">
        <v>34</v>
      </c>
      <c r="B35" s="4" t="s">
        <v>62</v>
      </c>
      <c r="C35" s="10">
        <f t="shared" si="0"/>
        <v>9</v>
      </c>
      <c r="D35" s="18">
        <f t="shared" si="1"/>
        <v>6</v>
      </c>
      <c r="E35" s="4">
        <v>1</v>
      </c>
      <c r="F35" s="26">
        <f t="shared" si="2"/>
        <v>16.666666666666664</v>
      </c>
      <c r="G35" s="4">
        <v>0</v>
      </c>
      <c r="H35" s="26">
        <f t="shared" si="3"/>
        <v>0</v>
      </c>
      <c r="I35" s="10">
        <f t="shared" si="4"/>
        <v>1</v>
      </c>
      <c r="J35" s="27">
        <f t="shared" si="5"/>
        <v>0.16666666666666666</v>
      </c>
      <c r="K35" s="33">
        <v>1</v>
      </c>
      <c r="L35" s="17">
        <v>5</v>
      </c>
      <c r="M35" s="34">
        <v>0</v>
      </c>
      <c r="N35" s="31">
        <f t="shared" si="6"/>
        <v>0.16666666666666666</v>
      </c>
      <c r="O35" s="11">
        <v>1</v>
      </c>
      <c r="P35" s="17">
        <v>0</v>
      </c>
      <c r="Q35" s="21">
        <f t="shared" si="7"/>
        <v>6</v>
      </c>
      <c r="R35" s="21">
        <f t="shared" si="8"/>
        <v>5</v>
      </c>
      <c r="S35" s="21">
        <f t="shared" si="9"/>
        <v>0</v>
      </c>
      <c r="T35" s="21">
        <f t="shared" si="10"/>
        <v>3</v>
      </c>
      <c r="U35" s="21">
        <f t="shared" si="11"/>
        <v>0</v>
      </c>
      <c r="V35" s="21">
        <f t="shared" si="12"/>
        <v>-5</v>
      </c>
      <c r="W35" s="21">
        <f t="shared" si="13"/>
        <v>0</v>
      </c>
      <c r="X35" s="22">
        <f t="shared" si="14"/>
        <v>9</v>
      </c>
      <c r="Y35" s="22"/>
    </row>
    <row r="36" spans="1:27" x14ac:dyDescent="0.25">
      <c r="A36" s="30">
        <v>35</v>
      </c>
      <c r="B36" s="4" t="s">
        <v>50</v>
      </c>
      <c r="C36" s="10">
        <f t="shared" si="0"/>
        <v>4</v>
      </c>
      <c r="D36" s="18">
        <f t="shared" si="1"/>
        <v>3</v>
      </c>
      <c r="E36" s="4">
        <v>0</v>
      </c>
      <c r="F36" s="26">
        <f t="shared" si="2"/>
        <v>0</v>
      </c>
      <c r="G36" s="4">
        <v>0</v>
      </c>
      <c r="H36" s="26">
        <f t="shared" si="3"/>
        <v>0</v>
      </c>
      <c r="I36" s="10">
        <f t="shared" si="4"/>
        <v>0</v>
      </c>
      <c r="J36" s="27">
        <f t="shared" si="5"/>
        <v>0</v>
      </c>
      <c r="K36" s="33">
        <v>0</v>
      </c>
      <c r="L36" s="17">
        <v>2</v>
      </c>
      <c r="M36" s="34">
        <v>1</v>
      </c>
      <c r="N36" s="31">
        <f t="shared" si="6"/>
        <v>0.1111111111111111</v>
      </c>
      <c r="O36" s="11">
        <v>0</v>
      </c>
      <c r="P36" s="17">
        <v>0</v>
      </c>
      <c r="Q36" s="21">
        <f t="shared" si="7"/>
        <v>3</v>
      </c>
      <c r="R36" s="21">
        <f t="shared" si="8"/>
        <v>0</v>
      </c>
      <c r="S36" s="21">
        <f t="shared" si="9"/>
        <v>0</v>
      </c>
      <c r="T36" s="21">
        <f t="shared" si="10"/>
        <v>0</v>
      </c>
      <c r="U36" s="21">
        <f t="shared" si="11"/>
        <v>1</v>
      </c>
      <c r="V36" s="21">
        <f t="shared" si="12"/>
        <v>0</v>
      </c>
      <c r="W36" s="21">
        <f t="shared" si="13"/>
        <v>0</v>
      </c>
      <c r="X36" s="22">
        <f t="shared" si="14"/>
        <v>4</v>
      </c>
      <c r="Y36" s="22"/>
      <c r="Z36" s="35" t="s">
        <v>36</v>
      </c>
      <c r="AA36" s="35"/>
    </row>
    <row r="37" spans="1:27" x14ac:dyDescent="0.25">
      <c r="Q37" s="21"/>
      <c r="R37" s="21"/>
      <c r="S37" s="21"/>
      <c r="T37" s="21"/>
      <c r="U37" s="21"/>
      <c r="V37" s="21"/>
      <c r="W37" s="21"/>
      <c r="X37" s="21"/>
      <c r="Y37" s="22"/>
      <c r="Z37" s="4" t="str">
        <f>B2</f>
        <v>Raphael Borges</v>
      </c>
      <c r="AA37" s="4">
        <f>K2</f>
        <v>15</v>
      </c>
    </row>
    <row r="38" spans="1:27" x14ac:dyDescent="0.25">
      <c r="Q38" s="21"/>
      <c r="R38" s="21"/>
      <c r="S38" s="21"/>
      <c r="T38" s="21"/>
      <c r="U38" s="21"/>
      <c r="V38" s="21"/>
      <c r="W38" s="21"/>
      <c r="X38" s="21"/>
      <c r="Y38" s="22"/>
      <c r="Z38" s="4" t="str">
        <f t="shared" ref="Z38:Z41" si="19">B3</f>
        <v>Vinícius</v>
      </c>
      <c r="AA38" s="4">
        <f t="shared" ref="AA38:AA41" si="20">K3</f>
        <v>12</v>
      </c>
    </row>
    <row r="39" spans="1:27" x14ac:dyDescent="0.25">
      <c r="Q39" s="21"/>
      <c r="R39" s="21"/>
      <c r="S39" s="21"/>
      <c r="T39" s="21"/>
      <c r="U39" s="21"/>
      <c r="V39" s="21"/>
      <c r="W39" s="21"/>
      <c r="X39" s="21"/>
      <c r="Y39" s="22"/>
      <c r="Z39" s="4" t="str">
        <f t="shared" si="19"/>
        <v>Bruno Pessoa</v>
      </c>
      <c r="AA39" s="4">
        <f t="shared" si="20"/>
        <v>16</v>
      </c>
    </row>
    <row r="40" spans="1:27" x14ac:dyDescent="0.25">
      <c r="Y40" s="22"/>
      <c r="Z40" s="4" t="str">
        <f t="shared" si="19"/>
        <v>Kiel</v>
      </c>
      <c r="AA40" s="4">
        <f t="shared" si="20"/>
        <v>12</v>
      </c>
    </row>
    <row r="41" spans="1:27" x14ac:dyDescent="0.25">
      <c r="Y41" s="22"/>
      <c r="Z41" s="4" t="str">
        <f t="shared" si="19"/>
        <v>Albert</v>
      </c>
      <c r="AA41" s="4">
        <f t="shared" si="20"/>
        <v>8</v>
      </c>
    </row>
    <row r="42" spans="1:27" x14ac:dyDescent="0.25">
      <c r="Y42" s="22"/>
    </row>
    <row r="43" spans="1:27" x14ac:dyDescent="0.25">
      <c r="X43" s="22"/>
      <c r="Y43" s="22"/>
      <c r="Z43" s="35" t="s">
        <v>37</v>
      </c>
      <c r="AA43" s="35"/>
    </row>
    <row r="44" spans="1:27" x14ac:dyDescent="0.25">
      <c r="X44" s="22"/>
      <c r="Y44" s="22"/>
      <c r="Z44" s="4" t="str">
        <f>B2</f>
        <v>Raphael Borges</v>
      </c>
      <c r="AA44" s="4">
        <f>L2</f>
        <v>7</v>
      </c>
    </row>
    <row r="45" spans="1:27" x14ac:dyDescent="0.25">
      <c r="Z45" s="4" t="str">
        <f t="shared" ref="Z45:Z48" si="21">B3</f>
        <v>Vinícius</v>
      </c>
      <c r="AA45" s="4">
        <f t="shared" ref="AA45:AA48" si="22">L3</f>
        <v>2</v>
      </c>
    </row>
    <row r="46" spans="1:27" x14ac:dyDescent="0.25">
      <c r="Z46" s="4" t="str">
        <f t="shared" si="21"/>
        <v>Bruno Pessoa</v>
      </c>
      <c r="AA46" s="4">
        <f t="shared" si="22"/>
        <v>5</v>
      </c>
    </row>
    <row r="47" spans="1:27" x14ac:dyDescent="0.25">
      <c r="Z47" s="4" t="str">
        <f t="shared" si="21"/>
        <v>Kiel</v>
      </c>
      <c r="AA47" s="4">
        <f t="shared" si="22"/>
        <v>4</v>
      </c>
    </row>
    <row r="48" spans="1:27" x14ac:dyDescent="0.25">
      <c r="Z48" s="4" t="str">
        <f t="shared" si="21"/>
        <v>Albert</v>
      </c>
      <c r="AA48" s="4">
        <f t="shared" si="22"/>
        <v>6</v>
      </c>
    </row>
    <row r="50" spans="26:27" x14ac:dyDescent="0.25">
      <c r="Z50" s="35" t="s">
        <v>38</v>
      </c>
      <c r="AA50" s="35"/>
    </row>
    <row r="51" spans="26:27" x14ac:dyDescent="0.25">
      <c r="Z51" s="4" t="str">
        <f>B2</f>
        <v>Raphael Borges</v>
      </c>
      <c r="AA51" s="4">
        <f>M2</f>
        <v>3</v>
      </c>
    </row>
    <row r="52" spans="26:27" x14ac:dyDescent="0.25">
      <c r="Z52" s="4" t="str">
        <f t="shared" ref="Z52:Z55" si="23">B3</f>
        <v>Vinícius</v>
      </c>
      <c r="AA52" s="4">
        <f t="shared" ref="AA52:AA55" si="24">M3</f>
        <v>2</v>
      </c>
    </row>
    <row r="53" spans="26:27" x14ac:dyDescent="0.25">
      <c r="Z53" s="4" t="str">
        <f t="shared" si="23"/>
        <v>Bruno Pessoa</v>
      </c>
      <c r="AA53" s="4">
        <f t="shared" si="24"/>
        <v>4</v>
      </c>
    </row>
    <row r="54" spans="26:27" x14ac:dyDescent="0.25">
      <c r="Z54" s="4" t="str">
        <f t="shared" si="23"/>
        <v>Kiel</v>
      </c>
      <c r="AA54" s="4">
        <f t="shared" si="24"/>
        <v>3</v>
      </c>
    </row>
    <row r="55" spans="26:27" x14ac:dyDescent="0.25">
      <c r="Z55" s="4" t="str">
        <f t="shared" si="23"/>
        <v>Albert</v>
      </c>
      <c r="AA55" s="4">
        <f t="shared" si="24"/>
        <v>3</v>
      </c>
    </row>
    <row r="57" spans="26:27" x14ac:dyDescent="0.25">
      <c r="Z57" s="35" t="s">
        <v>39</v>
      </c>
      <c r="AA57" s="35"/>
    </row>
    <row r="58" spans="26:27" x14ac:dyDescent="0.25">
      <c r="Z58" s="4" t="str">
        <f>B2</f>
        <v>Raphael Borges</v>
      </c>
      <c r="AA58" s="4">
        <f>O2</f>
        <v>0</v>
      </c>
    </row>
    <row r="59" spans="26:27" x14ac:dyDescent="0.25">
      <c r="Z59" s="4" t="str">
        <f t="shared" ref="Z59:Z62" si="25">B3</f>
        <v>Vinícius</v>
      </c>
      <c r="AA59" s="4">
        <f t="shared" ref="AA59:AA62" si="26">O3</f>
        <v>0</v>
      </c>
    </row>
    <row r="60" spans="26:27" x14ac:dyDescent="0.25">
      <c r="Z60" s="4" t="str">
        <f t="shared" si="25"/>
        <v>Bruno Pessoa</v>
      </c>
      <c r="AA60" s="4">
        <f t="shared" si="26"/>
        <v>0</v>
      </c>
    </row>
    <row r="61" spans="26:27" x14ac:dyDescent="0.25">
      <c r="Z61" s="4" t="str">
        <f t="shared" si="25"/>
        <v>Kiel</v>
      </c>
      <c r="AA61" s="4">
        <f t="shared" si="26"/>
        <v>0</v>
      </c>
    </row>
    <row r="62" spans="26:27" x14ac:dyDescent="0.25">
      <c r="Z62" s="4" t="str">
        <f t="shared" si="25"/>
        <v>Albert</v>
      </c>
      <c r="AA62" s="4">
        <f t="shared" si="26"/>
        <v>2</v>
      </c>
    </row>
    <row r="64" spans="26:27" x14ac:dyDescent="0.25">
      <c r="Z64" s="35" t="s">
        <v>40</v>
      </c>
      <c r="AA64" s="35"/>
    </row>
    <row r="65" spans="26:27" x14ac:dyDescent="0.25">
      <c r="Z65" s="4" t="str">
        <f>B2</f>
        <v>Raphael Borges</v>
      </c>
      <c r="AA65" s="4">
        <f>P2</f>
        <v>0</v>
      </c>
    </row>
    <row r="66" spans="26:27" x14ac:dyDescent="0.25">
      <c r="Z66" s="4" t="str">
        <f t="shared" ref="Z66:Z69" si="27">B3</f>
        <v>Vinícius</v>
      </c>
      <c r="AA66" s="4">
        <f t="shared" ref="AA66:AA69" si="28">P3</f>
        <v>0</v>
      </c>
    </row>
    <row r="67" spans="26:27" x14ac:dyDescent="0.25">
      <c r="Z67" s="4" t="str">
        <f t="shared" si="27"/>
        <v>Bruno Pessoa</v>
      </c>
      <c r="AA67" s="4">
        <f t="shared" si="28"/>
        <v>0</v>
      </c>
    </row>
    <row r="68" spans="26:27" x14ac:dyDescent="0.25">
      <c r="Z68" s="4" t="str">
        <f t="shared" si="27"/>
        <v>Kiel</v>
      </c>
      <c r="AA68" s="4">
        <f t="shared" si="28"/>
        <v>0</v>
      </c>
    </row>
    <row r="69" spans="26:27" x14ac:dyDescent="0.25">
      <c r="Z69" s="4" t="str">
        <f t="shared" si="27"/>
        <v>Albert</v>
      </c>
      <c r="AA69" s="4">
        <f t="shared" si="28"/>
        <v>0</v>
      </c>
    </row>
  </sheetData>
  <autoFilter ref="B1:P1" xr:uid="{702960B5-FB84-43ED-9C3E-012BFF4DE191}">
    <sortState xmlns:xlrd2="http://schemas.microsoft.com/office/spreadsheetml/2017/richdata2" ref="B2:P36">
      <sortCondition descending="1" ref="C1"/>
    </sortState>
  </autoFilter>
  <mergeCells count="10">
    <mergeCell ref="Z43:AA43"/>
    <mergeCell ref="Z50:AA50"/>
    <mergeCell ref="Z57:AA57"/>
    <mergeCell ref="Z64:AA64"/>
    <mergeCell ref="Z1:AA1"/>
    <mergeCell ref="Z29:AA29"/>
    <mergeCell ref="Z8:AA8"/>
    <mergeCell ref="Z15:AA15"/>
    <mergeCell ref="Z22:AA22"/>
    <mergeCell ref="Z36:AA36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2" t="s">
        <v>15</v>
      </c>
      <c r="F1" s="12" t="s">
        <v>16</v>
      </c>
      <c r="G1" s="12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8" t="str">
        <f>Geral!B2</f>
        <v>Raphael Borges</v>
      </c>
      <c r="C2" s="10">
        <f>Geral!C2</f>
        <v>133</v>
      </c>
      <c r="D2" s="18">
        <f>Geral!D2</f>
        <v>25</v>
      </c>
      <c r="E2" s="18">
        <f>Geral!E2</f>
        <v>7</v>
      </c>
      <c r="F2" s="18">
        <f>Geral!G2</f>
        <v>5</v>
      </c>
      <c r="G2" s="10">
        <f>Geral!I2</f>
        <v>12</v>
      </c>
      <c r="H2" s="18">
        <f>Geral!K2</f>
        <v>15</v>
      </c>
      <c r="I2" s="18">
        <f>Geral!L2</f>
        <v>7</v>
      </c>
      <c r="J2" s="18">
        <f>Geral!M2</f>
        <v>3</v>
      </c>
    </row>
    <row r="3" spans="1:10" x14ac:dyDescent="0.25">
      <c r="A3" s="4" t="s">
        <v>22</v>
      </c>
      <c r="B3" s="18" t="str">
        <f>Geral!B3</f>
        <v>Vinícius</v>
      </c>
      <c r="C3" s="10">
        <f>Geral!C3</f>
        <v>124</v>
      </c>
      <c r="D3" s="18">
        <f>Geral!D3</f>
        <v>16</v>
      </c>
      <c r="E3" s="18">
        <f>Geral!E3</f>
        <v>8</v>
      </c>
      <c r="F3" s="18">
        <f>Geral!G3</f>
        <v>6</v>
      </c>
      <c r="G3" s="10">
        <f>Geral!I3</f>
        <v>14</v>
      </c>
      <c r="H3" s="18">
        <f>Geral!K3</f>
        <v>12</v>
      </c>
      <c r="I3" s="18">
        <f>Geral!L3</f>
        <v>2</v>
      </c>
      <c r="J3" s="18">
        <f>Geral!M3</f>
        <v>2</v>
      </c>
    </row>
    <row r="4" spans="1:10" x14ac:dyDescent="0.25">
      <c r="A4" s="4" t="s">
        <v>23</v>
      </c>
      <c r="B4" s="18" t="str">
        <f>Geral!B4</f>
        <v>Bruno Pessoa</v>
      </c>
      <c r="C4" s="10">
        <f>Geral!C4</f>
        <v>117</v>
      </c>
      <c r="D4" s="18">
        <f>Geral!D4</f>
        <v>25</v>
      </c>
      <c r="E4" s="18">
        <f>Geral!E4</f>
        <v>6</v>
      </c>
      <c r="F4" s="18">
        <f>Geral!G4</f>
        <v>2</v>
      </c>
      <c r="G4" s="10">
        <f>Geral!I4</f>
        <v>8</v>
      </c>
      <c r="H4" s="18">
        <f>Geral!K4</f>
        <v>16</v>
      </c>
      <c r="I4" s="18">
        <f>Geral!L4</f>
        <v>5</v>
      </c>
      <c r="J4" s="18">
        <f>Geral!M4</f>
        <v>4</v>
      </c>
    </row>
    <row r="5" spans="1:10" x14ac:dyDescent="0.25">
      <c r="A5" s="4" t="s">
        <v>24</v>
      </c>
      <c r="B5" s="18" t="str">
        <f>Geral!B5</f>
        <v>Kiel</v>
      </c>
      <c r="C5" s="10">
        <f>Geral!C5</f>
        <v>113</v>
      </c>
      <c r="D5" s="18">
        <f>Geral!D5</f>
        <v>19</v>
      </c>
      <c r="E5" s="18">
        <f>Geral!E5</f>
        <v>10</v>
      </c>
      <c r="F5" s="18">
        <f>Geral!G5</f>
        <v>1</v>
      </c>
      <c r="G5" s="10">
        <f>Geral!I5</f>
        <v>11</v>
      </c>
      <c r="H5" s="18">
        <f>Geral!K5</f>
        <v>12</v>
      </c>
      <c r="I5" s="18">
        <f>Geral!L5</f>
        <v>4</v>
      </c>
      <c r="J5" s="18">
        <f>Geral!M5</f>
        <v>3</v>
      </c>
    </row>
    <row r="6" spans="1:10" x14ac:dyDescent="0.25">
      <c r="A6" s="4" t="s">
        <v>25</v>
      </c>
      <c r="B6" s="18" t="str">
        <f>Geral!B6</f>
        <v>Albert</v>
      </c>
      <c r="C6" s="10">
        <f>Geral!C6</f>
        <v>94</v>
      </c>
      <c r="D6" s="18">
        <f>Geral!D6</f>
        <v>17</v>
      </c>
      <c r="E6" s="18">
        <f>Geral!E6</f>
        <v>7</v>
      </c>
      <c r="F6" s="18">
        <f>Geral!G6</f>
        <v>5</v>
      </c>
      <c r="G6" s="10">
        <f>Geral!I6</f>
        <v>12</v>
      </c>
      <c r="H6" s="18">
        <f>Geral!K6</f>
        <v>8</v>
      </c>
      <c r="I6" s="18">
        <f>Geral!L6</f>
        <v>6</v>
      </c>
      <c r="J6" s="18">
        <f>Geral!M6</f>
        <v>3</v>
      </c>
    </row>
    <row r="7" spans="1:10" x14ac:dyDescent="0.25">
      <c r="A7" s="4" t="s">
        <v>26</v>
      </c>
      <c r="B7" s="18" t="str">
        <f>Geral!B7</f>
        <v>Henrique Silva</v>
      </c>
      <c r="C7" s="10">
        <f>Geral!C7</f>
        <v>90</v>
      </c>
      <c r="D7" s="18">
        <f>Geral!D7</f>
        <v>25</v>
      </c>
      <c r="E7" s="18">
        <f>Geral!E7</f>
        <v>2</v>
      </c>
      <c r="F7" s="18">
        <f>Geral!G7</f>
        <v>3</v>
      </c>
      <c r="G7" s="10">
        <f>Geral!I7</f>
        <v>5</v>
      </c>
      <c r="H7" s="18">
        <f>Geral!K7</f>
        <v>12</v>
      </c>
      <c r="I7" s="18">
        <f>Geral!L7</f>
        <v>9</v>
      </c>
      <c r="J7" s="18">
        <f>Geral!M7</f>
        <v>4</v>
      </c>
    </row>
    <row r="8" spans="1:10" x14ac:dyDescent="0.25">
      <c r="A8" s="4" t="s">
        <v>27</v>
      </c>
      <c r="B8" s="18" t="str">
        <f>Geral!B8</f>
        <v>Dato</v>
      </c>
      <c r="C8" s="10">
        <f>Geral!C8</f>
        <v>80</v>
      </c>
      <c r="D8" s="18">
        <f>Geral!D8</f>
        <v>16</v>
      </c>
      <c r="E8" s="18">
        <f>Geral!E8</f>
        <v>4</v>
      </c>
      <c r="F8" s="18">
        <f>Geral!G8</f>
        <v>3</v>
      </c>
      <c r="G8" s="10">
        <f>Geral!I8</f>
        <v>7</v>
      </c>
      <c r="H8" s="18">
        <f>Geral!K8</f>
        <v>9</v>
      </c>
      <c r="I8" s="18">
        <f>Geral!L8</f>
        <v>5</v>
      </c>
      <c r="J8" s="18">
        <f>Geral!M8</f>
        <v>2</v>
      </c>
    </row>
    <row r="9" spans="1:10" x14ac:dyDescent="0.25">
      <c r="A9" s="4" t="s">
        <v>28</v>
      </c>
      <c r="B9" s="18" t="str">
        <f>Geral!B9</f>
        <v>Betinho</v>
      </c>
      <c r="C9" s="10">
        <f>Geral!C9</f>
        <v>79</v>
      </c>
      <c r="D9" s="18">
        <f>Geral!D9</f>
        <v>22</v>
      </c>
      <c r="E9" s="18">
        <f>Geral!E9</f>
        <v>3</v>
      </c>
      <c r="F9" s="18">
        <f>Geral!G9</f>
        <v>1</v>
      </c>
      <c r="G9" s="10">
        <f>Geral!I9</f>
        <v>4</v>
      </c>
      <c r="H9" s="18">
        <f>Geral!K9</f>
        <v>11</v>
      </c>
      <c r="I9" s="18">
        <f>Geral!L9</f>
        <v>7</v>
      </c>
      <c r="J9" s="18">
        <f>Geral!M9</f>
        <v>4</v>
      </c>
    </row>
    <row r="10" spans="1:10" x14ac:dyDescent="0.25">
      <c r="A10" s="4" t="s">
        <v>29</v>
      </c>
      <c r="B10" s="18" t="str">
        <f>Geral!B10</f>
        <v>Winnicius C.</v>
      </c>
      <c r="C10" s="10">
        <f>Geral!C10</f>
        <v>73</v>
      </c>
      <c r="D10" s="18">
        <f>Geral!D10</f>
        <v>17</v>
      </c>
      <c r="E10" s="18">
        <f>Geral!E10</f>
        <v>5</v>
      </c>
      <c r="F10" s="18">
        <f>Geral!G10</f>
        <v>5</v>
      </c>
      <c r="G10" s="10">
        <f>Geral!I10</f>
        <v>10</v>
      </c>
      <c r="H10" s="18">
        <f>Geral!K10</f>
        <v>10</v>
      </c>
      <c r="I10" s="18">
        <f>Geral!L10</f>
        <v>6</v>
      </c>
      <c r="J10" s="18">
        <f>Geral!M10</f>
        <v>1</v>
      </c>
    </row>
    <row r="11" spans="1:10" x14ac:dyDescent="0.25">
      <c r="A11" s="4" t="s">
        <v>30</v>
      </c>
      <c r="B11" s="18" t="str">
        <f>Geral!B11</f>
        <v xml:space="preserve">Victor Cabeça </v>
      </c>
      <c r="C11" s="10">
        <f>Geral!C11</f>
        <v>71</v>
      </c>
      <c r="D11" s="18">
        <f>Geral!D11</f>
        <v>16</v>
      </c>
      <c r="E11" s="18">
        <f>Geral!E11</f>
        <v>3</v>
      </c>
      <c r="F11" s="18">
        <f>Geral!G11</f>
        <v>4</v>
      </c>
      <c r="G11" s="10">
        <f>Geral!I11</f>
        <v>7</v>
      </c>
      <c r="H11" s="18">
        <f>Geral!K11</f>
        <v>6</v>
      </c>
      <c r="I11" s="18">
        <f>Geral!L11</f>
        <v>8</v>
      </c>
      <c r="J11" s="18">
        <f>Geral!M11</f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2024-03-02T23:57:08Z</dcterms:modified>
</cp:coreProperties>
</file>