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versos\Senac\Excel\Excel Essencial - Material Senac\"/>
    </mc:Choice>
  </mc:AlternateContent>
  <xr:revisionPtr revIDLastSave="0" documentId="13_ncr:1_{81051C7C-C487-47E7-93BE-A9F166AAC18D}" xr6:coauthVersionLast="47" xr6:coauthVersionMax="47" xr10:uidLastSave="{00000000-0000-0000-0000-000000000000}"/>
  <bookViews>
    <workbookView xWindow="-108" yWindow="-108" windowWidth="23256" windowHeight="12576" firstSheet="4" activeTab="9" xr2:uid="{657FD918-6B6E-40CA-B099-5169847D59B1}"/>
  </bookViews>
  <sheets>
    <sheet name="Interface" sheetId="2" r:id="rId1"/>
    <sheet name="Tipos de Dados" sheetId="1" r:id="rId2"/>
    <sheet name="Preenchimento" sheetId="3" r:id="rId3"/>
    <sheet name="Vendas_Funcionário" sheetId="4" r:id="rId4"/>
    <sheet name="CONT.NÚM" sheetId="5" r:id="rId5"/>
    <sheet name="CONT.VALORES" sheetId="6" r:id="rId6"/>
    <sheet name="CONTAR.VAZIO" sheetId="7" r:id="rId7"/>
    <sheet name="CONT.SE" sheetId="8" r:id="rId8"/>
    <sheet name="SE_PROCV" sheetId="9" r:id="rId9"/>
    <sheet name="SOMASE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0" l="1"/>
  <c r="J13" i="10"/>
  <c r="J12" i="10"/>
  <c r="J11" i="10"/>
  <c r="J10" i="10"/>
  <c r="H7" i="9"/>
  <c r="H8" i="9"/>
  <c r="H9" i="9"/>
  <c r="H10" i="9"/>
  <c r="H11" i="9"/>
  <c r="H12" i="9"/>
  <c r="H13" i="9"/>
  <c r="H14" i="9"/>
  <c r="H6" i="9"/>
  <c r="B18" i="9"/>
  <c r="B17" i="9"/>
  <c r="B16" i="9"/>
  <c r="G7" i="9"/>
  <c r="G8" i="9"/>
  <c r="G9" i="9"/>
  <c r="G10" i="9"/>
  <c r="G11" i="9"/>
  <c r="G12" i="9"/>
  <c r="G13" i="9"/>
  <c r="G14" i="9"/>
  <c r="G6" i="9"/>
  <c r="D15" i="8"/>
  <c r="E15" i="8"/>
  <c r="F15" i="8"/>
  <c r="G15" i="8"/>
  <c r="H15" i="8"/>
  <c r="I15" i="8"/>
  <c r="J15" i="8"/>
  <c r="C15" i="8"/>
  <c r="C17" i="7"/>
  <c r="B14" i="7"/>
  <c r="C14" i="7"/>
  <c r="D14" i="7"/>
  <c r="E14" i="7"/>
  <c r="F14" i="7"/>
  <c r="G14" i="7"/>
  <c r="H14" i="7"/>
  <c r="I14" i="7"/>
  <c r="J14" i="7"/>
  <c r="A14" i="7"/>
  <c r="C17" i="6"/>
  <c r="B14" i="6"/>
  <c r="C14" i="6"/>
  <c r="D14" i="6"/>
  <c r="E14" i="6"/>
  <c r="F14" i="6"/>
  <c r="G14" i="6"/>
  <c r="H14" i="6"/>
  <c r="I14" i="6"/>
  <c r="J14" i="6"/>
  <c r="A14" i="6"/>
  <c r="C17" i="5"/>
  <c r="B14" i="5"/>
  <c r="C14" i="5"/>
  <c r="D14" i="5"/>
  <c r="E14" i="5"/>
  <c r="F14" i="5"/>
  <c r="G14" i="5"/>
  <c r="H14" i="5"/>
  <c r="I14" i="5"/>
  <c r="J14" i="5"/>
  <c r="A14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K10" i="10"/>
  <c r="K5" i="10"/>
  <c r="I6" i="9"/>
  <c r="C16" i="9"/>
  <c r="A15" i="5"/>
  <c r="G15" i="9"/>
  <c r="E2" i="4"/>
  <c r="C16" i="8"/>
  <c r="C18" i="7"/>
  <c r="A18" i="6"/>
  <c r="A15" i="7"/>
  <c r="A15" i="6"/>
  <c r="C18" i="9"/>
  <c r="C17" i="9"/>
  <c r="A18" i="5"/>
  <c r="J5" i="10" l="1"/>
  <c r="J6" i="10"/>
</calcChain>
</file>

<file path=xl/sharedStrings.xml><?xml version="1.0" encoding="utf-8"?>
<sst xmlns="http://schemas.openxmlformats.org/spreadsheetml/2006/main" count="415" uniqueCount="294">
  <si>
    <t>Tipos de Dados</t>
  </si>
  <si>
    <t>Texto</t>
  </si>
  <si>
    <t>Número inteiro</t>
  </si>
  <si>
    <t>Número decimal</t>
  </si>
  <si>
    <t>Moeda</t>
  </si>
  <si>
    <t>Contábil</t>
  </si>
  <si>
    <t>Data</t>
  </si>
  <si>
    <t>Hora</t>
  </si>
  <si>
    <t>a</t>
  </si>
  <si>
    <t>b</t>
  </si>
  <si>
    <t>c</t>
  </si>
  <si>
    <t>Senac</t>
  </si>
  <si>
    <t>Excel</t>
  </si>
  <si>
    <t>Formação Excel</t>
  </si>
  <si>
    <t>Meses</t>
  </si>
  <si>
    <t>Dias da Semana</t>
  </si>
  <si>
    <t>Sequência numérica</t>
  </si>
  <si>
    <t>Jan</t>
  </si>
  <si>
    <t>Janeiro</t>
  </si>
  <si>
    <t>seg</t>
  </si>
  <si>
    <t>Segunda-feira</t>
  </si>
  <si>
    <t>Fev</t>
  </si>
  <si>
    <t>Fevereiro</t>
  </si>
  <si>
    <t>ter</t>
  </si>
  <si>
    <t>Terça-feira</t>
  </si>
  <si>
    <t>Mar</t>
  </si>
  <si>
    <t>Março</t>
  </si>
  <si>
    <t>qua</t>
  </si>
  <si>
    <t>Quarta-feira</t>
  </si>
  <si>
    <t>Abr</t>
  </si>
  <si>
    <t>Abril</t>
  </si>
  <si>
    <t>qui</t>
  </si>
  <si>
    <t>Quinta-feira</t>
  </si>
  <si>
    <t>Mai</t>
  </si>
  <si>
    <t>Maio</t>
  </si>
  <si>
    <t>sex</t>
  </si>
  <si>
    <t>Sexta-feira</t>
  </si>
  <si>
    <t>Jun</t>
  </si>
  <si>
    <t>Junho</t>
  </si>
  <si>
    <t>sáb</t>
  </si>
  <si>
    <t>Sábado</t>
  </si>
  <si>
    <t>Jul</t>
  </si>
  <si>
    <t>Julho</t>
  </si>
  <si>
    <t>dom</t>
  </si>
  <si>
    <t>Domingo</t>
  </si>
  <si>
    <t>Ago</t>
  </si>
  <si>
    <t>Agosto</t>
  </si>
  <si>
    <t>Set</t>
  </si>
  <si>
    <t>Setembro</t>
  </si>
  <si>
    <t>segunda</t>
  </si>
  <si>
    <t>Out</t>
  </si>
  <si>
    <t>Outubro</t>
  </si>
  <si>
    <t>Nov</t>
  </si>
  <si>
    <t>Novembro</t>
  </si>
  <si>
    <t>Dez</t>
  </si>
  <si>
    <t>Dezembro</t>
  </si>
  <si>
    <t>Textos são alinhados à esquerda</t>
  </si>
  <si>
    <t>Números: inteiro, decimal, data, hora, são alinhados à direita</t>
  </si>
  <si>
    <r>
      <t xml:space="preserve">Decimal: Utiliza no Brasil a vírgula. O separador de grupo utiliza o ponto. </t>
    </r>
    <r>
      <rPr>
        <b/>
        <sz val="11"/>
        <color theme="1"/>
        <rFont val="Calibri"/>
        <family val="2"/>
        <scheme val="minor"/>
      </rPr>
      <t>Exemplo:</t>
    </r>
  </si>
  <si>
    <t>Moeda: O símbolo é alinhado junto ao valor</t>
  </si>
  <si>
    <t>Contábil: O símbolo é alinhado à esquerda e o valor à direita</t>
  </si>
  <si>
    <t>Número</t>
  </si>
  <si>
    <t>Número Coluna H: Para inserir zeros à esquerda, faça os procedimentos:</t>
  </si>
  <si>
    <t>Selecione da Célula H4 até H9;</t>
  </si>
  <si>
    <t>Observe o formato do ponteiro do mouse na seleção.</t>
  </si>
  <si>
    <t>Não utilize nesse caso, se aparecer 4 setas ou uma cruz preta pequena.</t>
  </si>
  <si>
    <r>
      <t xml:space="preserve">A seguir Na aba </t>
    </r>
    <r>
      <rPr>
        <b/>
        <sz val="11"/>
        <color theme="1"/>
        <rFont val="Calibri"/>
        <family val="2"/>
        <scheme val="minor"/>
      </rPr>
      <t>Página Inicial, Grupo Número</t>
    </r>
    <r>
      <rPr>
        <sz val="11"/>
        <color theme="1"/>
        <rFont val="Calibri"/>
        <family val="2"/>
        <scheme val="minor"/>
      </rPr>
      <t>, clique na seta ao lado. Será aberta a janela ao lado:</t>
    </r>
  </si>
  <si>
    <r>
      <t xml:space="preserve">Clique em </t>
    </r>
    <r>
      <rPr>
        <b/>
        <sz val="11"/>
        <color theme="1"/>
        <rFont val="Calibri"/>
        <family val="2"/>
        <scheme val="minor"/>
      </rPr>
      <t>Mais Formatos de Número</t>
    </r>
    <r>
      <rPr>
        <sz val="11"/>
        <color theme="1"/>
        <rFont val="Calibri"/>
        <family val="2"/>
        <scheme val="minor"/>
      </rPr>
      <t>. Será aberta a janela abaixo:</t>
    </r>
  </si>
  <si>
    <r>
      <t xml:space="preserve">Clique em </t>
    </r>
    <r>
      <rPr>
        <b/>
        <sz val="11"/>
        <color theme="1"/>
        <rFont val="Calibri"/>
        <family val="2"/>
        <scheme val="minor"/>
      </rPr>
      <t>Personalizado</t>
    </r>
    <r>
      <rPr>
        <sz val="11"/>
        <color theme="1"/>
        <rFont val="Calibri"/>
        <family val="2"/>
        <scheme val="minor"/>
      </rPr>
      <t>. Será aberta a janela abaixo:</t>
    </r>
  </si>
  <si>
    <t>Observe as indicações com o</t>
  </si>
  <si>
    <t>círculo em vermelho.</t>
  </si>
  <si>
    <t>Para ter a sequência dos Meses e dos dias da semana:</t>
  </si>
  <si>
    <t>Clique no canto inferior a direita. Quando aparecer uma cruz preta, arraste.</t>
  </si>
  <si>
    <t>Observe onde está somente segunda, não gerou a sequência, pois o Excel conhece Segunda-Feira.</t>
  </si>
  <si>
    <t>A sequência ao lado pode ser criada de várias maneiras.</t>
  </si>
  <si>
    <t>Informe por exemplo, os números 1 e 2. Selecione os dois. E arraste para obter a sequência.</t>
  </si>
  <si>
    <t>FUNCIONÁRIO</t>
  </si>
  <si>
    <t>ÁREA</t>
  </si>
  <si>
    <t>VALOR DA VENDA</t>
  </si>
  <si>
    <t>POSIÇÃO DE VENDA</t>
  </si>
  <si>
    <t>Joelma Santos</t>
  </si>
  <si>
    <t>SEMI-NOVO</t>
  </si>
  <si>
    <t>João Paulo Moreira</t>
  </si>
  <si>
    <t>NOVO</t>
  </si>
  <si>
    <t>José Roberto Mariano</t>
  </si>
  <si>
    <t>ISENTO</t>
  </si>
  <si>
    <t>Joseli Barbados</t>
  </si>
  <si>
    <t>Julio Castro</t>
  </si>
  <si>
    <t>Jussara Medeiros</t>
  </si>
  <si>
    <t>Karen Farfarelli</t>
  </si>
  <si>
    <t>Lucas Madeira Duarte</t>
  </si>
  <si>
    <t>Luci Farias de Gomes</t>
  </si>
  <si>
    <t>Lucimar Ferreira</t>
  </si>
  <si>
    <t>Magali Fernandes</t>
  </si>
  <si>
    <t>Márcia Giuliani</t>
  </si>
  <si>
    <t>Marcos Albuquerque</t>
  </si>
  <si>
    <t>Maria Carolina Braga</t>
  </si>
  <si>
    <t>Maria Lucia Medeiros</t>
  </si>
  <si>
    <t>Maria Silva</t>
  </si>
  <si>
    <t>Marina Santana</t>
  </si>
  <si>
    <t>Marli Farias</t>
  </si>
  <si>
    <t>Mauricio de Arruda</t>
  </si>
  <si>
    <t>Imagine que você tenha uma lista de valores e precisa saber em qual posição da lista de valores um determinado número está.</t>
  </si>
  <si>
    <t>Para isso, utilizamos a função: ORDEM.EQ. No exemplo acima em Posição de Venda, o primeiro parâmetro C2, identifica como a posição inicial.</t>
  </si>
  <si>
    <t>O segundo parâmetro, identifica a matriz da coluna A: Entre C2 e C20. O terceiro parâmetro, identifica se 0 --&gt; será em ordem descrecente ou 1 crescente.</t>
  </si>
  <si>
    <r>
      <t xml:space="preserve">A função SEERRO, foi utilizada, caso algum </t>
    </r>
    <r>
      <rPr>
        <b/>
        <sz val="11"/>
        <color theme="1"/>
        <rFont val="Calibri"/>
        <family val="2"/>
        <scheme val="minor"/>
      </rPr>
      <t>Valor da Venda</t>
    </r>
    <r>
      <rPr>
        <sz val="11"/>
        <color theme="1"/>
        <rFont val="Calibri"/>
        <family val="2"/>
        <scheme val="minor"/>
      </rPr>
      <t>, esteja em branco.</t>
    </r>
  </si>
  <si>
    <r>
      <t>Classificação:</t>
    </r>
    <r>
      <rPr>
        <sz val="11"/>
        <color theme="1"/>
        <rFont val="Calibri"/>
        <family val="2"/>
        <scheme val="minor"/>
      </rPr>
      <t xml:space="preserve"> Para colocar a </t>
    </r>
    <r>
      <rPr>
        <b/>
        <sz val="11"/>
        <color theme="1"/>
        <rFont val="Calibri"/>
        <family val="2"/>
        <scheme val="minor"/>
      </rPr>
      <t>Posição de Venda</t>
    </r>
    <r>
      <rPr>
        <sz val="11"/>
        <color theme="1"/>
        <rFont val="Calibri"/>
        <family val="2"/>
        <scheme val="minor"/>
      </rPr>
      <t xml:space="preserve">, em ordem alfabética, clique em qualquer célula 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, e vá até aba </t>
    </r>
    <r>
      <rPr>
        <b/>
        <sz val="11"/>
        <color theme="1"/>
        <rFont val="Calibri"/>
        <family val="2"/>
        <scheme val="minor"/>
      </rPr>
      <t>Página Inicial / Classificar e Filtrar / Do menor para o maior</t>
    </r>
  </si>
  <si>
    <t>Base de dados - Cont.Num</t>
  </si>
  <si>
    <t>A</t>
  </si>
  <si>
    <t>Z</t>
  </si>
  <si>
    <t>X</t>
  </si>
  <si>
    <t>G</t>
  </si>
  <si>
    <t>B</t>
  </si>
  <si>
    <t>R</t>
  </si>
  <si>
    <t>P</t>
  </si>
  <si>
    <t>S</t>
  </si>
  <si>
    <t>Contar toda a Matriz</t>
  </si>
  <si>
    <r>
      <t xml:space="preserve">A função </t>
    </r>
    <r>
      <rPr>
        <b/>
        <sz val="11"/>
        <color theme="1"/>
        <rFont val="Calibri"/>
        <family val="2"/>
        <scheme val="minor"/>
      </rPr>
      <t>CONT.NÚM</t>
    </r>
    <r>
      <rPr>
        <sz val="11"/>
        <color theme="1"/>
        <rFont val="Calibri"/>
        <family val="2"/>
        <scheme val="minor"/>
      </rPr>
      <t>, conta as células que tenham valores números inteiros, decimais, datas, horas.</t>
    </r>
  </si>
  <si>
    <t>Células em branco, não serão consideradas</t>
  </si>
  <si>
    <r>
      <t xml:space="preserve">A função </t>
    </r>
    <r>
      <rPr>
        <b/>
        <sz val="11"/>
        <color theme="1"/>
        <rFont val="Calibri"/>
        <family val="2"/>
        <scheme val="minor"/>
      </rPr>
      <t>CONT.VALORES</t>
    </r>
    <r>
      <rPr>
        <sz val="11"/>
        <color theme="1"/>
        <rFont val="Calibri"/>
        <family val="2"/>
        <scheme val="minor"/>
      </rPr>
      <t>, conta as células que tenham qualquer tipo de dados, sejam: letras, números inteiros, decimais, datas, horas, símbolos como: ponto, ponto-vírgula, arroba, etc.</t>
    </r>
  </si>
  <si>
    <t>Base de dados - Contar.Vazio</t>
  </si>
  <si>
    <t>Base de dados - Cont.Valores</t>
  </si>
  <si>
    <t>Base de dados - Cont.Se</t>
  </si>
  <si>
    <t>"A"</t>
  </si>
  <si>
    <t>"=10"</t>
  </si>
  <si>
    <t>"&lt;&gt;50"</t>
  </si>
  <si>
    <t>"&gt;30"</t>
  </si>
  <si>
    <t>"&lt;70"</t>
  </si>
  <si>
    <t>"&gt;=40"</t>
  </si>
  <si>
    <t>"&lt;=25"</t>
  </si>
  <si>
    <t>"&lt;&gt;A"</t>
  </si>
  <si>
    <r>
      <t xml:space="preserve">A função </t>
    </r>
    <r>
      <rPr>
        <b/>
        <sz val="11"/>
        <color theme="1"/>
        <rFont val="Calibri"/>
        <family val="2"/>
        <scheme val="minor"/>
      </rPr>
      <t>CONTAR.VAZIO</t>
    </r>
    <r>
      <rPr>
        <sz val="11"/>
        <color theme="1"/>
        <rFont val="Calibri"/>
        <family val="2"/>
        <scheme val="minor"/>
      </rPr>
      <t>, conta células que estão em branco.</t>
    </r>
  </si>
  <si>
    <r>
      <t xml:space="preserve">A função </t>
    </r>
    <r>
      <rPr>
        <b/>
        <sz val="11"/>
        <color theme="1"/>
        <rFont val="Calibri"/>
        <family val="2"/>
        <scheme val="minor"/>
      </rPr>
      <t>CONT.SE</t>
    </r>
    <r>
      <rPr>
        <sz val="11"/>
        <color theme="1"/>
        <rFont val="Calibri"/>
        <family val="2"/>
        <scheme val="minor"/>
      </rPr>
      <t>, tem dois parâmetros. O primeiro é matriz onde estão os dados. O segundo o critério.</t>
    </r>
  </si>
  <si>
    <t>O critério deverá estar entre " (aspas).</t>
  </si>
  <si>
    <t>Exemplo: "A"</t>
  </si>
  <si>
    <t>Escola do Futuro</t>
  </si>
  <si>
    <t>Classe: 1º C</t>
  </si>
  <si>
    <t>Aluno</t>
  </si>
  <si>
    <t>1º Bimestre</t>
  </si>
  <si>
    <t>2º Bimestre</t>
  </si>
  <si>
    <t>3º Bimestre</t>
  </si>
  <si>
    <t>4º Bimestre</t>
  </si>
  <si>
    <t>Média</t>
  </si>
  <si>
    <t>Resultado</t>
  </si>
  <si>
    <t>Conceito</t>
  </si>
  <si>
    <t>Ana Silva</t>
  </si>
  <si>
    <t>Carlos Melo</t>
  </si>
  <si>
    <t>Gabriela Ferreira</t>
  </si>
  <si>
    <t>João Silva</t>
  </si>
  <si>
    <t>D</t>
  </si>
  <si>
    <t>José Silveira</t>
  </si>
  <si>
    <t>Kelly de Sá</t>
  </si>
  <si>
    <t>Maria da Conceição</t>
  </si>
  <si>
    <t>Patricia Teles</t>
  </si>
  <si>
    <t>Pedro Ferreira</t>
  </si>
  <si>
    <t>Maior média</t>
  </si>
  <si>
    <t>Menor média</t>
  </si>
  <si>
    <t>Média da Classe</t>
  </si>
  <si>
    <t>A função SE, verifica através de um critério estabelecido, no exemplo acima, se a média é zero. Se for, o aluno está reprovado. Depois verifica, se a média for maior ou igual a 6, está aprovado</t>
  </si>
  <si>
    <t>Senão está em recuperação.</t>
  </si>
  <si>
    <t>Observe que as mensagens: Aprovado, Reprovado e Recuperação, tem que estar entre aspas, pois são textos (contém letras)</t>
  </si>
  <si>
    <t>Conceitos</t>
  </si>
  <si>
    <t>E</t>
  </si>
  <si>
    <t xml:space="preserve">C </t>
  </si>
  <si>
    <t>A função PROCV, faz a pesquisa de um determinado valor, em outra tabela.</t>
  </si>
  <si>
    <t>=PROCV(F6;$E$23:$F$27;2)</t>
  </si>
  <si>
    <t xml:space="preserve">Neste exemplo acima, o valor procurado (pesquisa), está na célula F6. O próximo parâmetro, é a matriz (tabela) que contém os dados, onde é efetuada a pesquisa, ou seja: $E$23:$F$27. </t>
  </si>
  <si>
    <t>O próximo  parâmetro, é a coluna que será retornada. No exemplo acima, procura a coluna 1 e retorna a coluna 2. O cifrão trava a matriz, para que quando arrastar, seja mantida a matriz.</t>
  </si>
  <si>
    <t>Estoque</t>
  </si>
  <si>
    <t>Código</t>
  </si>
  <si>
    <t>Produto</t>
  </si>
  <si>
    <t>Departamento</t>
  </si>
  <si>
    <t>Preço de Compra</t>
  </si>
  <si>
    <t>Qtd</t>
  </si>
  <si>
    <t>Preço de Venda</t>
  </si>
  <si>
    <t>Relatório</t>
  </si>
  <si>
    <t>P001</t>
  </si>
  <si>
    <t>Sapato Feminino</t>
  </si>
  <si>
    <t>Calçados</t>
  </si>
  <si>
    <t>Total Geral</t>
  </si>
  <si>
    <t>P002</t>
  </si>
  <si>
    <t>Chinelo Feminino</t>
  </si>
  <si>
    <t>Média Geral</t>
  </si>
  <si>
    <t>P003</t>
  </si>
  <si>
    <t>Sandália Feminino</t>
  </si>
  <si>
    <t>Maior Valor</t>
  </si>
  <si>
    <t>P004</t>
  </si>
  <si>
    <t>Tênis Feminino</t>
  </si>
  <si>
    <t>Menor Valor</t>
  </si>
  <si>
    <t>P005</t>
  </si>
  <si>
    <t>Cinto Feminino</t>
  </si>
  <si>
    <t>Acessórios</t>
  </si>
  <si>
    <t>P006</t>
  </si>
  <si>
    <t>Bolsa Feminino</t>
  </si>
  <si>
    <t>Soma</t>
  </si>
  <si>
    <t>P007</t>
  </si>
  <si>
    <t>Sapato Masculino</t>
  </si>
  <si>
    <t>P008</t>
  </si>
  <si>
    <t>Chinelo Masculino</t>
  </si>
  <si>
    <t>P009</t>
  </si>
  <si>
    <t>Sandália Masculino</t>
  </si>
  <si>
    <t>Vestuário</t>
  </si>
  <si>
    <t>P010</t>
  </si>
  <si>
    <t>Tênis Masculino</t>
  </si>
  <si>
    <t>Esporte</t>
  </si>
  <si>
    <t>P011</t>
  </si>
  <si>
    <t>Cinto Masculino</t>
  </si>
  <si>
    <t>P012</t>
  </si>
  <si>
    <t>Bolsa Masculino</t>
  </si>
  <si>
    <t>P013</t>
  </si>
  <si>
    <t>Sapato Infantil</t>
  </si>
  <si>
    <t>P014</t>
  </si>
  <si>
    <t>Chinelo Infantil</t>
  </si>
  <si>
    <t>P015</t>
  </si>
  <si>
    <t>Sandália Infantil</t>
  </si>
  <si>
    <t>P016</t>
  </si>
  <si>
    <t>Tênis Infantil</t>
  </si>
  <si>
    <t>P017</t>
  </si>
  <si>
    <t>Cinto Infantil</t>
  </si>
  <si>
    <t>P018</t>
  </si>
  <si>
    <t>Bolsa Infantil</t>
  </si>
  <si>
    <t>P019</t>
  </si>
  <si>
    <t>Calça Feminino</t>
  </si>
  <si>
    <t>P020</t>
  </si>
  <si>
    <t>Short Feminino</t>
  </si>
  <si>
    <t>P021</t>
  </si>
  <si>
    <t>Blusa Feminino</t>
  </si>
  <si>
    <t>P022</t>
  </si>
  <si>
    <t>Camisa Feminio</t>
  </si>
  <si>
    <t>P023</t>
  </si>
  <si>
    <t>Casaco Feminino</t>
  </si>
  <si>
    <t>P024</t>
  </si>
  <si>
    <t>Calça Masculino</t>
  </si>
  <si>
    <t>P025</t>
  </si>
  <si>
    <t>Short Masculino</t>
  </si>
  <si>
    <t>P026</t>
  </si>
  <si>
    <t>Blusa Masculino</t>
  </si>
  <si>
    <t>P027</t>
  </si>
  <si>
    <t>Camisa Masculino</t>
  </si>
  <si>
    <t>P028</t>
  </si>
  <si>
    <t>Casaco Masculino</t>
  </si>
  <si>
    <t>P029</t>
  </si>
  <si>
    <t>Calça Infantil</t>
  </si>
  <si>
    <t>P030</t>
  </si>
  <si>
    <t>Short Infantil</t>
  </si>
  <si>
    <t>P031</t>
  </si>
  <si>
    <t>Blusa Infantil</t>
  </si>
  <si>
    <t>P032</t>
  </si>
  <si>
    <t>Camisa Infantil</t>
  </si>
  <si>
    <t>P033</t>
  </si>
  <si>
    <t>Casaco Infantil</t>
  </si>
  <si>
    <t>P034</t>
  </si>
  <si>
    <t>Óculos de Sol Feminino</t>
  </si>
  <si>
    <t>P035</t>
  </si>
  <si>
    <t>Óculos de Sol Masculino</t>
  </si>
  <si>
    <t>P036</t>
  </si>
  <si>
    <t>Chapéu Feminino</t>
  </si>
  <si>
    <t>P037</t>
  </si>
  <si>
    <t>Chapéu Masculino</t>
  </si>
  <si>
    <t>P038</t>
  </si>
  <si>
    <t>Bola de Futebol</t>
  </si>
  <si>
    <t>P039</t>
  </si>
  <si>
    <t>Bola de Basquete</t>
  </si>
  <si>
    <t>P040</t>
  </si>
  <si>
    <t>Bola de Volei</t>
  </si>
  <si>
    <t>P041</t>
  </si>
  <si>
    <t>Bola de Tênis</t>
  </si>
  <si>
    <t>P042</t>
  </si>
  <si>
    <t>Raquete de Tênis</t>
  </si>
  <si>
    <t>P043</t>
  </si>
  <si>
    <t>Bola de Ping-pong</t>
  </si>
  <si>
    <t>P044</t>
  </si>
  <si>
    <t>Raquete de Ping-pong</t>
  </si>
  <si>
    <t>P045</t>
  </si>
  <si>
    <t>Maiô</t>
  </si>
  <si>
    <t>P046</t>
  </si>
  <si>
    <t>Sunga</t>
  </si>
  <si>
    <t>P047</t>
  </si>
  <si>
    <t>Luva de Goleiro</t>
  </si>
  <si>
    <t>P048</t>
  </si>
  <si>
    <t>Toca de natação</t>
  </si>
  <si>
    <t>P049</t>
  </si>
  <si>
    <t>Óculos de Mergulho</t>
  </si>
  <si>
    <t>P050</t>
  </si>
  <si>
    <t>Camisa Time</t>
  </si>
  <si>
    <t>Função SOMASE: Tem três parâmetros.</t>
  </si>
  <si>
    <t>O primeiro é a coluna onde estão os departamentos: C4:C53</t>
  </si>
  <si>
    <t xml:space="preserve">O segundo é o critério, ou seja, qual departamento </t>
  </si>
  <si>
    <t>O terceiro é a coluna onde estão os preços de venda</t>
  </si>
  <si>
    <r>
      <t xml:space="preserve">Para criar </t>
    </r>
    <r>
      <rPr>
        <b/>
        <sz val="11"/>
        <color theme="1"/>
        <rFont val="Calibri"/>
        <family val="2"/>
        <scheme val="minor"/>
      </rPr>
      <t>Lista de Validação</t>
    </r>
    <r>
      <rPr>
        <sz val="11"/>
        <color theme="1"/>
        <rFont val="Calibri"/>
        <family val="2"/>
        <scheme val="minor"/>
      </rPr>
      <t>, utilize os procedimentos:</t>
    </r>
  </si>
  <si>
    <t>Como os departamentos são 4, precisamos eliminar os valores duplicados.</t>
  </si>
  <si>
    <r>
      <t xml:space="preserve">Selecione todos departamentos; Vá até a Aba / </t>
    </r>
    <r>
      <rPr>
        <b/>
        <sz val="11"/>
        <color theme="1"/>
        <rFont val="Calibri"/>
        <family val="2"/>
        <scheme val="minor"/>
      </rPr>
      <t>Dados / Remover Duplicatas</t>
    </r>
  </si>
  <si>
    <t>Selecione todos departamentos; e copie para qualquer célula, exemplo: O1</t>
  </si>
  <si>
    <t>Confirme no botão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</si>
</sst>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0000"/>
    <numFmt numFmtId="166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ptos Narrow"/>
      <family val="2"/>
    </font>
    <font>
      <sz val="11"/>
      <color theme="1"/>
      <name val="Aptos Narrow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2"/>
      <color theme="1"/>
      <name val="Arial"/>
      <family val="2"/>
    </font>
    <font>
      <b/>
      <sz val="11"/>
      <color rgb="FFFFFFFF"/>
      <name val="Arial"/>
      <family val="2"/>
    </font>
    <font>
      <sz val="11"/>
      <color rgb="FFFFFFFF"/>
      <name val="Arial"/>
      <family val="2"/>
    </font>
    <font>
      <sz val="11"/>
      <color theme="1"/>
      <name val="Arial"/>
      <family val="2"/>
    </font>
    <font>
      <b/>
      <sz val="11"/>
      <color rgb="FF002060"/>
      <name val="Arial"/>
      <family val="2"/>
    </font>
    <font>
      <b/>
      <sz val="11"/>
      <color rgb="FF548135"/>
      <name val="Arial"/>
      <family val="2"/>
    </font>
    <font>
      <sz val="10"/>
      <color theme="1"/>
      <name val="Arial"/>
      <family val="2"/>
    </font>
    <font>
      <sz val="11"/>
      <color theme="0"/>
      <name val="Arial"/>
      <family val="2"/>
    </font>
    <font>
      <b/>
      <sz val="16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C7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2E75B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0" fontId="1" fillId="3" borderId="1" xfId="0" applyFont="1" applyFill="1" applyBorder="1" applyAlignment="1">
      <alignment horizontal="center"/>
    </xf>
    <xf numFmtId="164" fontId="0" fillId="0" borderId="1" xfId="0" applyNumberFormat="1" applyBorder="1"/>
    <xf numFmtId="44" fontId="0" fillId="0" borderId="1" xfId="0" applyNumberFormat="1" applyBorder="1"/>
    <xf numFmtId="14" fontId="0" fillId="0" borderId="0" xfId="0" applyNumberFormat="1"/>
    <xf numFmtId="20" fontId="0" fillId="0" borderId="0" xfId="0" applyNumberFormat="1"/>
    <xf numFmtId="0" fontId="0" fillId="6" borderId="1" xfId="0" applyFill="1" applyBorder="1"/>
    <xf numFmtId="0" fontId="0" fillId="7" borderId="1" xfId="0" applyFill="1" applyBorder="1"/>
    <xf numFmtId="0" fontId="0" fillId="0" borderId="0" xfId="0" applyAlignment="1">
      <alignment horizontal="left"/>
    </xf>
    <xf numFmtId="43" fontId="0" fillId="0" borderId="0" xfId="1" applyFont="1"/>
    <xf numFmtId="0" fontId="1" fillId="3" borderId="5" xfId="0" applyFont="1" applyFill="1" applyBorder="1" applyAlignment="1">
      <alignment horizontal="center"/>
    </xf>
    <xf numFmtId="165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4" fontId="6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6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10" borderId="9" xfId="0" applyFill="1" applyBorder="1" applyAlignment="1">
      <alignment horizontal="right" wrapText="1"/>
    </xf>
    <xf numFmtId="0" fontId="0" fillId="9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8" fillId="0" borderId="10" xfId="0" applyFont="1" applyBorder="1" applyAlignment="1">
      <alignment wrapText="1"/>
    </xf>
    <xf numFmtId="0" fontId="7" fillId="0" borderId="0" xfId="0" applyFont="1" applyAlignment="1">
      <alignment vertical="center"/>
    </xf>
    <xf numFmtId="0" fontId="0" fillId="11" borderId="1" xfId="0" applyFill="1" applyBorder="1" applyAlignment="1">
      <alignment horizontal="right" wrapText="1"/>
    </xf>
    <xf numFmtId="0" fontId="13" fillId="0" borderId="8" xfId="0" applyFont="1" applyBorder="1" applyAlignment="1">
      <alignment horizontal="right" wrapText="1"/>
    </xf>
    <xf numFmtId="0" fontId="13" fillId="14" borderId="1" xfId="0" applyFont="1" applyFill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wrapText="1"/>
    </xf>
    <xf numFmtId="0" fontId="10" fillId="0" borderId="0" xfId="0" applyFont="1" applyAlignment="1">
      <alignment horizontal="right" wrapText="1"/>
    </xf>
    <xf numFmtId="0" fontId="13" fillId="15" borderId="0" xfId="0" applyFont="1" applyFill="1" applyAlignment="1">
      <alignment horizontal="left" wrapText="1"/>
    </xf>
    <xf numFmtId="0" fontId="11" fillId="13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12" fillId="16" borderId="6" xfId="0" applyFont="1" applyFill="1" applyBorder="1" applyAlignment="1">
      <alignment wrapText="1"/>
    </xf>
    <xf numFmtId="0" fontId="13" fillId="0" borderId="9" xfId="0" applyFont="1" applyBorder="1" applyAlignment="1">
      <alignment horizontal="right" wrapText="1"/>
    </xf>
    <xf numFmtId="0" fontId="12" fillId="16" borderId="7" xfId="0" applyFont="1" applyFill="1" applyBorder="1" applyAlignment="1">
      <alignment wrapText="1"/>
    </xf>
    <xf numFmtId="166" fontId="13" fillId="0" borderId="8" xfId="0" applyNumberFormat="1" applyFont="1" applyBorder="1" applyAlignment="1">
      <alignment horizontal="right" wrapText="1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7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wrapText="1"/>
    </xf>
    <xf numFmtId="0" fontId="7" fillId="0" borderId="1" xfId="0" applyFont="1" applyBorder="1" applyAlignment="1">
      <alignment horizontal="right" wrapText="1"/>
    </xf>
    <xf numFmtId="0" fontId="9" fillId="12" borderId="1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166" fontId="14" fillId="14" borderId="1" xfId="0" applyNumberFormat="1" applyFont="1" applyFill="1" applyBorder="1" applyAlignment="1">
      <alignment horizontal="right" wrapText="1"/>
    </xf>
    <xf numFmtId="166" fontId="13" fillId="0" borderId="1" xfId="0" applyNumberFormat="1" applyFont="1" applyBorder="1" applyAlignment="1">
      <alignment horizontal="right" wrapText="1"/>
    </xf>
    <xf numFmtId="166" fontId="14" fillId="0" borderId="1" xfId="0" applyNumberFormat="1" applyFont="1" applyBorder="1" applyAlignment="1">
      <alignment horizontal="right" wrapText="1"/>
    </xf>
    <xf numFmtId="166" fontId="15" fillId="14" borderId="1" xfId="0" applyNumberFormat="1" applyFont="1" applyFill="1" applyBorder="1" applyAlignment="1">
      <alignment horizontal="right" wrapText="1"/>
    </xf>
    <xf numFmtId="166" fontId="15" fillId="0" borderId="1" xfId="0" applyNumberFormat="1" applyFont="1" applyBorder="1" applyAlignment="1">
      <alignment horizontal="right" wrapText="1"/>
    </xf>
    <xf numFmtId="166" fontId="13" fillId="14" borderId="1" xfId="0" applyNumberFormat="1" applyFont="1" applyFill="1" applyBorder="1" applyAlignment="1">
      <alignment horizontal="right" wrapText="1"/>
    </xf>
    <xf numFmtId="0" fontId="17" fillId="17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/>
    <xf numFmtId="0" fontId="13" fillId="0" borderId="0" xfId="0" quotePrefix="1" applyFont="1"/>
    <xf numFmtId="0" fontId="18" fillId="18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1" fillId="6" borderId="1" xfId="0" applyFont="1" applyFill="1" applyBorder="1"/>
    <xf numFmtId="44" fontId="1" fillId="6" borderId="1" xfId="2" applyFont="1" applyFill="1" applyBorder="1"/>
    <xf numFmtId="0" fontId="1" fillId="4" borderId="1" xfId="0" applyFont="1" applyFill="1" applyBorder="1"/>
    <xf numFmtId="44" fontId="1" fillId="4" borderId="1" xfId="2" applyFont="1" applyFill="1" applyBorder="1"/>
    <xf numFmtId="44" fontId="0" fillId="0" borderId="1" xfId="2" applyFont="1" applyBorder="1"/>
    <xf numFmtId="44" fontId="0" fillId="0" borderId="0" xfId="0" applyNumberFormat="1"/>
    <xf numFmtId="0" fontId="0" fillId="0" borderId="0" xfId="0" applyFill="1" applyBorder="1"/>
  </cellXfs>
  <cellStyles count="3">
    <cellStyle name="Moeda" xfId="2" builtinId="4"/>
    <cellStyle name="Normal" xfId="0" builtinId="0"/>
    <cellStyle name="Vírgula" xfId="1" builtinId="3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7" tint="0.39994506668294322"/>
        </patternFill>
      </fill>
    </dxf>
    <dxf>
      <font>
        <color theme="8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7" tint="0.39994506668294322"/>
        </patternFill>
      </fill>
    </dxf>
    <dxf>
      <font>
        <color theme="8" tint="-0.24994659260841701"/>
      </font>
      <fill>
        <patternFill>
          <bgColor theme="8" tint="0.39994506668294322"/>
        </patternFill>
      </fill>
    </dxf>
    <dxf>
      <font>
        <b/>
        <i val="0"/>
        <color theme="5" tint="-0.2499465926084170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7" tint="0.39994506668294322"/>
        </patternFill>
      </fill>
    </dxf>
    <dxf>
      <font>
        <color theme="8" tint="-0.24994659260841701"/>
      </font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1C29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1</xdr:row>
      <xdr:rowOff>9525</xdr:rowOff>
    </xdr:from>
    <xdr:to>
      <xdr:col>17</xdr:col>
      <xdr:colOff>153787</xdr:colOff>
      <xdr:row>7</xdr:row>
      <xdr:rowOff>133527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7C92C06-4CF6-F49F-4280-8B5128AC6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200025"/>
          <a:ext cx="9935962" cy="126700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11</xdr:row>
      <xdr:rowOff>104775</xdr:rowOff>
    </xdr:from>
    <xdr:to>
      <xdr:col>14</xdr:col>
      <xdr:colOff>401209</xdr:colOff>
      <xdr:row>13</xdr:row>
      <xdr:rowOff>66723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F2A8248-A834-9A68-9BFE-B93F45CDC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" y="2200275"/>
          <a:ext cx="8306959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104775</xdr:rowOff>
    </xdr:from>
    <xdr:to>
      <xdr:col>20</xdr:col>
      <xdr:colOff>125459</xdr:colOff>
      <xdr:row>17</xdr:row>
      <xdr:rowOff>142907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F0AA582-231B-3063-F277-0AC9264AF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152775"/>
          <a:ext cx="1170785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18</xdr:row>
      <xdr:rowOff>171450</xdr:rowOff>
    </xdr:from>
    <xdr:to>
      <xdr:col>4</xdr:col>
      <xdr:colOff>324148</xdr:colOff>
      <xdr:row>22</xdr:row>
      <xdr:rowOff>162030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F03653C-CD77-7C23-2CBF-8C9CEB472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8650" y="3600450"/>
          <a:ext cx="2133898" cy="752580"/>
        </a:xfrm>
        <a:prstGeom prst="rect">
          <a:avLst/>
        </a:prstGeom>
      </xdr:spPr>
    </xdr:pic>
    <xdr:clientData/>
  </xdr:twoCellAnchor>
  <xdr:twoCellAnchor editAs="oneCell">
    <xdr:from>
      <xdr:col>12</xdr:col>
      <xdr:colOff>504825</xdr:colOff>
      <xdr:row>19</xdr:row>
      <xdr:rowOff>66675</xdr:rowOff>
    </xdr:from>
    <xdr:to>
      <xdr:col>24</xdr:col>
      <xdr:colOff>48582</xdr:colOff>
      <xdr:row>20</xdr:row>
      <xdr:rowOff>171450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228A599-E982-14A1-1505-A01665FCEE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42601"/>
        <a:stretch/>
      </xdr:blipFill>
      <xdr:spPr>
        <a:xfrm>
          <a:off x="7820025" y="3686175"/>
          <a:ext cx="6858957" cy="295275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590550</xdr:colOff>
      <xdr:row>22</xdr:row>
      <xdr:rowOff>57150</xdr:rowOff>
    </xdr:from>
    <xdr:to>
      <xdr:col>13</xdr:col>
      <xdr:colOff>257214</xdr:colOff>
      <xdr:row>27</xdr:row>
      <xdr:rowOff>66809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C169E91-C4E9-0EA4-CB2E-DDECEAC18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05750" y="4248150"/>
          <a:ext cx="276264" cy="962159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24</xdr:row>
      <xdr:rowOff>85725</xdr:rowOff>
    </xdr:from>
    <xdr:to>
      <xdr:col>17</xdr:col>
      <xdr:colOff>190630</xdr:colOff>
      <xdr:row>27</xdr:row>
      <xdr:rowOff>9594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CB0554C9-BAAB-BBE0-4C1C-B9ADEE4E4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20250" y="4657725"/>
          <a:ext cx="933580" cy="49536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9525</xdr:rowOff>
    </xdr:from>
    <xdr:to>
      <xdr:col>6</xdr:col>
      <xdr:colOff>419244</xdr:colOff>
      <xdr:row>20</xdr:row>
      <xdr:rowOff>171499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5FF6FC81-AA35-4CCF-788E-786174656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48000" y="3629025"/>
          <a:ext cx="1028844" cy="3524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476250</xdr:colOff>
      <xdr:row>19</xdr:row>
      <xdr:rowOff>57150</xdr:rowOff>
    </xdr:from>
    <xdr:to>
      <xdr:col>12</xdr:col>
      <xdr:colOff>410076</xdr:colOff>
      <xdr:row>21</xdr:row>
      <xdr:rowOff>45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3346CA6D-F827-51CD-169F-630DB1184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33850" y="3676650"/>
          <a:ext cx="3591426" cy="323895"/>
        </a:xfrm>
        <a:prstGeom prst="rect">
          <a:avLst/>
        </a:prstGeom>
      </xdr:spPr>
    </xdr:pic>
    <xdr:clientData/>
  </xdr:twoCellAnchor>
  <xdr:twoCellAnchor>
    <xdr:from>
      <xdr:col>17</xdr:col>
      <xdr:colOff>171450</xdr:colOff>
      <xdr:row>1</xdr:row>
      <xdr:rowOff>9525</xdr:rowOff>
    </xdr:from>
    <xdr:to>
      <xdr:col>17</xdr:col>
      <xdr:colOff>552450</xdr:colOff>
      <xdr:row>7</xdr:row>
      <xdr:rowOff>66675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244FCF70-78CD-FB32-1B6B-1D57565E8CC8}"/>
            </a:ext>
          </a:extLst>
        </xdr:cNvPr>
        <xdr:cNvSpPr/>
      </xdr:nvSpPr>
      <xdr:spPr>
        <a:xfrm>
          <a:off x="10534650" y="200025"/>
          <a:ext cx="381000" cy="120015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18</xdr:col>
      <xdr:colOff>9525</xdr:colOff>
      <xdr:row>3</xdr:row>
      <xdr:rowOff>85725</xdr:rowOff>
    </xdr:from>
    <xdr:ext cx="1113125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3DBF2DD5-E441-049E-485D-EC6B82F35C5D}"/>
            </a:ext>
          </a:extLst>
        </xdr:cNvPr>
        <xdr:cNvSpPr txBox="1"/>
      </xdr:nvSpPr>
      <xdr:spPr>
        <a:xfrm>
          <a:off x="10982325" y="657225"/>
          <a:ext cx="1113125" cy="264560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Faixa de Opções</a:t>
          </a:r>
        </a:p>
      </xdr:txBody>
    </xdr:sp>
    <xdr:clientData/>
  </xdr:oneCellAnchor>
  <xdr:twoCellAnchor>
    <xdr:from>
      <xdr:col>1</xdr:col>
      <xdr:colOff>60958</xdr:colOff>
      <xdr:row>10</xdr:row>
      <xdr:rowOff>57150</xdr:rowOff>
    </xdr:from>
    <xdr:to>
      <xdr:col>14</xdr:col>
      <xdr:colOff>352427</xdr:colOff>
      <xdr:row>11</xdr:row>
      <xdr:rowOff>80009</xdr:rowOff>
    </xdr:to>
    <xdr:sp macro="" textlink="">
      <xdr:nvSpPr>
        <xdr:cNvPr id="13" name="Chave Direita 12">
          <a:extLst>
            <a:ext uri="{FF2B5EF4-FFF2-40B4-BE49-F238E27FC236}">
              <a16:creationId xmlns:a16="http://schemas.microsoft.com/office/drawing/2014/main" id="{459D8299-FF99-A9E2-2464-5A4D57DBC59C}"/>
            </a:ext>
          </a:extLst>
        </xdr:cNvPr>
        <xdr:cNvSpPr/>
      </xdr:nvSpPr>
      <xdr:spPr>
        <a:xfrm rot="16200000">
          <a:off x="4672013" y="-2039305"/>
          <a:ext cx="213359" cy="8216269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247650</xdr:colOff>
      <xdr:row>8</xdr:row>
      <xdr:rowOff>123825</xdr:rowOff>
    </xdr:from>
    <xdr:ext cx="502895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E2972E1C-73C4-4712-8BAB-D4C7D1061DBE}"/>
            </a:ext>
          </a:extLst>
        </xdr:cNvPr>
        <xdr:cNvSpPr txBox="1"/>
      </xdr:nvSpPr>
      <xdr:spPr>
        <a:xfrm>
          <a:off x="4514850" y="1647825"/>
          <a:ext cx="502895" cy="264560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Guias</a:t>
          </a:r>
        </a:p>
      </xdr:txBody>
    </xdr:sp>
    <xdr:clientData/>
  </xdr:oneCellAnchor>
  <xdr:twoCellAnchor>
    <xdr:from>
      <xdr:col>1</xdr:col>
      <xdr:colOff>0</xdr:colOff>
      <xdr:row>15</xdr:row>
      <xdr:rowOff>76199</xdr:rowOff>
    </xdr:from>
    <xdr:to>
      <xdr:col>20</xdr:col>
      <xdr:colOff>57150</xdr:colOff>
      <xdr:row>16</xdr:row>
      <xdr:rowOff>66674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EF99D410-25D8-4D06-A587-482270DE505F}"/>
            </a:ext>
          </a:extLst>
        </xdr:cNvPr>
        <xdr:cNvSpPr/>
      </xdr:nvSpPr>
      <xdr:spPr>
        <a:xfrm rot="16200000">
          <a:off x="6338887" y="-2795588"/>
          <a:ext cx="180975" cy="1163955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28575</xdr:colOff>
      <xdr:row>13</xdr:row>
      <xdr:rowOff>152400</xdr:rowOff>
    </xdr:from>
    <xdr:ext cx="600614" cy="264560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DB90DCF3-E0CD-4A36-9247-5008A4F10BE7}"/>
            </a:ext>
          </a:extLst>
        </xdr:cNvPr>
        <xdr:cNvSpPr txBox="1"/>
      </xdr:nvSpPr>
      <xdr:spPr>
        <a:xfrm>
          <a:off x="6124575" y="2628900"/>
          <a:ext cx="600614" cy="264560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Grupos</a:t>
          </a:r>
        </a:p>
      </xdr:txBody>
    </xdr:sp>
    <xdr:clientData/>
  </xdr:oneCellAnchor>
  <xdr:oneCellAnchor>
    <xdr:from>
      <xdr:col>1</xdr:col>
      <xdr:colOff>552450</xdr:colOff>
      <xdr:row>24</xdr:row>
      <xdr:rowOff>152400</xdr:rowOff>
    </xdr:from>
    <xdr:ext cx="792268" cy="264560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4E700A53-1F82-4169-B2F2-80CC4F6667BF}"/>
            </a:ext>
          </a:extLst>
        </xdr:cNvPr>
        <xdr:cNvSpPr txBox="1"/>
      </xdr:nvSpPr>
      <xdr:spPr>
        <a:xfrm>
          <a:off x="1162050" y="4724400"/>
          <a:ext cx="792268" cy="264560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Comandos</a:t>
          </a:r>
        </a:p>
      </xdr:txBody>
    </xdr:sp>
    <xdr:clientData/>
  </xdr:oneCellAnchor>
  <xdr:twoCellAnchor>
    <xdr:from>
      <xdr:col>1</xdr:col>
      <xdr:colOff>352425</xdr:colOff>
      <xdr:row>22</xdr:row>
      <xdr:rowOff>19050</xdr:rowOff>
    </xdr:from>
    <xdr:to>
      <xdr:col>2</xdr:col>
      <xdr:colOff>342900</xdr:colOff>
      <xdr:row>24</xdr:row>
      <xdr:rowOff>142875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2BBCB210-0C9A-C727-EB85-CDFDACEE9F23}"/>
            </a:ext>
          </a:extLst>
        </xdr:cNvPr>
        <xdr:cNvCxnSpPr/>
      </xdr:nvCxnSpPr>
      <xdr:spPr>
        <a:xfrm flipH="1" flipV="1">
          <a:off x="962025" y="4210050"/>
          <a:ext cx="600075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22</xdr:row>
      <xdr:rowOff>19050</xdr:rowOff>
    </xdr:from>
    <xdr:to>
      <xdr:col>2</xdr:col>
      <xdr:colOff>419100</xdr:colOff>
      <xdr:row>24</xdr:row>
      <xdr:rowOff>161925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A942AFF2-C983-328F-A6B9-3A0BC1A7EBF9}"/>
            </a:ext>
          </a:extLst>
        </xdr:cNvPr>
        <xdr:cNvCxnSpPr/>
      </xdr:nvCxnSpPr>
      <xdr:spPr>
        <a:xfrm flipV="1">
          <a:off x="1571625" y="4210050"/>
          <a:ext cx="66675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338984</xdr:colOff>
      <xdr:row>22</xdr:row>
      <xdr:rowOff>9525</xdr:rowOff>
    </xdr:from>
    <xdr:to>
      <xdr:col>3</xdr:col>
      <xdr:colOff>428625</xdr:colOff>
      <xdr:row>24</xdr:row>
      <xdr:rowOff>152400</xdr:rowOff>
    </xdr:to>
    <xdr:cxnSp macro="">
      <xdr:nvCxnSpPr>
        <xdr:cNvPr id="23" name="Conector de Seta Reta 22">
          <a:extLst>
            <a:ext uri="{FF2B5EF4-FFF2-40B4-BE49-F238E27FC236}">
              <a16:creationId xmlns:a16="http://schemas.microsoft.com/office/drawing/2014/main" id="{561E995C-4AF1-541F-3B88-6DECB959AEC4}"/>
            </a:ext>
          </a:extLst>
        </xdr:cNvPr>
        <xdr:cNvCxnSpPr>
          <a:stCxn id="17" idx="0"/>
        </xdr:cNvCxnSpPr>
      </xdr:nvCxnSpPr>
      <xdr:spPr>
        <a:xfrm flipV="1">
          <a:off x="1558184" y="4200525"/>
          <a:ext cx="699241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20</xdr:row>
      <xdr:rowOff>180978</xdr:rowOff>
    </xdr:from>
    <xdr:to>
      <xdr:col>6</xdr:col>
      <xdr:colOff>390525</xdr:colOff>
      <xdr:row>22</xdr:row>
      <xdr:rowOff>4</xdr:rowOff>
    </xdr:to>
    <xdr:sp macro="" textlink="">
      <xdr:nvSpPr>
        <xdr:cNvPr id="24" name="Chave Direita 23">
          <a:extLst>
            <a:ext uri="{FF2B5EF4-FFF2-40B4-BE49-F238E27FC236}">
              <a16:creationId xmlns:a16="http://schemas.microsoft.com/office/drawing/2014/main" id="{3147529C-CA90-4191-8F38-B027AAC8D470}"/>
            </a:ext>
          </a:extLst>
        </xdr:cNvPr>
        <xdr:cNvSpPr/>
      </xdr:nvSpPr>
      <xdr:spPr>
        <a:xfrm rot="5400000">
          <a:off x="3452812" y="3595691"/>
          <a:ext cx="200026" cy="99060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485774</xdr:colOff>
      <xdr:row>21</xdr:row>
      <xdr:rowOff>9525</xdr:rowOff>
    </xdr:from>
    <xdr:to>
      <xdr:col>12</xdr:col>
      <xdr:colOff>400049</xdr:colOff>
      <xdr:row>22</xdr:row>
      <xdr:rowOff>19050</xdr:rowOff>
    </xdr:to>
    <xdr:sp macro="" textlink="">
      <xdr:nvSpPr>
        <xdr:cNvPr id="25" name="Chave Direita 24">
          <a:extLst>
            <a:ext uri="{FF2B5EF4-FFF2-40B4-BE49-F238E27FC236}">
              <a16:creationId xmlns:a16="http://schemas.microsoft.com/office/drawing/2014/main" id="{559D184E-3B24-4D18-88EE-8AC41CEF6BA2}"/>
            </a:ext>
          </a:extLst>
        </xdr:cNvPr>
        <xdr:cNvSpPr/>
      </xdr:nvSpPr>
      <xdr:spPr>
        <a:xfrm rot="5400000">
          <a:off x="5829299" y="2324100"/>
          <a:ext cx="200025" cy="35718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581024</xdr:colOff>
      <xdr:row>21</xdr:row>
      <xdr:rowOff>19049</xdr:rowOff>
    </xdr:from>
    <xdr:to>
      <xdr:col>23</xdr:col>
      <xdr:colOff>590549</xdr:colOff>
      <xdr:row>22</xdr:row>
      <xdr:rowOff>38102</xdr:rowOff>
    </xdr:to>
    <xdr:sp macro="" textlink="">
      <xdr:nvSpPr>
        <xdr:cNvPr id="26" name="Chave Direita 25">
          <a:extLst>
            <a:ext uri="{FF2B5EF4-FFF2-40B4-BE49-F238E27FC236}">
              <a16:creationId xmlns:a16="http://schemas.microsoft.com/office/drawing/2014/main" id="{386D01C3-02B4-4292-8B61-469742B2EBD4}"/>
            </a:ext>
          </a:extLst>
        </xdr:cNvPr>
        <xdr:cNvSpPr/>
      </xdr:nvSpPr>
      <xdr:spPr>
        <a:xfrm rot="5400000">
          <a:off x="11149010" y="766763"/>
          <a:ext cx="209553" cy="671512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238125</xdr:colOff>
      <xdr:row>22</xdr:row>
      <xdr:rowOff>85724</xdr:rowOff>
    </xdr:from>
    <xdr:to>
      <xdr:col>13</xdr:col>
      <xdr:colOff>438150</xdr:colOff>
      <xdr:row>27</xdr:row>
      <xdr:rowOff>47625</xdr:rowOff>
    </xdr:to>
    <xdr:sp macro="" textlink="">
      <xdr:nvSpPr>
        <xdr:cNvPr id="27" name="Chave Direita 26">
          <a:extLst>
            <a:ext uri="{FF2B5EF4-FFF2-40B4-BE49-F238E27FC236}">
              <a16:creationId xmlns:a16="http://schemas.microsoft.com/office/drawing/2014/main" id="{7A8483F4-37D7-4065-8785-7632DF00193C}"/>
            </a:ext>
          </a:extLst>
        </xdr:cNvPr>
        <xdr:cNvSpPr/>
      </xdr:nvSpPr>
      <xdr:spPr>
        <a:xfrm>
          <a:off x="8162925" y="4276724"/>
          <a:ext cx="200025" cy="914401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5</xdr:col>
      <xdr:colOff>104775</xdr:colOff>
      <xdr:row>22</xdr:row>
      <xdr:rowOff>28575</xdr:rowOff>
    </xdr:from>
    <xdr:ext cx="1044901" cy="264560"/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D3598188-9FB4-4E2A-BC9C-9570454A539E}"/>
            </a:ext>
          </a:extLst>
        </xdr:cNvPr>
        <xdr:cNvSpPr txBox="1"/>
      </xdr:nvSpPr>
      <xdr:spPr>
        <a:xfrm>
          <a:off x="3152775" y="4219575"/>
          <a:ext cx="1044901" cy="264560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Caixa de Nome</a:t>
          </a:r>
        </a:p>
      </xdr:txBody>
    </xdr:sp>
    <xdr:clientData/>
  </xdr:oneCellAnchor>
  <xdr:oneCellAnchor>
    <xdr:from>
      <xdr:col>9</xdr:col>
      <xdr:colOff>9525</xdr:colOff>
      <xdr:row>22</xdr:row>
      <xdr:rowOff>57150</xdr:rowOff>
    </xdr:from>
    <xdr:ext cx="1233286" cy="264560"/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26693B4A-BD04-4D17-B399-7AD805CB4275}"/>
            </a:ext>
          </a:extLst>
        </xdr:cNvPr>
        <xdr:cNvSpPr txBox="1"/>
      </xdr:nvSpPr>
      <xdr:spPr>
        <a:xfrm>
          <a:off x="5495925" y="4248150"/>
          <a:ext cx="1233286" cy="264560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Barra de Fórmulas</a:t>
          </a:r>
        </a:p>
      </xdr:txBody>
    </xdr:sp>
    <xdr:clientData/>
  </xdr:oneCellAnchor>
  <xdr:oneCellAnchor>
    <xdr:from>
      <xdr:col>17</xdr:col>
      <xdr:colOff>533400</xdr:colOff>
      <xdr:row>22</xdr:row>
      <xdr:rowOff>57150</xdr:rowOff>
    </xdr:from>
    <xdr:ext cx="637610" cy="264560"/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FB41BCCC-495F-43FF-9CA5-BF3A1B630E32}"/>
            </a:ext>
          </a:extLst>
        </xdr:cNvPr>
        <xdr:cNvSpPr txBox="1"/>
      </xdr:nvSpPr>
      <xdr:spPr>
        <a:xfrm>
          <a:off x="10896600" y="4248150"/>
          <a:ext cx="637610" cy="264560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Colunas</a:t>
          </a:r>
        </a:p>
      </xdr:txBody>
    </xdr:sp>
    <xdr:clientData/>
  </xdr:oneCellAnchor>
  <xdr:oneCellAnchor>
    <xdr:from>
      <xdr:col>13</xdr:col>
      <xdr:colOff>466725</xdr:colOff>
      <xdr:row>23</xdr:row>
      <xdr:rowOff>171450</xdr:rowOff>
    </xdr:from>
    <xdr:ext cx="547329" cy="264560"/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F29AA0AE-F8FA-4881-92A6-765C3FE395FC}"/>
            </a:ext>
          </a:extLst>
        </xdr:cNvPr>
        <xdr:cNvSpPr txBox="1"/>
      </xdr:nvSpPr>
      <xdr:spPr>
        <a:xfrm>
          <a:off x="8391525" y="4552950"/>
          <a:ext cx="547329" cy="264560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Linhas</a:t>
          </a:r>
        </a:p>
      </xdr:txBody>
    </xdr:sp>
    <xdr:clientData/>
  </xdr:oneCellAnchor>
  <xdr:twoCellAnchor>
    <xdr:from>
      <xdr:col>16</xdr:col>
      <xdr:colOff>409575</xdr:colOff>
      <xdr:row>26</xdr:row>
      <xdr:rowOff>0</xdr:rowOff>
    </xdr:from>
    <xdr:to>
      <xdr:col>17</xdr:col>
      <xdr:colOff>19050</xdr:colOff>
      <xdr:row>27</xdr:row>
      <xdr:rowOff>19050</xdr:rowOff>
    </xdr:to>
    <xdr:cxnSp macro="">
      <xdr:nvCxnSpPr>
        <xdr:cNvPr id="33" name="Conector de Seta Reta 32">
          <a:extLst>
            <a:ext uri="{FF2B5EF4-FFF2-40B4-BE49-F238E27FC236}">
              <a16:creationId xmlns:a16="http://schemas.microsoft.com/office/drawing/2014/main" id="{A817B69A-CFF8-47A6-AB3C-D01673136E56}"/>
            </a:ext>
          </a:extLst>
        </xdr:cNvPr>
        <xdr:cNvCxnSpPr/>
      </xdr:nvCxnSpPr>
      <xdr:spPr>
        <a:xfrm flipH="1" flipV="1">
          <a:off x="10163175" y="4953000"/>
          <a:ext cx="219075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542925</xdr:colOff>
      <xdr:row>24</xdr:row>
      <xdr:rowOff>66675</xdr:rowOff>
    </xdr:from>
    <xdr:to>
      <xdr:col>19</xdr:col>
      <xdr:colOff>257305</xdr:colOff>
      <xdr:row>27</xdr:row>
      <xdr:rowOff>69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65B98DF8-0767-40D1-BA6B-04DB4CF93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906125" y="4638675"/>
          <a:ext cx="933580" cy="495369"/>
        </a:xfrm>
        <a:prstGeom prst="rect">
          <a:avLst/>
        </a:prstGeom>
      </xdr:spPr>
    </xdr:pic>
    <xdr:clientData/>
  </xdr:twoCellAnchor>
  <xdr:twoCellAnchor>
    <xdr:from>
      <xdr:col>19</xdr:col>
      <xdr:colOff>190500</xdr:colOff>
      <xdr:row>26</xdr:row>
      <xdr:rowOff>95250</xdr:rowOff>
    </xdr:from>
    <xdr:to>
      <xdr:col>19</xdr:col>
      <xdr:colOff>438150</xdr:colOff>
      <xdr:row>27</xdr:row>
      <xdr:rowOff>9525</xdr:rowOff>
    </xdr:to>
    <xdr:cxnSp macro="">
      <xdr:nvCxnSpPr>
        <xdr:cNvPr id="38" name="Conector de Seta Reta 37">
          <a:extLst>
            <a:ext uri="{FF2B5EF4-FFF2-40B4-BE49-F238E27FC236}">
              <a16:creationId xmlns:a16="http://schemas.microsoft.com/office/drawing/2014/main" id="{2D2BB5AA-1B8E-4433-92C3-7A56F0C695E0}"/>
            </a:ext>
          </a:extLst>
        </xdr:cNvPr>
        <xdr:cNvCxnSpPr/>
      </xdr:nvCxnSpPr>
      <xdr:spPr>
        <a:xfrm flipH="1" flipV="1">
          <a:off x="11772900" y="5048250"/>
          <a:ext cx="24765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152400</xdr:colOff>
      <xdr:row>27</xdr:row>
      <xdr:rowOff>47625</xdr:rowOff>
    </xdr:from>
    <xdr:ext cx="536557" cy="264560"/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A2185E53-CA0B-45F9-B148-31CF74E1D40B}"/>
            </a:ext>
          </a:extLst>
        </xdr:cNvPr>
        <xdr:cNvSpPr txBox="1"/>
      </xdr:nvSpPr>
      <xdr:spPr>
        <a:xfrm>
          <a:off x="9906000" y="5191125"/>
          <a:ext cx="536557" cy="264560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Célula</a:t>
          </a:r>
        </a:p>
      </xdr:txBody>
    </xdr:sp>
    <xdr:clientData/>
  </xdr:oneCellAnchor>
  <xdr:oneCellAnchor>
    <xdr:from>
      <xdr:col>19</xdr:col>
      <xdr:colOff>457200</xdr:colOff>
      <xdr:row>26</xdr:row>
      <xdr:rowOff>47625</xdr:rowOff>
    </xdr:from>
    <xdr:ext cx="1515351" cy="264560"/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F79209A0-2452-4554-B788-9AF34082B473}"/>
            </a:ext>
          </a:extLst>
        </xdr:cNvPr>
        <xdr:cNvSpPr txBox="1"/>
      </xdr:nvSpPr>
      <xdr:spPr>
        <a:xfrm>
          <a:off x="12039600" y="5000625"/>
          <a:ext cx="1515351" cy="264560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Alça</a:t>
          </a:r>
          <a:r>
            <a:rPr lang="pt-BR" sz="1100" baseline="0"/>
            <a:t> de Preenchimento</a:t>
          </a:r>
          <a:endParaRPr lang="pt-B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16</xdr:row>
      <xdr:rowOff>28575</xdr:rowOff>
    </xdr:from>
    <xdr:to>
      <xdr:col>2</xdr:col>
      <xdr:colOff>809625</xdr:colOff>
      <xdr:row>26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1A726D7-89D5-4C4E-B79B-70B1F3536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3086100"/>
          <a:ext cx="752475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1019176</xdr:colOff>
      <xdr:row>21</xdr:row>
      <xdr:rowOff>38100</xdr:rowOff>
    </xdr:from>
    <xdr:to>
      <xdr:col>8</xdr:col>
      <xdr:colOff>215553</xdr:colOff>
      <xdr:row>37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4420AAF-0231-4244-9BD1-5FA5C5C7F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6" y="4048125"/>
          <a:ext cx="1263302" cy="3190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29</xdr:row>
      <xdr:rowOff>9525</xdr:rowOff>
    </xdr:from>
    <xdr:to>
      <xdr:col>1</xdr:col>
      <xdr:colOff>314325</xdr:colOff>
      <xdr:row>40</xdr:row>
      <xdr:rowOff>11540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21F3451-2DA2-4462-81EB-3FE069219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5543550"/>
          <a:ext cx="1257300" cy="209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33</xdr:row>
      <xdr:rowOff>53788</xdr:rowOff>
    </xdr:from>
    <xdr:to>
      <xdr:col>3</xdr:col>
      <xdr:colOff>619125</xdr:colOff>
      <xdr:row>42</xdr:row>
      <xdr:rowOff>25774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101EEAD-8C98-48CE-B70D-90529422F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6349813"/>
          <a:ext cx="1638300" cy="1686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525780</xdr:colOff>
      <xdr:row>0</xdr:row>
      <xdr:rowOff>71120</xdr:rowOff>
    </xdr:from>
    <xdr:ext cx="1915461" cy="436786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BBA8E1E-AB2C-40E0-856E-53ADE9657F26}"/>
            </a:ext>
          </a:extLst>
        </xdr:cNvPr>
        <xdr:cNvSpPr txBox="1"/>
      </xdr:nvSpPr>
      <xdr:spPr>
        <a:xfrm>
          <a:off x="8846820" y="71120"/>
          <a:ext cx="1915461" cy="43678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pt-BR" sz="1100"/>
            <a:t>As informações do relatório</a:t>
          </a:r>
          <a:r>
            <a:rPr lang="pt-BR" sz="1100" baseline="0"/>
            <a:t>,</a:t>
          </a:r>
        </a:p>
        <a:p>
          <a:pPr algn="ctr"/>
          <a:r>
            <a:rPr lang="pt-BR" sz="1100" baseline="0"/>
            <a:t>será feita pelo Preço de Venda.</a:t>
          </a:r>
          <a:endParaRPr lang="pt-BR" sz="1100"/>
        </a:p>
      </xdr:txBody>
    </xdr:sp>
    <xdr:clientData/>
  </xdr:oneCellAnchor>
  <xdr:twoCellAnchor editAs="oneCell">
    <xdr:from>
      <xdr:col>8</xdr:col>
      <xdr:colOff>22860</xdr:colOff>
      <xdr:row>23</xdr:row>
      <xdr:rowOff>76200</xdr:rowOff>
    </xdr:from>
    <xdr:to>
      <xdr:col>12</xdr:col>
      <xdr:colOff>99060</xdr:colOff>
      <xdr:row>33</xdr:row>
      <xdr:rowOff>73863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026F12-CFF9-7FAE-DEF3-D395B1918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0320" y="4366260"/>
          <a:ext cx="3322320" cy="1826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2E37-546F-4CDA-8DE3-500CA4B8ACEC}">
  <dimension ref="A1"/>
  <sheetViews>
    <sheetView workbookViewId="0">
      <selection activeCell="Z8" sqref="Z8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C83B-79DD-440F-A70F-424F81401D5D}">
  <dimension ref="A1:P53"/>
  <sheetViews>
    <sheetView showGridLines="0" tabSelected="1" topLeftCell="A15" workbookViewId="0">
      <selection activeCell="I36" sqref="I36"/>
    </sheetView>
  </sheetViews>
  <sheetFormatPr defaultRowHeight="14.4" x14ac:dyDescent="0.3"/>
  <cols>
    <col min="2" max="2" width="20.5546875" bestFit="1" customWidth="1"/>
    <col min="3" max="3" width="12.5546875" bestFit="1" customWidth="1"/>
    <col min="4" max="4" width="15.5546875" bestFit="1" customWidth="1"/>
    <col min="5" max="5" width="3.77734375" bestFit="1" customWidth="1"/>
    <col min="6" max="6" width="13.44140625" bestFit="1" customWidth="1"/>
    <col min="9" max="9" width="12.44140625" customWidth="1"/>
    <col min="10" max="10" width="17.109375" customWidth="1"/>
  </cols>
  <sheetData>
    <row r="1" spans="1:16" ht="21" x14ac:dyDescent="0.4">
      <c r="A1" s="65" t="s">
        <v>168</v>
      </c>
      <c r="B1" s="65"/>
      <c r="C1" s="65"/>
      <c r="D1" s="65"/>
      <c r="E1" s="65"/>
      <c r="F1" s="65"/>
      <c r="P1" s="2" t="s">
        <v>178</v>
      </c>
    </row>
    <row r="2" spans="1:16" x14ac:dyDescent="0.3">
      <c r="P2" s="2" t="s">
        <v>178</v>
      </c>
    </row>
    <row r="3" spans="1:16" x14ac:dyDescent="0.3">
      <c r="A3" s="66" t="s">
        <v>169</v>
      </c>
      <c r="B3" s="66" t="s">
        <v>170</v>
      </c>
      <c r="C3" s="66" t="s">
        <v>171</v>
      </c>
      <c r="D3" s="66" t="s">
        <v>172</v>
      </c>
      <c r="E3" s="66" t="s">
        <v>173</v>
      </c>
      <c r="F3" s="66" t="s">
        <v>174</v>
      </c>
      <c r="I3" s="67" t="s">
        <v>175</v>
      </c>
      <c r="J3" s="67"/>
      <c r="P3" s="2" t="s">
        <v>178</v>
      </c>
    </row>
    <row r="4" spans="1:16" x14ac:dyDescent="0.3">
      <c r="A4" s="2" t="s">
        <v>176</v>
      </c>
      <c r="B4" s="2" t="s">
        <v>177</v>
      </c>
      <c r="C4" s="2" t="s">
        <v>178</v>
      </c>
      <c r="D4" s="2">
        <v>34.799999999999997</v>
      </c>
      <c r="E4" s="2">
        <v>12</v>
      </c>
      <c r="F4" s="68">
        <v>78.3</v>
      </c>
      <c r="I4" s="69" t="s">
        <v>179</v>
      </c>
      <c r="J4" s="70"/>
      <c r="P4" s="2" t="s">
        <v>178</v>
      </c>
    </row>
    <row r="5" spans="1:16" x14ac:dyDescent="0.3">
      <c r="A5" s="2" t="s">
        <v>180</v>
      </c>
      <c r="B5" s="2" t="s">
        <v>181</v>
      </c>
      <c r="C5" s="2" t="s">
        <v>178</v>
      </c>
      <c r="D5" s="2">
        <v>23.7</v>
      </c>
      <c r="E5" s="2">
        <v>45</v>
      </c>
      <c r="F5" s="68">
        <v>53.325000000000003</v>
      </c>
      <c r="I5" s="71" t="s">
        <v>182</v>
      </c>
      <c r="J5" s="72">
        <f>AVERAGE(F4:F53)</f>
        <v>89.837999999999994</v>
      </c>
      <c r="K5" t="str">
        <f ca="1">_xlfn.FORMULATEXT(J5)</f>
        <v>=MÉDIA(F4:F53)</v>
      </c>
      <c r="P5" s="2" t="s">
        <v>191</v>
      </c>
    </row>
    <row r="6" spans="1:16" x14ac:dyDescent="0.3">
      <c r="A6" s="2" t="s">
        <v>183</v>
      </c>
      <c r="B6" s="2" t="s">
        <v>184</v>
      </c>
      <c r="C6" s="2" t="s">
        <v>178</v>
      </c>
      <c r="D6" s="2">
        <v>33.299999999999997</v>
      </c>
      <c r="E6" s="2">
        <v>78</v>
      </c>
      <c r="F6" s="68">
        <v>74.924999999999997</v>
      </c>
      <c r="I6" s="69" t="s">
        <v>185</v>
      </c>
      <c r="J6" s="70">
        <f>MAX(F4:F53)</f>
        <v>400.5</v>
      </c>
      <c r="P6" s="2" t="s">
        <v>191</v>
      </c>
    </row>
    <row r="7" spans="1:16" x14ac:dyDescent="0.3">
      <c r="A7" s="2" t="s">
        <v>186</v>
      </c>
      <c r="B7" s="2" t="s">
        <v>187</v>
      </c>
      <c r="C7" s="2" t="s">
        <v>178</v>
      </c>
      <c r="D7" s="2">
        <v>27.5</v>
      </c>
      <c r="E7" s="2">
        <v>39</v>
      </c>
      <c r="F7" s="68">
        <v>61.875</v>
      </c>
      <c r="I7" s="71" t="s">
        <v>188</v>
      </c>
      <c r="J7" s="72">
        <f>MIN(F4:F53)</f>
        <v>17.774999999999999</v>
      </c>
      <c r="P7" s="2" t="s">
        <v>178</v>
      </c>
    </row>
    <row r="8" spans="1:16" x14ac:dyDescent="0.3">
      <c r="A8" s="2" t="s">
        <v>189</v>
      </c>
      <c r="B8" s="2" t="s">
        <v>190</v>
      </c>
      <c r="C8" s="2" t="s">
        <v>191</v>
      </c>
      <c r="D8" s="2">
        <v>12.8</v>
      </c>
      <c r="E8" s="2">
        <v>47</v>
      </c>
      <c r="F8" s="68">
        <v>28.8</v>
      </c>
      <c r="P8" s="2" t="s">
        <v>178</v>
      </c>
    </row>
    <row r="9" spans="1:16" x14ac:dyDescent="0.3">
      <c r="A9" s="2" t="s">
        <v>192</v>
      </c>
      <c r="B9" s="2" t="s">
        <v>193</v>
      </c>
      <c r="C9" s="2" t="s">
        <v>191</v>
      </c>
      <c r="D9" s="2">
        <v>22.7</v>
      </c>
      <c r="E9" s="2">
        <v>32</v>
      </c>
      <c r="F9" s="68">
        <v>51.075000000000003</v>
      </c>
      <c r="I9" s="66" t="s">
        <v>171</v>
      </c>
      <c r="J9" s="66" t="s">
        <v>194</v>
      </c>
      <c r="P9" s="2" t="s">
        <v>178</v>
      </c>
    </row>
    <row r="10" spans="1:16" x14ac:dyDescent="0.3">
      <c r="A10" s="2" t="s">
        <v>195</v>
      </c>
      <c r="B10" s="2" t="s">
        <v>196</v>
      </c>
      <c r="C10" s="2" t="s">
        <v>178</v>
      </c>
      <c r="D10" s="2">
        <v>72.8</v>
      </c>
      <c r="E10" s="2">
        <v>23</v>
      </c>
      <c r="F10" s="68">
        <v>163.80000000000001</v>
      </c>
      <c r="I10" s="2" t="s">
        <v>178</v>
      </c>
      <c r="J10" s="73">
        <f>SUMIF($C$4:$C$53,I10,$F$4:$F$53)</f>
        <v>825.07500000000005</v>
      </c>
      <c r="K10" t="str">
        <f ca="1">_xlfn.FORMULATEXT(J10)</f>
        <v>=SOMASE($C$4:$C$53;I10;$F$4:$F$53)</v>
      </c>
    </row>
    <row r="11" spans="1:16" x14ac:dyDescent="0.3">
      <c r="A11" s="2" t="s">
        <v>197</v>
      </c>
      <c r="B11" s="2" t="s">
        <v>198</v>
      </c>
      <c r="C11" s="2" t="s">
        <v>178</v>
      </c>
      <c r="D11" s="2">
        <v>21.8</v>
      </c>
      <c r="E11" s="2">
        <v>89</v>
      </c>
      <c r="F11" s="68">
        <v>49.05</v>
      </c>
      <c r="I11" s="2" t="s">
        <v>191</v>
      </c>
      <c r="J11" s="73">
        <f>SUMIF($C$4:$C$53,I11,$F$4:$F$53)</f>
        <v>999.89999999999986</v>
      </c>
    </row>
    <row r="12" spans="1:16" x14ac:dyDescent="0.3">
      <c r="A12" s="2" t="s">
        <v>199</v>
      </c>
      <c r="B12" s="2" t="s">
        <v>200</v>
      </c>
      <c r="C12" s="2" t="s">
        <v>178</v>
      </c>
      <c r="D12" s="2">
        <v>27.9</v>
      </c>
      <c r="E12" s="2">
        <v>67</v>
      </c>
      <c r="F12" s="68">
        <v>62.774999999999999</v>
      </c>
      <c r="I12" s="2" t="s">
        <v>201</v>
      </c>
      <c r="J12" s="73">
        <f>SUMIF($C$4:$C$53,I12,$F$4:$F$53)</f>
        <v>1137.825</v>
      </c>
    </row>
    <row r="13" spans="1:16" x14ac:dyDescent="0.3">
      <c r="A13" s="2" t="s">
        <v>202</v>
      </c>
      <c r="B13" s="2" t="s">
        <v>203</v>
      </c>
      <c r="C13" s="2" t="s">
        <v>178</v>
      </c>
      <c r="D13" s="2">
        <v>44.9</v>
      </c>
      <c r="E13" s="2">
        <v>98</v>
      </c>
      <c r="F13" s="68">
        <v>101.02500000000001</v>
      </c>
      <c r="I13" s="2" t="s">
        <v>204</v>
      </c>
      <c r="J13" s="73">
        <f>SUMIF($C$4:$C$53,I13,$F$4:$F$53)</f>
        <v>1529.1</v>
      </c>
    </row>
    <row r="14" spans="1:16" x14ac:dyDescent="0.3">
      <c r="A14" s="2" t="s">
        <v>205</v>
      </c>
      <c r="B14" s="2" t="s">
        <v>206</v>
      </c>
      <c r="C14" s="2" t="s">
        <v>191</v>
      </c>
      <c r="D14" s="2">
        <v>13.9</v>
      </c>
      <c r="E14" s="2">
        <v>23</v>
      </c>
      <c r="F14" s="68">
        <v>31.274999999999999</v>
      </c>
      <c r="J14" s="74"/>
    </row>
    <row r="15" spans="1:16" x14ac:dyDescent="0.3">
      <c r="A15" s="2" t="s">
        <v>207</v>
      </c>
      <c r="B15" s="2" t="s">
        <v>208</v>
      </c>
      <c r="C15" s="2" t="s">
        <v>191</v>
      </c>
      <c r="D15" s="2">
        <v>55.3</v>
      </c>
      <c r="E15" s="2">
        <v>12</v>
      </c>
      <c r="F15" s="68">
        <v>124.425</v>
      </c>
      <c r="I15" s="75" t="s">
        <v>285</v>
      </c>
    </row>
    <row r="16" spans="1:16" x14ac:dyDescent="0.3">
      <c r="A16" s="2" t="s">
        <v>209</v>
      </c>
      <c r="B16" s="2" t="s">
        <v>210</v>
      </c>
      <c r="C16" s="2" t="s">
        <v>178</v>
      </c>
      <c r="D16" s="2">
        <v>32.5</v>
      </c>
      <c r="E16" s="2">
        <v>89</v>
      </c>
      <c r="F16" s="68">
        <v>73.125</v>
      </c>
      <c r="I16" s="75" t="s">
        <v>286</v>
      </c>
    </row>
    <row r="17" spans="1:9" x14ac:dyDescent="0.3">
      <c r="A17" s="2" t="s">
        <v>211</v>
      </c>
      <c r="B17" s="2" t="s">
        <v>212</v>
      </c>
      <c r="C17" s="2" t="s">
        <v>178</v>
      </c>
      <c r="D17" s="2">
        <v>11.9</v>
      </c>
      <c r="E17" s="2">
        <v>102</v>
      </c>
      <c r="F17" s="68">
        <v>26.774999999999999</v>
      </c>
      <c r="I17" s="75" t="s">
        <v>287</v>
      </c>
    </row>
    <row r="18" spans="1:9" x14ac:dyDescent="0.3">
      <c r="A18" s="2" t="s">
        <v>213</v>
      </c>
      <c r="B18" s="2" t="s">
        <v>214</v>
      </c>
      <c r="C18" s="2" t="s">
        <v>178</v>
      </c>
      <c r="D18" s="2">
        <v>15.7</v>
      </c>
      <c r="E18" s="2">
        <v>300</v>
      </c>
      <c r="F18" s="68">
        <v>35.325000000000003</v>
      </c>
      <c r="I18" s="75" t="s">
        <v>288</v>
      </c>
    </row>
    <row r="19" spans="1:9" x14ac:dyDescent="0.3">
      <c r="A19" s="2" t="s">
        <v>215</v>
      </c>
      <c r="B19" s="2" t="s">
        <v>216</v>
      </c>
      <c r="C19" s="2" t="s">
        <v>178</v>
      </c>
      <c r="D19" s="2">
        <v>19.899999999999999</v>
      </c>
      <c r="E19" s="2">
        <v>56</v>
      </c>
      <c r="F19" s="68">
        <v>44.774999999999999</v>
      </c>
    </row>
    <row r="20" spans="1:9" x14ac:dyDescent="0.3">
      <c r="A20" s="2" t="s">
        <v>217</v>
      </c>
      <c r="B20" s="2" t="s">
        <v>218</v>
      </c>
      <c r="C20" s="2" t="s">
        <v>191</v>
      </c>
      <c r="D20" s="2">
        <v>14.2</v>
      </c>
      <c r="E20" s="2">
        <v>34</v>
      </c>
      <c r="F20" s="68">
        <v>31.95</v>
      </c>
      <c r="I20" s="75" t="s">
        <v>289</v>
      </c>
    </row>
    <row r="21" spans="1:9" x14ac:dyDescent="0.3">
      <c r="A21" s="2" t="s">
        <v>219</v>
      </c>
      <c r="B21" s="2" t="s">
        <v>220</v>
      </c>
      <c r="C21" s="2" t="s">
        <v>191</v>
      </c>
      <c r="D21" s="2">
        <v>29.8</v>
      </c>
      <c r="E21" s="2">
        <v>25</v>
      </c>
      <c r="F21" s="68">
        <v>67.05</v>
      </c>
      <c r="I21" s="75" t="s">
        <v>290</v>
      </c>
    </row>
    <row r="22" spans="1:9" x14ac:dyDescent="0.3">
      <c r="A22" s="2" t="s">
        <v>221</v>
      </c>
      <c r="B22" s="2" t="s">
        <v>222</v>
      </c>
      <c r="C22" s="2" t="s">
        <v>201</v>
      </c>
      <c r="D22" s="2">
        <v>27.9</v>
      </c>
      <c r="E22" s="2">
        <v>280</v>
      </c>
      <c r="F22" s="68">
        <v>62.774999999999999</v>
      </c>
      <c r="I22" s="75" t="s">
        <v>292</v>
      </c>
    </row>
    <row r="23" spans="1:9" x14ac:dyDescent="0.3">
      <c r="A23" s="2" t="s">
        <v>223</v>
      </c>
      <c r="B23" s="2" t="s">
        <v>224</v>
      </c>
      <c r="C23" s="2" t="s">
        <v>201</v>
      </c>
      <c r="D23" s="2">
        <v>23.9</v>
      </c>
      <c r="E23" s="2">
        <v>123</v>
      </c>
      <c r="F23" s="68">
        <v>53.774999999999999</v>
      </c>
      <c r="I23" s="75" t="s">
        <v>291</v>
      </c>
    </row>
    <row r="24" spans="1:9" x14ac:dyDescent="0.3">
      <c r="A24" s="2" t="s">
        <v>225</v>
      </c>
      <c r="B24" s="2" t="s">
        <v>226</v>
      </c>
      <c r="C24" s="2" t="s">
        <v>201</v>
      </c>
      <c r="D24" s="2">
        <v>18.899999999999999</v>
      </c>
      <c r="E24" s="2">
        <v>450</v>
      </c>
      <c r="F24" s="68">
        <v>42.524999999999999</v>
      </c>
    </row>
    <row r="25" spans="1:9" x14ac:dyDescent="0.3">
      <c r="A25" s="2" t="s">
        <v>227</v>
      </c>
      <c r="B25" s="2" t="s">
        <v>228</v>
      </c>
      <c r="C25" s="2" t="s">
        <v>201</v>
      </c>
      <c r="D25" s="2">
        <v>14.9</v>
      </c>
      <c r="E25" s="2">
        <v>340</v>
      </c>
      <c r="F25" s="68">
        <v>33.524999999999999</v>
      </c>
    </row>
    <row r="26" spans="1:9" x14ac:dyDescent="0.3">
      <c r="A26" s="2" t="s">
        <v>229</v>
      </c>
      <c r="B26" s="2" t="s">
        <v>230</v>
      </c>
      <c r="C26" s="2" t="s">
        <v>201</v>
      </c>
      <c r="D26" s="2">
        <v>77.8</v>
      </c>
      <c r="E26" s="2">
        <v>107</v>
      </c>
      <c r="F26" s="68">
        <v>175.05</v>
      </c>
    </row>
    <row r="27" spans="1:9" x14ac:dyDescent="0.3">
      <c r="A27" s="2" t="s">
        <v>231</v>
      </c>
      <c r="B27" s="2" t="s">
        <v>232</v>
      </c>
      <c r="C27" s="2" t="s">
        <v>201</v>
      </c>
      <c r="D27" s="2">
        <v>42.7</v>
      </c>
      <c r="E27" s="2">
        <v>180</v>
      </c>
      <c r="F27" s="68">
        <v>96.075000000000003</v>
      </c>
    </row>
    <row r="28" spans="1:9" x14ac:dyDescent="0.3">
      <c r="A28" s="2" t="s">
        <v>233</v>
      </c>
      <c r="B28" s="2" t="s">
        <v>234</v>
      </c>
      <c r="C28" s="2" t="s">
        <v>201</v>
      </c>
      <c r="D28" s="2">
        <v>32.6</v>
      </c>
      <c r="E28" s="2">
        <v>210</v>
      </c>
      <c r="F28" s="68">
        <v>73.349999999999994</v>
      </c>
    </row>
    <row r="29" spans="1:9" x14ac:dyDescent="0.3">
      <c r="A29" s="2" t="s">
        <v>235</v>
      </c>
      <c r="B29" s="2" t="s">
        <v>236</v>
      </c>
      <c r="C29" s="2" t="s">
        <v>201</v>
      </c>
      <c r="D29" s="2">
        <v>33.5</v>
      </c>
      <c r="E29" s="2">
        <v>127</v>
      </c>
      <c r="F29" s="68">
        <v>75.375</v>
      </c>
    </row>
    <row r="30" spans="1:9" x14ac:dyDescent="0.3">
      <c r="A30" s="2" t="s">
        <v>237</v>
      </c>
      <c r="B30" s="2" t="s">
        <v>238</v>
      </c>
      <c r="C30" s="2" t="s">
        <v>201</v>
      </c>
      <c r="D30" s="2">
        <v>18.7</v>
      </c>
      <c r="E30" s="2">
        <v>530</v>
      </c>
      <c r="F30" s="68">
        <v>42.075000000000003</v>
      </c>
    </row>
    <row r="31" spans="1:9" x14ac:dyDescent="0.3">
      <c r="A31" s="2" t="s">
        <v>239</v>
      </c>
      <c r="B31" s="2" t="s">
        <v>240</v>
      </c>
      <c r="C31" s="2" t="s">
        <v>201</v>
      </c>
      <c r="D31" s="2">
        <v>87.9</v>
      </c>
      <c r="E31" s="2">
        <v>156</v>
      </c>
      <c r="F31" s="68">
        <v>197.77500000000001</v>
      </c>
    </row>
    <row r="32" spans="1:9" x14ac:dyDescent="0.3">
      <c r="A32" s="2" t="s">
        <v>241</v>
      </c>
      <c r="B32" s="2" t="s">
        <v>242</v>
      </c>
      <c r="C32" s="2" t="s">
        <v>201</v>
      </c>
      <c r="D32" s="2">
        <v>23.4</v>
      </c>
      <c r="E32" s="2">
        <v>57</v>
      </c>
      <c r="F32" s="68">
        <v>52.65</v>
      </c>
    </row>
    <row r="33" spans="1:9" x14ac:dyDescent="0.3">
      <c r="A33" s="2" t="s">
        <v>243</v>
      </c>
      <c r="B33" s="2" t="s">
        <v>244</v>
      </c>
      <c r="C33" s="2" t="s">
        <v>201</v>
      </c>
      <c r="D33" s="2">
        <v>20.2</v>
      </c>
      <c r="E33" s="2">
        <v>43</v>
      </c>
      <c r="F33" s="68">
        <v>45.45</v>
      </c>
    </row>
    <row r="34" spans="1:9" x14ac:dyDescent="0.3">
      <c r="A34" s="2" t="s">
        <v>245</v>
      </c>
      <c r="B34" s="2" t="s">
        <v>246</v>
      </c>
      <c r="C34" s="2" t="s">
        <v>201</v>
      </c>
      <c r="D34" s="2">
        <v>14.7</v>
      </c>
      <c r="E34" s="2">
        <v>89</v>
      </c>
      <c r="F34" s="68">
        <v>33.075000000000003</v>
      </c>
    </row>
    <row r="35" spans="1:9" x14ac:dyDescent="0.3">
      <c r="A35" s="2" t="s">
        <v>247</v>
      </c>
      <c r="B35" s="2" t="s">
        <v>248</v>
      </c>
      <c r="C35" s="2" t="s">
        <v>201</v>
      </c>
      <c r="D35" s="2">
        <v>12.9</v>
      </c>
      <c r="E35" s="2">
        <v>190</v>
      </c>
      <c r="F35" s="68">
        <v>29.024999999999999</v>
      </c>
      <c r="I35" t="s">
        <v>293</v>
      </c>
    </row>
    <row r="36" spans="1:9" x14ac:dyDescent="0.3">
      <c r="A36" s="2" t="s">
        <v>249</v>
      </c>
      <c r="B36" s="2" t="s">
        <v>250</v>
      </c>
      <c r="C36" s="2" t="s">
        <v>201</v>
      </c>
      <c r="D36" s="2">
        <v>55.7</v>
      </c>
      <c r="E36" s="2">
        <v>77</v>
      </c>
      <c r="F36" s="68">
        <v>125.325</v>
      </c>
    </row>
    <row r="37" spans="1:9" x14ac:dyDescent="0.3">
      <c r="A37" s="2" t="s">
        <v>251</v>
      </c>
      <c r="B37" s="2" t="s">
        <v>252</v>
      </c>
      <c r="C37" s="2" t="s">
        <v>191</v>
      </c>
      <c r="D37" s="2">
        <v>123.9</v>
      </c>
      <c r="E37" s="2">
        <v>140</v>
      </c>
      <c r="F37" s="68">
        <v>278.77499999999998</v>
      </c>
    </row>
    <row r="38" spans="1:9" x14ac:dyDescent="0.3">
      <c r="A38" s="2" t="s">
        <v>253</v>
      </c>
      <c r="B38" s="2" t="s">
        <v>254</v>
      </c>
      <c r="C38" s="2" t="s">
        <v>191</v>
      </c>
      <c r="D38" s="2">
        <v>124.8</v>
      </c>
      <c r="E38" s="2">
        <v>150</v>
      </c>
      <c r="F38" s="68">
        <v>280.8</v>
      </c>
    </row>
    <row r="39" spans="1:9" x14ac:dyDescent="0.3">
      <c r="A39" s="2" t="s">
        <v>255</v>
      </c>
      <c r="B39" s="2" t="s">
        <v>256</v>
      </c>
      <c r="C39" s="2" t="s">
        <v>191</v>
      </c>
      <c r="D39" s="2">
        <v>23.4</v>
      </c>
      <c r="E39" s="2">
        <v>45</v>
      </c>
      <c r="F39" s="68">
        <v>52.65</v>
      </c>
    </row>
    <row r="40" spans="1:9" x14ac:dyDescent="0.3">
      <c r="A40" s="2" t="s">
        <v>257</v>
      </c>
      <c r="B40" s="2" t="s">
        <v>258</v>
      </c>
      <c r="C40" s="2" t="s">
        <v>191</v>
      </c>
      <c r="D40" s="2">
        <v>23.6</v>
      </c>
      <c r="E40" s="2">
        <v>53</v>
      </c>
      <c r="F40" s="68">
        <v>53.1</v>
      </c>
    </row>
    <row r="41" spans="1:9" x14ac:dyDescent="0.3">
      <c r="A41" s="2" t="s">
        <v>259</v>
      </c>
      <c r="B41" s="2" t="s">
        <v>260</v>
      </c>
      <c r="C41" s="2" t="s">
        <v>204</v>
      </c>
      <c r="D41" s="2">
        <v>25.7</v>
      </c>
      <c r="E41" s="2">
        <v>32</v>
      </c>
      <c r="F41" s="68">
        <v>57.825000000000003</v>
      </c>
    </row>
    <row r="42" spans="1:9" x14ac:dyDescent="0.3">
      <c r="A42" s="2" t="s">
        <v>261</v>
      </c>
      <c r="B42" s="2" t="s">
        <v>262</v>
      </c>
      <c r="C42" s="2" t="s">
        <v>204</v>
      </c>
      <c r="D42" s="2">
        <v>27.9</v>
      </c>
      <c r="E42" s="2">
        <v>23</v>
      </c>
      <c r="F42" s="68">
        <v>62.774999999999999</v>
      </c>
    </row>
    <row r="43" spans="1:9" x14ac:dyDescent="0.3">
      <c r="A43" s="2" t="s">
        <v>263</v>
      </c>
      <c r="B43" s="2" t="s">
        <v>264</v>
      </c>
      <c r="C43" s="2" t="s">
        <v>204</v>
      </c>
      <c r="D43" s="2">
        <v>28.7</v>
      </c>
      <c r="E43" s="2">
        <v>15</v>
      </c>
      <c r="F43" s="68">
        <v>64.575000000000003</v>
      </c>
    </row>
    <row r="44" spans="1:9" x14ac:dyDescent="0.3">
      <c r="A44" s="2" t="s">
        <v>265</v>
      </c>
      <c r="B44" s="2" t="s">
        <v>266</v>
      </c>
      <c r="C44" s="2" t="s">
        <v>204</v>
      </c>
      <c r="D44" s="2">
        <v>12.3</v>
      </c>
      <c r="E44" s="2">
        <v>80</v>
      </c>
      <c r="F44" s="68">
        <v>27.675000000000001</v>
      </c>
    </row>
    <row r="45" spans="1:9" x14ac:dyDescent="0.3">
      <c r="A45" s="2" t="s">
        <v>267</v>
      </c>
      <c r="B45" s="2" t="s">
        <v>268</v>
      </c>
      <c r="C45" s="2" t="s">
        <v>204</v>
      </c>
      <c r="D45" s="2">
        <v>167.9</v>
      </c>
      <c r="E45" s="2">
        <v>20</v>
      </c>
      <c r="F45" s="68">
        <v>377.77499999999998</v>
      </c>
    </row>
    <row r="46" spans="1:9" x14ac:dyDescent="0.3">
      <c r="A46" s="2" t="s">
        <v>269</v>
      </c>
      <c r="B46" s="2" t="s">
        <v>270</v>
      </c>
      <c r="C46" s="2" t="s">
        <v>204</v>
      </c>
      <c r="D46" s="2">
        <v>9.9</v>
      </c>
      <c r="E46" s="2">
        <v>200</v>
      </c>
      <c r="F46" s="68">
        <v>22.274999999999999</v>
      </c>
    </row>
    <row r="47" spans="1:9" x14ac:dyDescent="0.3">
      <c r="A47" s="2" t="s">
        <v>271</v>
      </c>
      <c r="B47" s="2" t="s">
        <v>272</v>
      </c>
      <c r="C47" s="2" t="s">
        <v>204</v>
      </c>
      <c r="D47" s="2">
        <v>7.9</v>
      </c>
      <c r="E47" s="2">
        <v>150</v>
      </c>
      <c r="F47" s="68">
        <v>17.774999999999999</v>
      </c>
    </row>
    <row r="48" spans="1:9" x14ac:dyDescent="0.3">
      <c r="A48" s="2" t="s">
        <v>273</v>
      </c>
      <c r="B48" s="2" t="s">
        <v>274</v>
      </c>
      <c r="C48" s="2" t="s">
        <v>204</v>
      </c>
      <c r="D48" s="2">
        <v>45.8</v>
      </c>
      <c r="E48" s="2">
        <v>45</v>
      </c>
      <c r="F48" s="68">
        <v>103.05</v>
      </c>
    </row>
    <row r="49" spans="1:6" x14ac:dyDescent="0.3">
      <c r="A49" s="2" t="s">
        <v>275</v>
      </c>
      <c r="B49" s="2" t="s">
        <v>276</v>
      </c>
      <c r="C49" s="2" t="s">
        <v>204</v>
      </c>
      <c r="D49" s="2">
        <v>34.700000000000003</v>
      </c>
      <c r="E49" s="2">
        <v>44</v>
      </c>
      <c r="F49" s="68">
        <v>78.075000000000003</v>
      </c>
    </row>
    <row r="50" spans="1:6" x14ac:dyDescent="0.3">
      <c r="A50" s="2" t="s">
        <v>277</v>
      </c>
      <c r="B50" s="2" t="s">
        <v>278</v>
      </c>
      <c r="C50" s="2" t="s">
        <v>204</v>
      </c>
      <c r="D50" s="2">
        <v>23.5</v>
      </c>
      <c r="E50" s="2">
        <v>33</v>
      </c>
      <c r="F50" s="68">
        <v>52.875</v>
      </c>
    </row>
    <row r="51" spans="1:6" x14ac:dyDescent="0.3">
      <c r="A51" s="2" t="s">
        <v>279</v>
      </c>
      <c r="B51" s="2" t="s">
        <v>280</v>
      </c>
      <c r="C51" s="2" t="s">
        <v>204</v>
      </c>
      <c r="D51" s="2">
        <v>34.700000000000003</v>
      </c>
      <c r="E51" s="2">
        <v>17</v>
      </c>
      <c r="F51" s="68">
        <v>78.075000000000003</v>
      </c>
    </row>
    <row r="52" spans="1:6" x14ac:dyDescent="0.3">
      <c r="A52" s="2" t="s">
        <v>281</v>
      </c>
      <c r="B52" s="2" t="s">
        <v>282</v>
      </c>
      <c r="C52" s="2" t="s">
        <v>204</v>
      </c>
      <c r="D52" s="2">
        <v>82.6</v>
      </c>
      <c r="E52" s="2">
        <v>12</v>
      </c>
      <c r="F52" s="68">
        <v>185.85</v>
      </c>
    </row>
    <row r="53" spans="1:6" x14ac:dyDescent="0.3">
      <c r="A53" s="2" t="s">
        <v>283</v>
      </c>
      <c r="B53" s="2" t="s">
        <v>284</v>
      </c>
      <c r="C53" s="2" t="s">
        <v>204</v>
      </c>
      <c r="D53" s="2">
        <v>178</v>
      </c>
      <c r="E53" s="2">
        <v>140</v>
      </c>
      <c r="F53" s="68">
        <v>400.5</v>
      </c>
    </row>
  </sheetData>
  <mergeCells count="2">
    <mergeCell ref="A1:F1"/>
    <mergeCell ref="I3:J3"/>
  </mergeCells>
  <conditionalFormatting sqref="C4:C53">
    <cfRule type="containsText" dxfId="16" priority="13" operator="containsText" text="Calçados">
      <formula>NOT(ISERROR(SEARCH("Calçados",C4)))</formula>
    </cfRule>
    <cfRule type="containsText" dxfId="15" priority="14" operator="containsText" text="Esporte">
      <formula>NOT(ISERROR(SEARCH("Esporte",C4)))</formula>
    </cfRule>
    <cfRule type="containsText" dxfId="14" priority="15" operator="containsText" text="Vestuário">
      <formula>NOT(ISERROR(SEARCH("Vestuário",C4)))</formula>
    </cfRule>
    <cfRule type="containsText" dxfId="13" priority="16" operator="containsText" text="acessórios">
      <formula>NOT(ISERROR(SEARCH("acessórios",C4)))</formula>
    </cfRule>
    <cfRule type="containsText" dxfId="12" priority="17" operator="containsText" text="Calçados">
      <formula>NOT(ISERROR(SEARCH("Calçados",C4)))</formula>
    </cfRule>
  </conditionalFormatting>
  <conditionalFormatting sqref="F4:F53">
    <cfRule type="cellIs" dxfId="11" priority="11" operator="lessThan">
      <formula>100</formula>
    </cfRule>
    <cfRule type="cellIs" dxfId="10" priority="12" operator="greaterThan">
      <formula>100</formula>
    </cfRule>
  </conditionalFormatting>
  <conditionalFormatting sqref="I10:I13 I15:I18 I20:I23">
    <cfRule type="containsText" dxfId="9" priority="6" operator="containsText" text="Calçados">
      <formula>NOT(ISERROR(SEARCH("Calçados",I10)))</formula>
    </cfRule>
    <cfRule type="containsText" dxfId="8" priority="7" operator="containsText" text="Esporte">
      <formula>NOT(ISERROR(SEARCH("Esporte",I10)))</formula>
    </cfRule>
    <cfRule type="containsText" dxfId="7" priority="8" operator="containsText" text="Vestuário">
      <formula>NOT(ISERROR(SEARCH("Vestuário",I10)))</formula>
    </cfRule>
    <cfRule type="containsText" dxfId="6" priority="9" operator="containsText" text="acessórios">
      <formula>NOT(ISERROR(SEARCH("acessórios",I10)))</formula>
    </cfRule>
    <cfRule type="containsText" dxfId="5" priority="10" operator="containsText" text="Calçados">
      <formula>NOT(ISERROR(SEARCH("Calçados",I10)))</formula>
    </cfRule>
  </conditionalFormatting>
  <conditionalFormatting sqref="P1:P9">
    <cfRule type="containsText" dxfId="4" priority="1" operator="containsText" text="Calçados">
      <formula>NOT(ISERROR(SEARCH("Calçados",P1)))</formula>
    </cfRule>
    <cfRule type="containsText" dxfId="3" priority="2" operator="containsText" text="Esporte">
      <formula>NOT(ISERROR(SEARCH("Esporte",P1)))</formula>
    </cfRule>
    <cfRule type="containsText" dxfId="2" priority="3" operator="containsText" text="Vestuário">
      <formula>NOT(ISERROR(SEARCH("Vestuário",P1)))</formula>
    </cfRule>
    <cfRule type="containsText" dxfId="1" priority="4" operator="containsText" text="acessórios">
      <formula>NOT(ISERROR(SEARCH("acessórios",P1)))</formula>
    </cfRule>
    <cfRule type="containsText" dxfId="0" priority="5" operator="containsText" text="Calçados">
      <formula>NOT(ISERROR(SEARCH("Calçados",P1)))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2B49-4B68-4F99-90C7-6696AA4840A3}">
  <dimension ref="A1:H37"/>
  <sheetViews>
    <sheetView topLeftCell="A7" workbookViewId="0">
      <selection activeCell="H9" sqref="H9"/>
    </sheetView>
  </sheetViews>
  <sheetFormatPr defaultRowHeight="14.4" x14ac:dyDescent="0.3"/>
  <cols>
    <col min="1" max="1" width="14.6640625" bestFit="1" customWidth="1"/>
    <col min="2" max="2" width="14.88671875" bestFit="1" customWidth="1"/>
    <col min="3" max="3" width="15.88671875" customWidth="1"/>
    <col min="4" max="4" width="12.44140625" customWidth="1"/>
    <col min="5" max="5" width="16.44140625" customWidth="1"/>
    <col min="6" max="6" width="16.33203125" customWidth="1"/>
    <col min="7" max="7" width="5.5546875" bestFit="1" customWidth="1"/>
  </cols>
  <sheetData>
    <row r="1" spans="1:8" ht="15.6" x14ac:dyDescent="0.3">
      <c r="A1" s="43" t="s">
        <v>0</v>
      </c>
      <c r="B1" s="43"/>
      <c r="C1" s="43"/>
      <c r="D1" s="43"/>
      <c r="E1" s="43"/>
      <c r="F1" s="43"/>
      <c r="G1" s="43"/>
    </row>
    <row r="3" spans="1:8" ht="15" customHeight="1" x14ac:dyDescent="0.3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14" t="s">
        <v>61</v>
      </c>
    </row>
    <row r="4" spans="1:8" x14ac:dyDescent="0.3">
      <c r="A4" s="2" t="s">
        <v>8</v>
      </c>
      <c r="B4" s="2">
        <v>1</v>
      </c>
      <c r="C4" s="2">
        <v>0.5</v>
      </c>
      <c r="D4" s="6">
        <v>1</v>
      </c>
      <c r="E4" s="7">
        <v>5</v>
      </c>
      <c r="F4" s="3">
        <v>45323</v>
      </c>
      <c r="G4" s="4">
        <v>0.43055555555555558</v>
      </c>
      <c r="H4" s="15">
        <v>1</v>
      </c>
    </row>
    <row r="5" spans="1:8" x14ac:dyDescent="0.3">
      <c r="A5" s="2" t="s">
        <v>9</v>
      </c>
      <c r="B5" s="2">
        <v>2</v>
      </c>
      <c r="C5" s="2">
        <v>0.8</v>
      </c>
      <c r="D5" s="6">
        <v>2</v>
      </c>
      <c r="E5" s="7">
        <v>12</v>
      </c>
      <c r="F5" s="3">
        <v>36558</v>
      </c>
      <c r="G5" s="4">
        <v>0.46875</v>
      </c>
      <c r="H5" s="15">
        <v>2</v>
      </c>
    </row>
    <row r="6" spans="1:8" x14ac:dyDescent="0.3">
      <c r="A6" s="2" t="s">
        <v>10</v>
      </c>
      <c r="B6" s="2">
        <v>25</v>
      </c>
      <c r="C6" s="2">
        <v>1.9</v>
      </c>
      <c r="D6" s="6">
        <v>60</v>
      </c>
      <c r="E6" s="7">
        <v>360</v>
      </c>
      <c r="F6" s="3">
        <v>29254</v>
      </c>
      <c r="G6" s="4">
        <v>0.58333333333333337</v>
      </c>
      <c r="H6" s="15">
        <v>3</v>
      </c>
    </row>
    <row r="7" spans="1:8" x14ac:dyDescent="0.3">
      <c r="A7" s="2" t="s">
        <v>11</v>
      </c>
      <c r="B7" s="2">
        <v>72</v>
      </c>
      <c r="C7" s="2">
        <v>6.7</v>
      </c>
      <c r="D7" s="6">
        <v>88</v>
      </c>
      <c r="E7" s="7">
        <v>1780</v>
      </c>
      <c r="F7" s="3">
        <v>31082</v>
      </c>
      <c r="G7" s="4">
        <v>0.33333333333333331</v>
      </c>
      <c r="H7" s="15">
        <v>4</v>
      </c>
    </row>
    <row r="8" spans="1:8" x14ac:dyDescent="0.3">
      <c r="A8" s="2" t="s">
        <v>12</v>
      </c>
      <c r="B8" s="2">
        <v>100</v>
      </c>
      <c r="C8" s="2">
        <v>50.88</v>
      </c>
      <c r="D8" s="6">
        <v>720</v>
      </c>
      <c r="E8" s="7">
        <v>10900</v>
      </c>
      <c r="F8" s="3">
        <v>35831</v>
      </c>
      <c r="G8" s="4">
        <v>0.77083333333333337</v>
      </c>
      <c r="H8" s="15">
        <v>5</v>
      </c>
    </row>
    <row r="9" spans="1:8" x14ac:dyDescent="0.3">
      <c r="A9" s="2" t="s">
        <v>13</v>
      </c>
      <c r="B9" s="2">
        <v>500</v>
      </c>
      <c r="C9" s="2">
        <v>250.45</v>
      </c>
      <c r="D9" s="6">
        <v>980</v>
      </c>
      <c r="E9" s="7">
        <v>250000</v>
      </c>
      <c r="F9" s="3">
        <v>40215</v>
      </c>
      <c r="G9" s="4">
        <v>0.74305555555555547</v>
      </c>
      <c r="H9" s="15">
        <v>6</v>
      </c>
    </row>
    <row r="11" spans="1:8" x14ac:dyDescent="0.3">
      <c r="A11" s="12" t="s">
        <v>56</v>
      </c>
      <c r="B11" s="12"/>
      <c r="F11" s="8"/>
      <c r="G11" s="9"/>
    </row>
    <row r="12" spans="1:8" x14ac:dyDescent="0.3">
      <c r="A12" t="s">
        <v>57</v>
      </c>
    </row>
    <row r="13" spans="1:8" x14ac:dyDescent="0.3">
      <c r="A13" s="44" t="s">
        <v>58</v>
      </c>
      <c r="B13" s="44"/>
      <c r="C13" s="44"/>
      <c r="D13" s="44"/>
      <c r="E13" s="44"/>
      <c r="F13" s="13">
        <v>1200.5</v>
      </c>
    </row>
    <row r="14" spans="1:8" x14ac:dyDescent="0.3">
      <c r="A14" t="s">
        <v>59</v>
      </c>
    </row>
    <row r="15" spans="1:8" x14ac:dyDescent="0.3">
      <c r="A15" t="s">
        <v>60</v>
      </c>
    </row>
    <row r="16" spans="1:8" x14ac:dyDescent="0.3">
      <c r="A16" t="s">
        <v>62</v>
      </c>
    </row>
    <row r="17" spans="1:4" x14ac:dyDescent="0.3">
      <c r="A17" t="s">
        <v>63</v>
      </c>
    </row>
    <row r="20" spans="1:4" x14ac:dyDescent="0.3">
      <c r="D20" t="s">
        <v>64</v>
      </c>
    </row>
    <row r="21" spans="1:4" x14ac:dyDescent="0.3">
      <c r="D21" t="s">
        <v>65</v>
      </c>
    </row>
    <row r="28" spans="1:4" x14ac:dyDescent="0.3">
      <c r="A28" t="s">
        <v>66</v>
      </c>
    </row>
    <row r="29" spans="1:4" x14ac:dyDescent="0.3">
      <c r="A29" t="s">
        <v>67</v>
      </c>
    </row>
    <row r="33" spans="3:5" x14ac:dyDescent="0.3">
      <c r="C33" t="s">
        <v>68</v>
      </c>
    </row>
    <row r="36" spans="3:5" x14ac:dyDescent="0.3">
      <c r="E36" t="s">
        <v>69</v>
      </c>
    </row>
    <row r="37" spans="3:5" x14ac:dyDescent="0.3">
      <c r="E37" t="s">
        <v>70</v>
      </c>
    </row>
  </sheetData>
  <mergeCells count="2">
    <mergeCell ref="A1:G1"/>
    <mergeCell ref="A13:E13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9F72-4D4C-4025-A943-5E7C1AEDEF3E}">
  <dimension ref="A1:Q26"/>
  <sheetViews>
    <sheetView workbookViewId="0">
      <selection activeCell="M4" sqref="M4"/>
    </sheetView>
  </sheetViews>
  <sheetFormatPr defaultRowHeight="14.4" x14ac:dyDescent="0.3"/>
  <cols>
    <col min="2" max="2" width="10.44140625" bestFit="1" customWidth="1"/>
    <col min="5" max="5" width="13.5546875" bestFit="1" customWidth="1"/>
    <col min="16" max="16" width="10.44140625" bestFit="1" customWidth="1"/>
  </cols>
  <sheetData>
    <row r="1" spans="1:17" x14ac:dyDescent="0.3">
      <c r="A1" s="45" t="s">
        <v>14</v>
      </c>
      <c r="B1" s="45"/>
      <c r="C1" s="1"/>
      <c r="D1" s="45" t="s">
        <v>15</v>
      </c>
      <c r="E1" s="45"/>
      <c r="G1" s="46" t="s">
        <v>16</v>
      </c>
      <c r="H1" s="47"/>
      <c r="I1" s="47"/>
      <c r="J1" s="47"/>
      <c r="K1" s="48"/>
    </row>
    <row r="2" spans="1:17" x14ac:dyDescent="0.3">
      <c r="A2" s="2" t="s">
        <v>17</v>
      </c>
      <c r="B2" s="2" t="s">
        <v>18</v>
      </c>
      <c r="D2" s="2" t="s">
        <v>19</v>
      </c>
      <c r="E2" s="2" t="s">
        <v>20</v>
      </c>
      <c r="G2" s="10">
        <v>1</v>
      </c>
      <c r="H2" s="11">
        <v>2</v>
      </c>
      <c r="I2" s="10">
        <v>5</v>
      </c>
      <c r="J2" s="11">
        <v>12</v>
      </c>
      <c r="K2" s="10">
        <v>150</v>
      </c>
      <c r="M2" t="s">
        <v>74</v>
      </c>
      <c r="P2" s="8"/>
      <c r="Q2" s="9"/>
    </row>
    <row r="3" spans="1:17" x14ac:dyDescent="0.3">
      <c r="A3" s="2" t="s">
        <v>21</v>
      </c>
      <c r="B3" s="2" t="s">
        <v>22</v>
      </c>
      <c r="D3" s="2" t="s">
        <v>23</v>
      </c>
      <c r="E3" s="2" t="s">
        <v>24</v>
      </c>
      <c r="G3" s="10">
        <v>2</v>
      </c>
      <c r="H3" s="11">
        <v>4</v>
      </c>
      <c r="I3" s="10">
        <v>10</v>
      </c>
      <c r="J3" s="11">
        <v>24</v>
      </c>
      <c r="K3" s="10">
        <v>300</v>
      </c>
      <c r="M3" t="s">
        <v>75</v>
      </c>
      <c r="P3" s="8"/>
      <c r="Q3" s="9"/>
    </row>
    <row r="4" spans="1:17" x14ac:dyDescent="0.3">
      <c r="A4" s="2" t="s">
        <v>25</v>
      </c>
      <c r="B4" s="2" t="s">
        <v>26</v>
      </c>
      <c r="D4" s="2" t="s">
        <v>27</v>
      </c>
      <c r="E4" s="2" t="s">
        <v>28</v>
      </c>
      <c r="G4" s="10">
        <v>3</v>
      </c>
      <c r="H4" s="11">
        <v>6</v>
      </c>
      <c r="I4" s="10">
        <v>15</v>
      </c>
      <c r="J4" s="11">
        <v>36</v>
      </c>
      <c r="K4" s="10">
        <v>450</v>
      </c>
      <c r="P4" s="8"/>
      <c r="Q4" s="9"/>
    </row>
    <row r="5" spans="1:17" x14ac:dyDescent="0.3">
      <c r="A5" s="2" t="s">
        <v>29</v>
      </c>
      <c r="B5" s="2" t="s">
        <v>30</v>
      </c>
      <c r="D5" s="2" t="s">
        <v>31</v>
      </c>
      <c r="E5" s="2" t="s">
        <v>32</v>
      </c>
      <c r="G5" s="10">
        <v>4</v>
      </c>
      <c r="H5" s="11">
        <v>8</v>
      </c>
      <c r="I5" s="10">
        <v>20</v>
      </c>
      <c r="J5" s="11">
        <v>48</v>
      </c>
      <c r="K5" s="10">
        <v>600</v>
      </c>
      <c r="P5" s="8"/>
      <c r="Q5" s="9"/>
    </row>
    <row r="6" spans="1:17" x14ac:dyDescent="0.3">
      <c r="A6" s="2" t="s">
        <v>33</v>
      </c>
      <c r="B6" s="2" t="s">
        <v>34</v>
      </c>
      <c r="D6" s="2" t="s">
        <v>35</v>
      </c>
      <c r="E6" s="2" t="s">
        <v>36</v>
      </c>
      <c r="G6" s="10">
        <v>5</v>
      </c>
      <c r="H6" s="11">
        <v>10</v>
      </c>
      <c r="I6" s="10">
        <v>25</v>
      </c>
      <c r="J6" s="11">
        <v>60</v>
      </c>
      <c r="K6" s="10">
        <v>750</v>
      </c>
      <c r="P6" s="8"/>
      <c r="Q6" s="9"/>
    </row>
    <row r="7" spans="1:17" x14ac:dyDescent="0.3">
      <c r="A7" s="2" t="s">
        <v>37</v>
      </c>
      <c r="B7" s="2" t="s">
        <v>38</v>
      </c>
      <c r="D7" s="2" t="s">
        <v>39</v>
      </c>
      <c r="E7" s="2" t="s">
        <v>40</v>
      </c>
      <c r="G7" s="10">
        <v>6</v>
      </c>
      <c r="H7" s="11">
        <v>12</v>
      </c>
      <c r="I7" s="10">
        <v>30</v>
      </c>
      <c r="J7" s="11">
        <v>72</v>
      </c>
      <c r="K7" s="10">
        <v>900</v>
      </c>
      <c r="P7" s="8"/>
      <c r="Q7" s="9"/>
    </row>
    <row r="8" spans="1:17" x14ac:dyDescent="0.3">
      <c r="A8" s="2" t="s">
        <v>41</v>
      </c>
      <c r="B8" s="2" t="s">
        <v>42</v>
      </c>
      <c r="D8" s="2" t="s">
        <v>43</v>
      </c>
      <c r="E8" s="2" t="s">
        <v>44</v>
      </c>
      <c r="G8" s="10">
        <v>7</v>
      </c>
      <c r="H8" s="11">
        <v>14</v>
      </c>
      <c r="I8" s="10">
        <v>35</v>
      </c>
      <c r="J8" s="11">
        <v>84</v>
      </c>
      <c r="K8" s="10">
        <v>1050</v>
      </c>
      <c r="P8" s="8"/>
      <c r="Q8" s="9"/>
    </row>
    <row r="9" spans="1:17" x14ac:dyDescent="0.3">
      <c r="A9" s="2" t="s">
        <v>45</v>
      </c>
      <c r="B9" s="2" t="s">
        <v>46</v>
      </c>
      <c r="G9" s="10">
        <v>8</v>
      </c>
      <c r="H9" s="11">
        <v>16</v>
      </c>
      <c r="I9" s="10">
        <v>40</v>
      </c>
      <c r="J9" s="11">
        <v>96</v>
      </c>
      <c r="K9" s="10">
        <v>1200</v>
      </c>
      <c r="P9" s="8"/>
    </row>
    <row r="10" spans="1:17" x14ac:dyDescent="0.3">
      <c r="A10" s="2" t="s">
        <v>47</v>
      </c>
      <c r="B10" s="2" t="s">
        <v>48</v>
      </c>
      <c r="D10" t="s">
        <v>49</v>
      </c>
      <c r="G10" s="10">
        <v>9</v>
      </c>
      <c r="H10" s="11">
        <v>18</v>
      </c>
      <c r="I10" s="10">
        <v>45</v>
      </c>
      <c r="J10" s="11">
        <v>108</v>
      </c>
      <c r="K10" s="10">
        <v>1350</v>
      </c>
      <c r="P10" s="8"/>
    </row>
    <row r="11" spans="1:17" x14ac:dyDescent="0.3">
      <c r="A11" s="2" t="s">
        <v>50</v>
      </c>
      <c r="B11" s="2" t="s">
        <v>51</v>
      </c>
      <c r="D11" t="s">
        <v>49</v>
      </c>
      <c r="G11" s="10">
        <v>10</v>
      </c>
      <c r="H11" s="11">
        <v>20</v>
      </c>
      <c r="I11" s="10">
        <v>50</v>
      </c>
      <c r="J11" s="11">
        <v>120</v>
      </c>
      <c r="K11" s="10">
        <v>1500</v>
      </c>
      <c r="P11" s="8"/>
    </row>
    <row r="12" spans="1:17" x14ac:dyDescent="0.3">
      <c r="A12" s="2" t="s">
        <v>52</v>
      </c>
      <c r="B12" s="2" t="s">
        <v>53</v>
      </c>
      <c r="D12" t="s">
        <v>49</v>
      </c>
      <c r="G12" s="10">
        <v>11</v>
      </c>
      <c r="H12" s="11">
        <v>22</v>
      </c>
      <c r="I12" s="10">
        <v>55</v>
      </c>
      <c r="J12" s="11">
        <v>132</v>
      </c>
      <c r="K12" s="10">
        <v>1650</v>
      </c>
      <c r="P12" s="8"/>
    </row>
    <row r="13" spans="1:17" x14ac:dyDescent="0.3">
      <c r="A13" s="2" t="s">
        <v>54</v>
      </c>
      <c r="B13" s="2" t="s">
        <v>55</v>
      </c>
      <c r="D13" t="s">
        <v>49</v>
      </c>
      <c r="G13" s="10">
        <v>12</v>
      </c>
      <c r="H13" s="11">
        <v>24</v>
      </c>
      <c r="I13" s="10">
        <v>60</v>
      </c>
      <c r="J13" s="11">
        <v>144</v>
      </c>
      <c r="K13" s="10">
        <v>1800</v>
      </c>
      <c r="P13" s="8"/>
    </row>
    <row r="14" spans="1:17" x14ac:dyDescent="0.3">
      <c r="D14" t="s">
        <v>49</v>
      </c>
      <c r="G14" s="10">
        <v>13</v>
      </c>
      <c r="H14" s="11">
        <v>26</v>
      </c>
      <c r="I14" s="10">
        <v>65</v>
      </c>
      <c r="J14" s="11">
        <v>156</v>
      </c>
      <c r="K14" s="10">
        <v>1950</v>
      </c>
      <c r="P14" s="8"/>
    </row>
    <row r="15" spans="1:17" x14ac:dyDescent="0.3">
      <c r="D15" t="s">
        <v>49</v>
      </c>
      <c r="G15" s="10">
        <v>14</v>
      </c>
      <c r="H15" s="11">
        <v>28</v>
      </c>
      <c r="I15" s="10">
        <v>70</v>
      </c>
      <c r="J15" s="11">
        <v>168</v>
      </c>
      <c r="K15" s="10">
        <v>2100</v>
      </c>
      <c r="P15" s="8"/>
    </row>
    <row r="16" spans="1:17" x14ac:dyDescent="0.3">
      <c r="G16" s="10">
        <v>15</v>
      </c>
      <c r="H16" s="11">
        <v>30</v>
      </c>
      <c r="I16" s="10">
        <v>75</v>
      </c>
      <c r="J16" s="11">
        <v>180</v>
      </c>
      <c r="K16" s="10">
        <v>2250</v>
      </c>
      <c r="P16" s="8"/>
    </row>
    <row r="17" spans="1:16" x14ac:dyDescent="0.3">
      <c r="G17" s="10">
        <v>16</v>
      </c>
      <c r="H17" s="11">
        <v>32</v>
      </c>
      <c r="I17" s="10">
        <v>80</v>
      </c>
      <c r="J17" s="11">
        <v>192</v>
      </c>
      <c r="K17" s="10">
        <v>2400</v>
      </c>
      <c r="P17" s="8"/>
    </row>
    <row r="18" spans="1:16" x14ac:dyDescent="0.3">
      <c r="G18" s="10">
        <v>17</v>
      </c>
      <c r="H18" s="11">
        <v>34</v>
      </c>
      <c r="I18" s="10">
        <v>85</v>
      </c>
      <c r="J18" s="11">
        <v>204</v>
      </c>
      <c r="K18" s="10">
        <v>2550</v>
      </c>
      <c r="P18" s="8"/>
    </row>
    <row r="19" spans="1:16" x14ac:dyDescent="0.3">
      <c r="G19" s="10">
        <v>18</v>
      </c>
      <c r="H19" s="11">
        <v>36</v>
      </c>
      <c r="I19" s="10">
        <v>90</v>
      </c>
      <c r="J19" s="11">
        <v>216</v>
      </c>
      <c r="K19" s="10">
        <v>2700</v>
      </c>
      <c r="P19" s="8"/>
    </row>
    <row r="20" spans="1:16" x14ac:dyDescent="0.3">
      <c r="G20" s="10">
        <v>19</v>
      </c>
      <c r="H20" s="11">
        <v>38</v>
      </c>
      <c r="I20" s="10">
        <v>95</v>
      </c>
      <c r="J20" s="11">
        <v>228</v>
      </c>
      <c r="K20" s="10">
        <v>2850</v>
      </c>
      <c r="P20" s="8"/>
    </row>
    <row r="21" spans="1:16" x14ac:dyDescent="0.3">
      <c r="G21" s="10">
        <v>20</v>
      </c>
      <c r="H21" s="11">
        <v>40</v>
      </c>
      <c r="I21" s="10">
        <v>100</v>
      </c>
      <c r="J21" s="11">
        <v>240</v>
      </c>
      <c r="K21" s="10">
        <v>3000</v>
      </c>
      <c r="P21" s="8"/>
    </row>
    <row r="22" spans="1:16" x14ac:dyDescent="0.3">
      <c r="P22" s="8"/>
    </row>
    <row r="23" spans="1:16" x14ac:dyDescent="0.3">
      <c r="P23" s="8"/>
    </row>
    <row r="24" spans="1:16" x14ac:dyDescent="0.3">
      <c r="A24" t="s">
        <v>71</v>
      </c>
      <c r="P24" s="8"/>
    </row>
    <row r="25" spans="1:16" x14ac:dyDescent="0.3">
      <c r="A25" t="s">
        <v>72</v>
      </c>
      <c r="P25" s="8"/>
    </row>
    <row r="26" spans="1:16" x14ac:dyDescent="0.3">
      <c r="A26" t="s">
        <v>73</v>
      </c>
      <c r="P26" s="8"/>
    </row>
  </sheetData>
  <mergeCells count="3">
    <mergeCell ref="A1:B1"/>
    <mergeCell ref="D1:E1"/>
    <mergeCell ref="G1:K1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12C8-8816-48D7-AFF6-65834DE5D554}">
  <dimension ref="A1:E26"/>
  <sheetViews>
    <sheetView showGridLines="0" workbookViewId="0">
      <selection activeCell="G4" sqref="G4"/>
    </sheetView>
  </sheetViews>
  <sheetFormatPr defaultRowHeight="18" customHeight="1" x14ac:dyDescent="0.3"/>
  <cols>
    <col min="1" max="4" width="20.6640625" customWidth="1"/>
  </cols>
  <sheetData>
    <row r="1" spans="1:5" ht="39.75" customHeight="1" x14ac:dyDescent="0.3">
      <c r="A1" s="16" t="s">
        <v>76</v>
      </c>
      <c r="B1" s="16" t="s">
        <v>77</v>
      </c>
      <c r="C1" s="16" t="s">
        <v>78</v>
      </c>
      <c r="D1" s="16" t="s">
        <v>79</v>
      </c>
    </row>
    <row r="2" spans="1:5" ht="18" customHeight="1" x14ac:dyDescent="0.3">
      <c r="A2" s="17" t="s">
        <v>80</v>
      </c>
      <c r="B2" s="17" t="s">
        <v>81</v>
      </c>
      <c r="C2" s="18">
        <v>110000</v>
      </c>
      <c r="D2" s="19">
        <f t="shared" ref="D2:D20" si="0">IFERROR(_xlfn.RANK.EQ(C2,$C$2:$C$20,0),"")</f>
        <v>8</v>
      </c>
      <c r="E2" t="str">
        <f ca="1">_xlfn.FORMULATEXT(D2)</f>
        <v>=SEERRO(ORDEM.EQ(C2;$C$2:$C$20;0);"")</v>
      </c>
    </row>
    <row r="3" spans="1:5" ht="18" customHeight="1" x14ac:dyDescent="0.3">
      <c r="A3" s="17" t="s">
        <v>82</v>
      </c>
      <c r="B3" s="17" t="s">
        <v>83</v>
      </c>
      <c r="C3" s="18">
        <v>94600</v>
      </c>
      <c r="D3" s="19">
        <f t="shared" si="0"/>
        <v>12</v>
      </c>
    </row>
    <row r="4" spans="1:5" ht="18" customHeight="1" x14ac:dyDescent="0.3">
      <c r="A4" s="17" t="s">
        <v>84</v>
      </c>
      <c r="B4" s="17" t="s">
        <v>85</v>
      </c>
      <c r="C4" s="18">
        <v>78000</v>
      </c>
      <c r="D4" s="19">
        <f t="shared" si="0"/>
        <v>15</v>
      </c>
    </row>
    <row r="5" spans="1:5" ht="18" customHeight="1" x14ac:dyDescent="0.3">
      <c r="A5" s="17" t="s">
        <v>86</v>
      </c>
      <c r="B5" s="17" t="s">
        <v>83</v>
      </c>
      <c r="C5" s="18">
        <v>138000</v>
      </c>
      <c r="D5" s="19">
        <f t="shared" si="0"/>
        <v>4</v>
      </c>
    </row>
    <row r="6" spans="1:5" ht="18" customHeight="1" x14ac:dyDescent="0.3">
      <c r="A6" s="17" t="s">
        <v>87</v>
      </c>
      <c r="B6" s="17" t="s">
        <v>83</v>
      </c>
      <c r="C6" s="18">
        <v>110870</v>
      </c>
      <c r="D6" s="19">
        <f t="shared" si="0"/>
        <v>7</v>
      </c>
    </row>
    <row r="7" spans="1:5" ht="18" customHeight="1" x14ac:dyDescent="0.3">
      <c r="A7" s="17" t="s">
        <v>88</v>
      </c>
      <c r="B7" s="17" t="s">
        <v>85</v>
      </c>
      <c r="C7" s="18">
        <v>90800</v>
      </c>
      <c r="D7" s="19">
        <f t="shared" si="0"/>
        <v>13</v>
      </c>
    </row>
    <row r="8" spans="1:5" ht="18" customHeight="1" x14ac:dyDescent="0.3">
      <c r="A8" s="17" t="s">
        <v>89</v>
      </c>
      <c r="B8" s="17" t="s">
        <v>81</v>
      </c>
      <c r="C8" s="18">
        <v>32000</v>
      </c>
      <c r="D8" s="19">
        <f t="shared" si="0"/>
        <v>17</v>
      </c>
    </row>
    <row r="9" spans="1:5" ht="18" customHeight="1" x14ac:dyDescent="0.3">
      <c r="A9" s="17" t="s">
        <v>90</v>
      </c>
      <c r="B9" s="17" t="s">
        <v>81</v>
      </c>
      <c r="C9" s="18">
        <v>357000</v>
      </c>
      <c r="D9" s="19">
        <f t="shared" si="0"/>
        <v>1</v>
      </c>
    </row>
    <row r="10" spans="1:5" ht="18" customHeight="1" x14ac:dyDescent="0.3">
      <c r="A10" s="17" t="s">
        <v>91</v>
      </c>
      <c r="B10" s="17" t="s">
        <v>85</v>
      </c>
      <c r="C10" s="18">
        <v>173000</v>
      </c>
      <c r="D10" s="19">
        <f t="shared" si="0"/>
        <v>3</v>
      </c>
    </row>
    <row r="11" spans="1:5" ht="18" customHeight="1" x14ac:dyDescent="0.3">
      <c r="A11" s="17" t="s">
        <v>92</v>
      </c>
      <c r="B11" s="17" t="s">
        <v>83</v>
      </c>
      <c r="C11" s="18">
        <v>48000</v>
      </c>
      <c r="D11" s="19">
        <f t="shared" si="0"/>
        <v>16</v>
      </c>
    </row>
    <row r="12" spans="1:5" ht="18" customHeight="1" x14ac:dyDescent="0.3">
      <c r="A12" s="17" t="s">
        <v>93</v>
      </c>
      <c r="B12" s="17" t="s">
        <v>85</v>
      </c>
      <c r="C12" s="18">
        <v>117000</v>
      </c>
      <c r="D12" s="19">
        <f t="shared" si="0"/>
        <v>6</v>
      </c>
    </row>
    <row r="13" spans="1:5" ht="18" customHeight="1" x14ac:dyDescent="0.3">
      <c r="A13" s="17" t="s">
        <v>94</v>
      </c>
      <c r="B13" s="17" t="s">
        <v>81</v>
      </c>
      <c r="C13" s="18">
        <v>103000</v>
      </c>
      <c r="D13" s="19">
        <f t="shared" si="0"/>
        <v>10</v>
      </c>
    </row>
    <row r="14" spans="1:5" ht="18" customHeight="1" x14ac:dyDescent="0.3">
      <c r="A14" s="17" t="s">
        <v>95</v>
      </c>
      <c r="B14" s="17" t="s">
        <v>83</v>
      </c>
      <c r="C14" s="18">
        <v>109000</v>
      </c>
      <c r="D14" s="19">
        <f t="shared" si="0"/>
        <v>9</v>
      </c>
    </row>
    <row r="15" spans="1:5" ht="18" customHeight="1" x14ac:dyDescent="0.3">
      <c r="A15" s="17" t="s">
        <v>96</v>
      </c>
      <c r="B15" s="17" t="s">
        <v>85</v>
      </c>
      <c r="C15" s="18">
        <v>103000</v>
      </c>
      <c r="D15" s="19">
        <f t="shared" si="0"/>
        <v>10</v>
      </c>
    </row>
    <row r="16" spans="1:5" ht="18" customHeight="1" x14ac:dyDescent="0.3">
      <c r="A16" s="17" t="s">
        <v>97</v>
      </c>
      <c r="B16" s="17" t="s">
        <v>85</v>
      </c>
      <c r="C16" s="17"/>
      <c r="D16" s="19" t="str">
        <f t="shared" si="0"/>
        <v/>
      </c>
    </row>
    <row r="17" spans="1:4" ht="18" customHeight="1" x14ac:dyDescent="0.3">
      <c r="A17" s="17" t="s">
        <v>98</v>
      </c>
      <c r="B17" s="17" t="s">
        <v>83</v>
      </c>
      <c r="C17" s="18">
        <v>120000</v>
      </c>
      <c r="D17" s="19">
        <f t="shared" si="0"/>
        <v>5</v>
      </c>
    </row>
    <row r="18" spans="1:4" ht="18" customHeight="1" x14ac:dyDescent="0.3">
      <c r="A18" s="17" t="s">
        <v>99</v>
      </c>
      <c r="B18" s="17" t="s">
        <v>83</v>
      </c>
      <c r="C18" s="18">
        <v>87900</v>
      </c>
      <c r="D18" s="19">
        <f t="shared" si="0"/>
        <v>14</v>
      </c>
    </row>
    <row r="19" spans="1:4" ht="18" customHeight="1" x14ac:dyDescent="0.3">
      <c r="A19" s="17" t="s">
        <v>100</v>
      </c>
      <c r="B19" s="17" t="s">
        <v>83</v>
      </c>
      <c r="C19" s="18">
        <v>357000</v>
      </c>
      <c r="D19" s="19">
        <f t="shared" si="0"/>
        <v>1</v>
      </c>
    </row>
    <row r="20" spans="1:4" ht="18" customHeight="1" x14ac:dyDescent="0.3">
      <c r="A20" s="17" t="s">
        <v>101</v>
      </c>
      <c r="B20" s="17" t="s">
        <v>81</v>
      </c>
      <c r="C20" s="18">
        <v>30030</v>
      </c>
      <c r="D20" s="19">
        <f t="shared" si="0"/>
        <v>18</v>
      </c>
    </row>
    <row r="22" spans="1:4" ht="18" customHeight="1" x14ac:dyDescent="0.3">
      <c r="A22" t="s">
        <v>102</v>
      </c>
    </row>
    <row r="23" spans="1:4" ht="18" customHeight="1" x14ac:dyDescent="0.3">
      <c r="A23" s="20" t="s">
        <v>103</v>
      </c>
    </row>
    <row r="24" spans="1:4" ht="18" customHeight="1" x14ac:dyDescent="0.3">
      <c r="A24" t="s">
        <v>104</v>
      </c>
    </row>
    <row r="25" spans="1:4" ht="18" customHeight="1" x14ac:dyDescent="0.3">
      <c r="A25" t="s">
        <v>105</v>
      </c>
    </row>
    <row r="26" spans="1:4" ht="18" customHeight="1" x14ac:dyDescent="0.3">
      <c r="A26" s="21" t="s">
        <v>106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D1B8A-A1EB-4318-8368-E7B8A16C32C6}">
  <dimension ref="A1:J22"/>
  <sheetViews>
    <sheetView showGridLines="0" workbookViewId="0">
      <selection activeCell="A23" sqref="A23"/>
    </sheetView>
  </sheetViews>
  <sheetFormatPr defaultRowHeight="14.4" x14ac:dyDescent="0.3"/>
  <sheetData>
    <row r="1" spans="1:10" ht="15.75" customHeight="1" x14ac:dyDescent="0.3">
      <c r="A1" s="49" t="s">
        <v>107</v>
      </c>
      <c r="B1" s="49"/>
      <c r="C1" s="49"/>
      <c r="D1" s="49"/>
      <c r="E1" s="49"/>
      <c r="F1" s="49"/>
      <c r="G1" s="49"/>
      <c r="H1" s="49"/>
      <c r="I1" s="49"/>
      <c r="J1" s="49"/>
    </row>
    <row r="2" spans="1:10" x14ac:dyDescent="0.3">
      <c r="A2" s="23"/>
      <c r="B2" s="23"/>
      <c r="C2" s="23"/>
      <c r="D2" s="23"/>
      <c r="E2" s="23"/>
      <c r="F2" s="23"/>
      <c r="G2" s="23"/>
      <c r="H2" s="23"/>
      <c r="I2" s="23"/>
      <c r="J2" s="23"/>
    </row>
    <row r="3" spans="1:10" x14ac:dyDescent="0.3">
      <c r="A3" s="24">
        <v>13</v>
      </c>
      <c r="B3" s="24">
        <v>59</v>
      </c>
      <c r="C3" s="24">
        <v>84</v>
      </c>
      <c r="D3" s="23" t="s">
        <v>108</v>
      </c>
      <c r="E3" s="24">
        <v>88</v>
      </c>
      <c r="F3" s="24">
        <v>34</v>
      </c>
      <c r="G3" s="23" t="s">
        <v>109</v>
      </c>
      <c r="H3" s="24">
        <v>68</v>
      </c>
      <c r="I3" s="24">
        <v>32</v>
      </c>
      <c r="J3" s="24">
        <v>52</v>
      </c>
    </row>
    <row r="4" spans="1:10" x14ac:dyDescent="0.3">
      <c r="A4" s="24">
        <v>7</v>
      </c>
      <c r="B4" s="24">
        <v>63</v>
      </c>
      <c r="C4" s="24">
        <v>63</v>
      </c>
      <c r="D4" s="24">
        <v>92</v>
      </c>
      <c r="E4" s="24">
        <v>84</v>
      </c>
      <c r="F4" s="24">
        <v>72</v>
      </c>
      <c r="G4" s="23" t="s">
        <v>110</v>
      </c>
      <c r="H4" s="24">
        <v>43</v>
      </c>
      <c r="I4" s="24">
        <v>45</v>
      </c>
      <c r="J4" s="24">
        <v>55</v>
      </c>
    </row>
    <row r="5" spans="1:10" x14ac:dyDescent="0.3">
      <c r="A5" s="24">
        <v>44</v>
      </c>
      <c r="B5" s="23" t="s">
        <v>111</v>
      </c>
      <c r="C5" s="24">
        <v>81</v>
      </c>
      <c r="D5" s="24">
        <v>13</v>
      </c>
      <c r="E5" s="24">
        <v>49</v>
      </c>
      <c r="F5" s="24">
        <v>64</v>
      </c>
      <c r="G5" s="24">
        <v>94</v>
      </c>
      <c r="H5" s="24">
        <v>19</v>
      </c>
      <c r="I5" s="24">
        <v>82</v>
      </c>
      <c r="J5" s="24">
        <v>2</v>
      </c>
    </row>
    <row r="6" spans="1:10" x14ac:dyDescent="0.3">
      <c r="A6" s="24">
        <v>91</v>
      </c>
      <c r="B6" s="24">
        <v>51</v>
      </c>
      <c r="C6" s="24">
        <v>59</v>
      </c>
      <c r="D6" s="24">
        <v>100</v>
      </c>
      <c r="E6" s="24">
        <v>58</v>
      </c>
      <c r="F6" s="24">
        <v>100</v>
      </c>
      <c r="G6" s="24">
        <v>59</v>
      </c>
      <c r="H6" s="24">
        <v>65</v>
      </c>
      <c r="I6" s="24">
        <v>39</v>
      </c>
      <c r="J6" s="24">
        <v>73</v>
      </c>
    </row>
    <row r="7" spans="1:10" x14ac:dyDescent="0.3">
      <c r="A7" s="24">
        <v>82</v>
      </c>
      <c r="B7" s="24">
        <v>94</v>
      </c>
      <c r="C7" s="24">
        <v>36</v>
      </c>
      <c r="D7" s="24">
        <v>89</v>
      </c>
      <c r="E7" s="23" t="s">
        <v>109</v>
      </c>
      <c r="F7" s="24">
        <v>84</v>
      </c>
      <c r="G7" s="23" t="s">
        <v>110</v>
      </c>
      <c r="H7" s="24">
        <v>58</v>
      </c>
      <c r="I7" s="24">
        <v>92</v>
      </c>
      <c r="J7" s="24">
        <v>15</v>
      </c>
    </row>
    <row r="8" spans="1:10" x14ac:dyDescent="0.3">
      <c r="A8" s="24">
        <v>96</v>
      </c>
      <c r="B8" s="23" t="s">
        <v>112</v>
      </c>
      <c r="C8" s="24">
        <v>14</v>
      </c>
      <c r="D8" s="24">
        <v>20</v>
      </c>
      <c r="E8" s="24">
        <v>64</v>
      </c>
      <c r="F8" s="24">
        <v>82</v>
      </c>
      <c r="G8" s="24">
        <v>83</v>
      </c>
      <c r="H8" s="24">
        <v>37</v>
      </c>
      <c r="I8" s="24">
        <v>70</v>
      </c>
      <c r="J8" s="24">
        <v>89</v>
      </c>
    </row>
    <row r="9" spans="1:10" x14ac:dyDescent="0.3">
      <c r="A9" s="24">
        <v>9</v>
      </c>
      <c r="B9" s="24">
        <v>47</v>
      </c>
      <c r="C9" s="24">
        <v>33</v>
      </c>
      <c r="D9" s="23" t="s">
        <v>11</v>
      </c>
      <c r="E9" s="24">
        <v>29</v>
      </c>
      <c r="F9" s="24">
        <v>20</v>
      </c>
      <c r="G9" s="23" t="s">
        <v>113</v>
      </c>
      <c r="H9" s="23" t="s">
        <v>114</v>
      </c>
      <c r="I9" s="24">
        <v>74</v>
      </c>
      <c r="J9" s="24">
        <v>6</v>
      </c>
    </row>
    <row r="10" spans="1:10" x14ac:dyDescent="0.3">
      <c r="A10" s="24">
        <v>63</v>
      </c>
      <c r="B10" s="23" t="s">
        <v>115</v>
      </c>
      <c r="C10" s="24">
        <v>72</v>
      </c>
      <c r="D10" s="24">
        <v>65</v>
      </c>
      <c r="E10" s="24">
        <v>9</v>
      </c>
      <c r="F10" s="24">
        <v>40</v>
      </c>
      <c r="G10" s="24">
        <v>14</v>
      </c>
      <c r="H10" s="24">
        <v>80</v>
      </c>
      <c r="I10" s="24">
        <v>57</v>
      </c>
      <c r="J10" s="24">
        <v>73</v>
      </c>
    </row>
    <row r="11" spans="1:10" x14ac:dyDescent="0.3">
      <c r="A11" s="24">
        <v>89</v>
      </c>
      <c r="B11" s="24">
        <v>9</v>
      </c>
      <c r="C11" s="24">
        <v>4</v>
      </c>
      <c r="D11" s="24">
        <v>21</v>
      </c>
      <c r="E11" s="24">
        <v>17</v>
      </c>
      <c r="F11" s="24">
        <v>11</v>
      </c>
      <c r="G11" s="24">
        <v>90</v>
      </c>
      <c r="H11" s="24">
        <v>14</v>
      </c>
      <c r="I11" s="24">
        <v>75</v>
      </c>
      <c r="J11" s="24">
        <v>53</v>
      </c>
    </row>
    <row r="12" spans="1:10" x14ac:dyDescent="0.3">
      <c r="A12" s="24">
        <v>95</v>
      </c>
      <c r="B12" s="24">
        <v>73</v>
      </c>
      <c r="C12" s="24">
        <v>93</v>
      </c>
      <c r="D12" s="24">
        <v>69</v>
      </c>
      <c r="E12" s="24">
        <v>2</v>
      </c>
      <c r="F12" s="24">
        <v>16</v>
      </c>
      <c r="G12" s="24">
        <v>86</v>
      </c>
      <c r="H12" s="24">
        <v>58</v>
      </c>
      <c r="I12" s="23" t="s">
        <v>12</v>
      </c>
      <c r="J12" s="23"/>
    </row>
    <row r="14" spans="1:10" x14ac:dyDescent="0.3">
      <c r="A14" s="26">
        <f>COUNT(A3:A12)</f>
        <v>10</v>
      </c>
      <c r="B14" s="26">
        <f t="shared" ref="B14:J14" si="0">COUNT(B3:B12)</f>
        <v>7</v>
      </c>
      <c r="C14" s="26">
        <f t="shared" si="0"/>
        <v>10</v>
      </c>
      <c r="D14" s="26">
        <f t="shared" si="0"/>
        <v>8</v>
      </c>
      <c r="E14" s="26">
        <f t="shared" si="0"/>
        <v>9</v>
      </c>
      <c r="F14" s="26">
        <f t="shared" si="0"/>
        <v>10</v>
      </c>
      <c r="G14" s="26">
        <f t="shared" si="0"/>
        <v>6</v>
      </c>
      <c r="H14" s="26">
        <f t="shared" si="0"/>
        <v>9</v>
      </c>
      <c r="I14" s="26">
        <f t="shared" si="0"/>
        <v>9</v>
      </c>
      <c r="J14" s="26">
        <f t="shared" si="0"/>
        <v>9</v>
      </c>
    </row>
    <row r="15" spans="1:10" x14ac:dyDescent="0.3">
      <c r="A15" t="str">
        <f ca="1">_xlfn.FORMULATEXT(A14)</f>
        <v>=CONT.NÚM(A3:A12)</v>
      </c>
    </row>
    <row r="17" spans="1:3" x14ac:dyDescent="0.3">
      <c r="A17" s="50" t="s">
        <v>116</v>
      </c>
      <c r="B17" s="50"/>
      <c r="C17" s="27">
        <f>COUNT(A3:J12)</f>
        <v>87</v>
      </c>
    </row>
    <row r="18" spans="1:3" x14ac:dyDescent="0.3">
      <c r="A18" t="str">
        <f ca="1">_xlfn.FORMULATEXT(C17)</f>
        <v>=CONT.NÚM(A3:J12)</v>
      </c>
    </row>
    <row r="21" spans="1:3" x14ac:dyDescent="0.3">
      <c r="A21" t="s">
        <v>117</v>
      </c>
    </row>
    <row r="22" spans="1:3" x14ac:dyDescent="0.3">
      <c r="A22" t="s">
        <v>118</v>
      </c>
    </row>
  </sheetData>
  <mergeCells count="2">
    <mergeCell ref="A1:J1"/>
    <mergeCell ref="A17:B1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CB9F7-0F35-4FDA-919A-BF7C119DD4D3}">
  <dimension ref="A1:J22"/>
  <sheetViews>
    <sheetView showGridLines="0" workbookViewId="0">
      <selection activeCell="A2" sqref="A2"/>
    </sheetView>
  </sheetViews>
  <sheetFormatPr defaultRowHeight="14.4" x14ac:dyDescent="0.3"/>
  <sheetData>
    <row r="1" spans="1:10" ht="15.75" customHeight="1" x14ac:dyDescent="0.3">
      <c r="A1" s="49" t="s">
        <v>121</v>
      </c>
      <c r="B1" s="49"/>
      <c r="C1" s="49"/>
      <c r="D1" s="49"/>
      <c r="E1" s="49"/>
      <c r="F1" s="49"/>
      <c r="G1" s="49"/>
      <c r="H1" s="49"/>
      <c r="I1" s="49"/>
      <c r="J1" s="49"/>
    </row>
    <row r="2" spans="1:10" x14ac:dyDescent="0.3">
      <c r="A2" s="23"/>
      <c r="B2" s="23"/>
      <c r="C2" s="23"/>
      <c r="D2" s="23"/>
      <c r="E2" s="23"/>
      <c r="F2" s="23"/>
      <c r="G2" s="23"/>
      <c r="H2" s="23"/>
      <c r="I2" s="23"/>
      <c r="J2" s="23"/>
    </row>
    <row r="3" spans="1:10" x14ac:dyDescent="0.3">
      <c r="A3" s="24">
        <v>13</v>
      </c>
      <c r="B3" s="24">
        <v>59</v>
      </c>
      <c r="C3" s="24">
        <v>84</v>
      </c>
      <c r="D3" s="23" t="s">
        <v>108</v>
      </c>
      <c r="E3" s="24">
        <v>88</v>
      </c>
      <c r="F3" s="24">
        <v>34</v>
      </c>
      <c r="G3" s="23" t="s">
        <v>109</v>
      </c>
      <c r="H3" s="24">
        <v>68</v>
      </c>
      <c r="I3" s="24">
        <v>32</v>
      </c>
      <c r="J3" s="24">
        <v>52</v>
      </c>
    </row>
    <row r="4" spans="1:10" x14ac:dyDescent="0.3">
      <c r="A4" s="24">
        <v>7</v>
      </c>
      <c r="B4" s="24">
        <v>63</v>
      </c>
      <c r="C4" s="24">
        <v>63</v>
      </c>
      <c r="D4" s="24">
        <v>92</v>
      </c>
      <c r="E4" s="24">
        <v>84</v>
      </c>
      <c r="F4" s="24">
        <v>72</v>
      </c>
      <c r="G4" s="23" t="s">
        <v>110</v>
      </c>
      <c r="H4" s="24">
        <v>43</v>
      </c>
      <c r="I4" s="24">
        <v>45</v>
      </c>
      <c r="J4" s="24">
        <v>55</v>
      </c>
    </row>
    <row r="5" spans="1:10" x14ac:dyDescent="0.3">
      <c r="A5" s="24">
        <v>44</v>
      </c>
      <c r="B5" s="23" t="s">
        <v>111</v>
      </c>
      <c r="C5" s="24">
        <v>81</v>
      </c>
      <c r="D5" s="24">
        <v>13</v>
      </c>
      <c r="E5" s="24">
        <v>49</v>
      </c>
      <c r="F5" s="24">
        <v>64</v>
      </c>
      <c r="G5" s="24">
        <v>94</v>
      </c>
      <c r="H5" s="24">
        <v>19</v>
      </c>
      <c r="I5" s="24">
        <v>82</v>
      </c>
      <c r="J5" s="24">
        <v>2</v>
      </c>
    </row>
    <row r="6" spans="1:10" x14ac:dyDescent="0.3">
      <c r="A6" s="24">
        <v>91</v>
      </c>
      <c r="B6" s="24">
        <v>51</v>
      </c>
      <c r="C6" s="24">
        <v>59</v>
      </c>
      <c r="D6" s="24">
        <v>100</v>
      </c>
      <c r="E6" s="24">
        <v>58</v>
      </c>
      <c r="F6" s="24">
        <v>100</v>
      </c>
      <c r="G6" s="24">
        <v>59</v>
      </c>
      <c r="H6" s="24">
        <v>65</v>
      </c>
      <c r="I6" s="24">
        <v>39</v>
      </c>
      <c r="J6" s="24">
        <v>73</v>
      </c>
    </row>
    <row r="7" spans="1:10" x14ac:dyDescent="0.3">
      <c r="A7" s="24">
        <v>82</v>
      </c>
      <c r="B7" s="24">
        <v>94</v>
      </c>
      <c r="C7" s="24">
        <v>36</v>
      </c>
      <c r="D7" s="24">
        <v>89</v>
      </c>
      <c r="E7" s="23" t="s">
        <v>109</v>
      </c>
      <c r="F7" s="24">
        <v>84</v>
      </c>
      <c r="G7" s="23" t="s">
        <v>110</v>
      </c>
      <c r="H7" s="24">
        <v>58</v>
      </c>
      <c r="I7" s="24">
        <v>92</v>
      </c>
      <c r="J7" s="24">
        <v>15</v>
      </c>
    </row>
    <row r="8" spans="1:10" x14ac:dyDescent="0.3">
      <c r="A8" s="24">
        <v>96</v>
      </c>
      <c r="B8" s="23" t="s">
        <v>112</v>
      </c>
      <c r="C8" s="24">
        <v>14</v>
      </c>
      <c r="D8" s="24">
        <v>20</v>
      </c>
      <c r="E8" s="24">
        <v>64</v>
      </c>
      <c r="F8" s="24">
        <v>82</v>
      </c>
      <c r="G8" s="24">
        <v>83</v>
      </c>
      <c r="H8" s="24">
        <v>37</v>
      </c>
      <c r="I8" s="24">
        <v>70</v>
      </c>
      <c r="J8" s="24">
        <v>89</v>
      </c>
    </row>
    <row r="9" spans="1:10" x14ac:dyDescent="0.3">
      <c r="A9" s="24">
        <v>9</v>
      </c>
      <c r="B9" s="24">
        <v>47</v>
      </c>
      <c r="C9" s="24">
        <v>33</v>
      </c>
      <c r="D9" s="23" t="s">
        <v>11</v>
      </c>
      <c r="E9" s="24">
        <v>29</v>
      </c>
      <c r="F9" s="24">
        <v>20</v>
      </c>
      <c r="G9" s="23" t="s">
        <v>113</v>
      </c>
      <c r="H9" s="23" t="s">
        <v>114</v>
      </c>
      <c r="I9" s="24">
        <v>74</v>
      </c>
      <c r="J9" s="24">
        <v>6</v>
      </c>
    </row>
    <row r="10" spans="1:10" x14ac:dyDescent="0.3">
      <c r="A10" s="24">
        <v>63</v>
      </c>
      <c r="B10" s="23" t="s">
        <v>115</v>
      </c>
      <c r="C10" s="24">
        <v>72</v>
      </c>
      <c r="D10" s="24">
        <v>65</v>
      </c>
      <c r="E10" s="24">
        <v>9</v>
      </c>
      <c r="F10" s="24">
        <v>40</v>
      </c>
      <c r="G10" s="24">
        <v>14</v>
      </c>
      <c r="H10" s="24">
        <v>80</v>
      </c>
      <c r="I10" s="24">
        <v>57</v>
      </c>
      <c r="J10" s="24">
        <v>73</v>
      </c>
    </row>
    <row r="11" spans="1:10" x14ac:dyDescent="0.3">
      <c r="A11" s="24">
        <v>89</v>
      </c>
      <c r="B11" s="24">
        <v>9</v>
      </c>
      <c r="C11" s="24">
        <v>4</v>
      </c>
      <c r="D11" s="24">
        <v>21</v>
      </c>
      <c r="E11" s="24">
        <v>17</v>
      </c>
      <c r="F11" s="24">
        <v>11</v>
      </c>
      <c r="G11" s="24">
        <v>90</v>
      </c>
      <c r="H11" s="24">
        <v>14</v>
      </c>
      <c r="I11" s="24">
        <v>75</v>
      </c>
      <c r="J11" s="24">
        <v>53</v>
      </c>
    </row>
    <row r="12" spans="1:10" x14ac:dyDescent="0.3">
      <c r="A12" s="24">
        <v>95</v>
      </c>
      <c r="B12" s="24">
        <v>73</v>
      </c>
      <c r="C12" s="24">
        <v>93</v>
      </c>
      <c r="D12" s="24">
        <v>69</v>
      </c>
      <c r="E12" s="24">
        <v>2</v>
      </c>
      <c r="F12" s="24">
        <v>16</v>
      </c>
      <c r="G12" s="24">
        <v>86</v>
      </c>
      <c r="H12" s="24">
        <v>58</v>
      </c>
      <c r="I12" s="23" t="s">
        <v>12</v>
      </c>
      <c r="J12" s="23"/>
    </row>
    <row r="14" spans="1:10" x14ac:dyDescent="0.3">
      <c r="A14" s="26">
        <f>COUNTA(A3:A12)</f>
        <v>10</v>
      </c>
      <c r="B14" s="26">
        <f t="shared" ref="B14:J14" si="0">COUNTA(B3:B12)</f>
        <v>10</v>
      </c>
      <c r="C14" s="26">
        <f t="shared" si="0"/>
        <v>10</v>
      </c>
      <c r="D14" s="26">
        <f t="shared" si="0"/>
        <v>10</v>
      </c>
      <c r="E14" s="26">
        <f t="shared" si="0"/>
        <v>10</v>
      </c>
      <c r="F14" s="26">
        <f t="shared" si="0"/>
        <v>10</v>
      </c>
      <c r="G14" s="26">
        <f t="shared" si="0"/>
        <v>10</v>
      </c>
      <c r="H14" s="26">
        <f t="shared" si="0"/>
        <v>10</v>
      </c>
      <c r="I14" s="26">
        <f t="shared" si="0"/>
        <v>10</v>
      </c>
      <c r="J14" s="26">
        <f t="shared" si="0"/>
        <v>9</v>
      </c>
    </row>
    <row r="15" spans="1:10" x14ac:dyDescent="0.3">
      <c r="A15" t="str">
        <f ca="1">_xlfn.FORMULATEXT(A14)</f>
        <v>=CONT.VALORES(A3:A12)</v>
      </c>
    </row>
    <row r="17" spans="1:3" x14ac:dyDescent="0.3">
      <c r="A17" s="50" t="s">
        <v>116</v>
      </c>
      <c r="B17" s="50"/>
      <c r="C17" s="27">
        <f>COUNTA(A3:J12)</f>
        <v>99</v>
      </c>
    </row>
    <row r="18" spans="1:3" x14ac:dyDescent="0.3">
      <c r="A18" t="str">
        <f ca="1">_xlfn.FORMULATEXT(C17)</f>
        <v>=CONT.VALORES(A3:J12)</v>
      </c>
    </row>
    <row r="21" spans="1:3" x14ac:dyDescent="0.3">
      <c r="A21" t="s">
        <v>119</v>
      </c>
    </row>
    <row r="22" spans="1:3" x14ac:dyDescent="0.3">
      <c r="A22" t="s">
        <v>118</v>
      </c>
    </row>
  </sheetData>
  <mergeCells count="2">
    <mergeCell ref="A1:J1"/>
    <mergeCell ref="A17:B17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AE9F-4973-48A8-AF92-64723A0676F1}">
  <dimension ref="A1:J21"/>
  <sheetViews>
    <sheetView showGridLines="0" workbookViewId="0">
      <selection activeCell="A22" sqref="A22"/>
    </sheetView>
  </sheetViews>
  <sheetFormatPr defaultRowHeight="14.4" x14ac:dyDescent="0.3"/>
  <sheetData>
    <row r="1" spans="1:10" ht="15.75" customHeight="1" x14ac:dyDescent="0.3">
      <c r="A1" s="51" t="s">
        <v>120</v>
      </c>
      <c r="B1" s="51"/>
      <c r="C1" s="51"/>
      <c r="D1" s="51"/>
      <c r="E1" s="51"/>
      <c r="F1" s="51"/>
      <c r="G1" s="51"/>
      <c r="H1" s="51"/>
      <c r="I1" s="51"/>
      <c r="J1" s="51"/>
    </row>
    <row r="2" spans="1:10" x14ac:dyDescent="0.3">
      <c r="A2" s="22"/>
      <c r="B2" s="22"/>
      <c r="C2" s="22"/>
      <c r="D2" s="22"/>
      <c r="E2" s="22"/>
      <c r="F2" s="22"/>
      <c r="G2" s="22"/>
      <c r="H2" s="22"/>
      <c r="I2" s="22"/>
      <c r="J2" s="22"/>
    </row>
    <row r="3" spans="1:10" x14ac:dyDescent="0.3">
      <c r="A3" s="24">
        <v>13</v>
      </c>
      <c r="B3" s="24">
        <v>59</v>
      </c>
      <c r="C3" s="24">
        <v>84</v>
      </c>
      <c r="D3" s="23" t="s">
        <v>108</v>
      </c>
      <c r="E3" s="23"/>
      <c r="F3" s="24">
        <v>34</v>
      </c>
      <c r="G3" s="23" t="s">
        <v>109</v>
      </c>
      <c r="H3" s="24">
        <v>68</v>
      </c>
      <c r="I3" s="24">
        <v>32</v>
      </c>
      <c r="J3" s="24">
        <v>52</v>
      </c>
    </row>
    <row r="4" spans="1:10" x14ac:dyDescent="0.3">
      <c r="A4" s="24">
        <v>7</v>
      </c>
      <c r="B4" s="24">
        <v>63</v>
      </c>
      <c r="C4" s="24">
        <v>63</v>
      </c>
      <c r="D4" s="24">
        <v>92</v>
      </c>
      <c r="E4" s="24">
        <v>84</v>
      </c>
      <c r="F4" s="24">
        <v>72</v>
      </c>
      <c r="G4" s="23" t="s">
        <v>110</v>
      </c>
      <c r="H4" s="24">
        <v>43</v>
      </c>
      <c r="I4" s="24">
        <v>45</v>
      </c>
      <c r="J4" s="24">
        <v>55</v>
      </c>
    </row>
    <row r="5" spans="1:10" x14ac:dyDescent="0.3">
      <c r="A5" s="24">
        <v>44</v>
      </c>
      <c r="B5" s="23" t="s">
        <v>111</v>
      </c>
      <c r="C5" s="24">
        <v>81</v>
      </c>
      <c r="D5" s="24">
        <v>13</v>
      </c>
      <c r="E5" s="24">
        <v>49</v>
      </c>
      <c r="F5" s="24">
        <v>64</v>
      </c>
      <c r="G5" s="24">
        <v>94</v>
      </c>
      <c r="H5" s="24">
        <v>19</v>
      </c>
      <c r="I5" s="24">
        <v>82</v>
      </c>
      <c r="J5" s="24">
        <v>2</v>
      </c>
    </row>
    <row r="6" spans="1:10" x14ac:dyDescent="0.3">
      <c r="A6" s="24">
        <v>91</v>
      </c>
      <c r="B6" s="24">
        <v>51</v>
      </c>
      <c r="C6" s="24">
        <v>59</v>
      </c>
      <c r="D6" s="24">
        <v>100</v>
      </c>
      <c r="E6" s="24">
        <v>58</v>
      </c>
      <c r="F6" s="24">
        <v>100</v>
      </c>
      <c r="G6" s="24">
        <v>59</v>
      </c>
      <c r="H6" s="24">
        <v>65</v>
      </c>
      <c r="I6" s="24">
        <v>39</v>
      </c>
      <c r="J6" s="24">
        <v>73</v>
      </c>
    </row>
    <row r="7" spans="1:10" x14ac:dyDescent="0.3">
      <c r="A7" s="24">
        <v>82</v>
      </c>
      <c r="B7" s="24">
        <v>94</v>
      </c>
      <c r="C7" s="24">
        <v>36</v>
      </c>
      <c r="D7" s="24">
        <v>89</v>
      </c>
      <c r="E7" s="24">
        <v>64</v>
      </c>
      <c r="F7" s="24">
        <v>84</v>
      </c>
      <c r="G7" s="23"/>
      <c r="H7" s="24">
        <v>58</v>
      </c>
      <c r="I7" s="24">
        <v>92</v>
      </c>
      <c r="J7" s="24">
        <v>15</v>
      </c>
    </row>
    <row r="8" spans="1:10" x14ac:dyDescent="0.3">
      <c r="A8" s="24">
        <v>96</v>
      </c>
      <c r="B8" s="24">
        <v>44</v>
      </c>
      <c r="C8" s="23"/>
      <c r="D8" s="24">
        <v>20</v>
      </c>
      <c r="E8" s="24">
        <v>64</v>
      </c>
      <c r="F8" s="24">
        <v>82</v>
      </c>
      <c r="G8" s="24">
        <v>83</v>
      </c>
      <c r="H8" s="24">
        <v>37</v>
      </c>
      <c r="I8" s="24">
        <v>70</v>
      </c>
      <c r="J8" s="24">
        <v>89</v>
      </c>
    </row>
    <row r="9" spans="1:10" x14ac:dyDescent="0.3">
      <c r="A9" s="23"/>
      <c r="B9" s="24">
        <v>47</v>
      </c>
      <c r="C9" s="24">
        <v>33</v>
      </c>
      <c r="D9" s="24">
        <v>18</v>
      </c>
      <c r="E9" s="24">
        <v>29</v>
      </c>
      <c r="F9" s="24">
        <v>20</v>
      </c>
      <c r="G9" s="23" t="s">
        <v>113</v>
      </c>
      <c r="H9" s="23" t="s">
        <v>114</v>
      </c>
      <c r="I9" s="24">
        <v>74</v>
      </c>
      <c r="J9" s="24">
        <v>6</v>
      </c>
    </row>
    <row r="10" spans="1:10" x14ac:dyDescent="0.3">
      <c r="A10" s="24">
        <v>63</v>
      </c>
      <c r="B10" s="23" t="s">
        <v>115</v>
      </c>
      <c r="C10" s="24">
        <v>72</v>
      </c>
      <c r="D10" s="24">
        <v>65</v>
      </c>
      <c r="E10" s="23"/>
      <c r="F10" s="24">
        <v>40</v>
      </c>
      <c r="G10" s="24">
        <v>14</v>
      </c>
      <c r="H10" s="24">
        <v>80</v>
      </c>
      <c r="I10" s="24">
        <v>57</v>
      </c>
      <c r="J10" s="24">
        <v>73</v>
      </c>
    </row>
    <row r="11" spans="1:10" x14ac:dyDescent="0.3">
      <c r="A11" s="24">
        <v>89</v>
      </c>
      <c r="B11" s="24">
        <v>9</v>
      </c>
      <c r="C11" s="24">
        <v>4</v>
      </c>
      <c r="D11" s="24">
        <v>21</v>
      </c>
      <c r="E11" s="24">
        <v>17</v>
      </c>
      <c r="F11" s="24">
        <v>11</v>
      </c>
      <c r="G11" s="24">
        <v>90</v>
      </c>
      <c r="H11" s="24">
        <v>14</v>
      </c>
      <c r="I11" s="24">
        <v>75</v>
      </c>
      <c r="J11" s="24">
        <v>53</v>
      </c>
    </row>
    <row r="12" spans="1:10" x14ac:dyDescent="0.3">
      <c r="A12" s="24">
        <v>95</v>
      </c>
      <c r="B12" s="24">
        <v>73</v>
      </c>
      <c r="C12" s="24">
        <v>93</v>
      </c>
      <c r="D12" s="23"/>
      <c r="E12" s="24">
        <v>2</v>
      </c>
      <c r="F12" s="24">
        <v>16</v>
      </c>
      <c r="G12" s="24">
        <v>86</v>
      </c>
      <c r="H12" s="24">
        <v>58</v>
      </c>
      <c r="I12" s="23"/>
      <c r="J12" s="24">
        <v>24</v>
      </c>
    </row>
    <row r="13" spans="1:10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</row>
    <row r="14" spans="1:10" x14ac:dyDescent="0.3">
      <c r="A14" s="26">
        <f>COUNTBLANK(A3:A12)</f>
        <v>1</v>
      </c>
      <c r="B14" s="26">
        <f t="shared" ref="B14:J14" si="0">COUNTBLANK(B3:B12)</f>
        <v>0</v>
      </c>
      <c r="C14" s="26">
        <f t="shared" si="0"/>
        <v>1</v>
      </c>
      <c r="D14" s="26">
        <f t="shared" si="0"/>
        <v>1</v>
      </c>
      <c r="E14" s="26">
        <f t="shared" si="0"/>
        <v>2</v>
      </c>
      <c r="F14" s="26">
        <f t="shared" si="0"/>
        <v>0</v>
      </c>
      <c r="G14" s="26">
        <f t="shared" si="0"/>
        <v>1</v>
      </c>
      <c r="H14" s="26">
        <f t="shared" si="0"/>
        <v>0</v>
      </c>
      <c r="I14" s="26">
        <f t="shared" si="0"/>
        <v>1</v>
      </c>
      <c r="J14" s="26">
        <f t="shared" si="0"/>
        <v>0</v>
      </c>
    </row>
    <row r="15" spans="1:10" x14ac:dyDescent="0.3">
      <c r="A15" t="str">
        <f ca="1">_xlfn.FORMULATEXT(A14)</f>
        <v>=CONTAR.VAZIO(A3:A12)</v>
      </c>
    </row>
    <row r="16" spans="1:10" ht="15" thickBot="1" x14ac:dyDescent="0.35"/>
    <row r="17" spans="1:3" ht="15" thickBot="1" x14ac:dyDescent="0.35">
      <c r="A17" s="29" t="s">
        <v>116</v>
      </c>
      <c r="B17" s="28"/>
      <c r="C17" s="25">
        <f>COUNTBLANK(A3:J12)</f>
        <v>7</v>
      </c>
    </row>
    <row r="18" spans="1:3" x14ac:dyDescent="0.3">
      <c r="C18" t="str">
        <f ca="1">_xlfn.FORMULATEXT(C17)</f>
        <v>=CONTAR.VAZIO(A3:J12)</v>
      </c>
    </row>
    <row r="21" spans="1:3" x14ac:dyDescent="0.3">
      <c r="A21" t="s">
        <v>131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8D88C-8681-4C28-A97C-4C9F0FB11ECD}">
  <dimension ref="A1:K22"/>
  <sheetViews>
    <sheetView showGridLines="0" workbookViewId="0">
      <selection activeCell="A23" sqref="A23"/>
    </sheetView>
  </sheetViews>
  <sheetFormatPr defaultRowHeight="14.4" x14ac:dyDescent="0.3"/>
  <sheetData>
    <row r="1" spans="1:11" ht="15.75" customHeight="1" x14ac:dyDescent="0.3">
      <c r="A1" s="51" t="s">
        <v>122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x14ac:dyDescent="0.3">
      <c r="A3" s="24">
        <v>13</v>
      </c>
      <c r="B3" s="24">
        <v>59</v>
      </c>
      <c r="C3" s="24">
        <v>84</v>
      </c>
      <c r="D3" s="23" t="s">
        <v>108</v>
      </c>
      <c r="E3" s="24">
        <v>88</v>
      </c>
      <c r="F3" s="24">
        <v>34</v>
      </c>
      <c r="G3" s="23" t="s">
        <v>109</v>
      </c>
      <c r="H3" s="24">
        <v>68</v>
      </c>
      <c r="I3" s="24">
        <v>32</v>
      </c>
      <c r="J3" s="24">
        <v>52</v>
      </c>
      <c r="K3" s="22"/>
    </row>
    <row r="4" spans="1:11" x14ac:dyDescent="0.3">
      <c r="A4" s="24">
        <v>7</v>
      </c>
      <c r="B4" s="24">
        <v>63</v>
      </c>
      <c r="C4" s="24">
        <v>63</v>
      </c>
      <c r="D4" s="24">
        <v>92</v>
      </c>
      <c r="E4" s="24">
        <v>84</v>
      </c>
      <c r="F4" s="24">
        <v>72</v>
      </c>
      <c r="G4" s="23" t="s">
        <v>110</v>
      </c>
      <c r="H4" s="24">
        <v>43</v>
      </c>
      <c r="I4" s="24">
        <v>10</v>
      </c>
      <c r="J4" s="24">
        <v>55</v>
      </c>
      <c r="K4" s="22"/>
    </row>
    <row r="5" spans="1:11" x14ac:dyDescent="0.3">
      <c r="A5" s="24">
        <v>44</v>
      </c>
      <c r="B5" s="23" t="s">
        <v>111</v>
      </c>
      <c r="C5" s="24">
        <v>81</v>
      </c>
      <c r="D5" s="24">
        <v>13</v>
      </c>
      <c r="E5" s="24">
        <v>49</v>
      </c>
      <c r="F5" s="24">
        <v>64</v>
      </c>
      <c r="G5" s="24">
        <v>94</v>
      </c>
      <c r="H5" s="24">
        <v>19</v>
      </c>
      <c r="I5" s="24">
        <v>82</v>
      </c>
      <c r="J5" s="24">
        <v>2</v>
      </c>
      <c r="K5" s="22"/>
    </row>
    <row r="6" spans="1:11" x14ac:dyDescent="0.3">
      <c r="A6" s="24">
        <v>91</v>
      </c>
      <c r="B6" s="24">
        <v>51</v>
      </c>
      <c r="C6" s="24">
        <v>59</v>
      </c>
      <c r="D6" s="24">
        <v>100</v>
      </c>
      <c r="E6" s="24">
        <v>58</v>
      </c>
      <c r="F6" s="24">
        <v>100</v>
      </c>
      <c r="G6" s="24">
        <v>59</v>
      </c>
      <c r="H6" s="24">
        <v>65</v>
      </c>
      <c r="I6" s="24">
        <v>39</v>
      </c>
      <c r="J6" s="24">
        <v>73</v>
      </c>
      <c r="K6" s="22"/>
    </row>
    <row r="7" spans="1:11" x14ac:dyDescent="0.3">
      <c r="A7" s="24">
        <v>82</v>
      </c>
      <c r="B7" s="23" t="s">
        <v>108</v>
      </c>
      <c r="C7" s="24">
        <v>36</v>
      </c>
      <c r="D7" s="24">
        <v>89</v>
      </c>
      <c r="E7" s="23" t="s">
        <v>108</v>
      </c>
      <c r="F7" s="24">
        <v>84</v>
      </c>
      <c r="G7" s="24">
        <v>45</v>
      </c>
      <c r="H7" s="24">
        <v>58</v>
      </c>
      <c r="I7" s="24">
        <v>92</v>
      </c>
      <c r="J7" s="24">
        <v>15</v>
      </c>
      <c r="K7" s="22"/>
    </row>
    <row r="8" spans="1:11" x14ac:dyDescent="0.3">
      <c r="A8" s="24">
        <v>96</v>
      </c>
      <c r="B8" s="24">
        <v>44</v>
      </c>
      <c r="C8" s="24">
        <v>14</v>
      </c>
      <c r="D8" s="24">
        <v>20</v>
      </c>
      <c r="E8" s="24">
        <v>64</v>
      </c>
      <c r="F8" s="24">
        <v>82</v>
      </c>
      <c r="G8" s="24">
        <v>83</v>
      </c>
      <c r="H8" s="24">
        <v>37</v>
      </c>
      <c r="I8" s="24">
        <v>70</v>
      </c>
      <c r="J8" s="24">
        <v>89</v>
      </c>
      <c r="K8" s="22"/>
    </row>
    <row r="9" spans="1:11" x14ac:dyDescent="0.3">
      <c r="A9" s="24">
        <v>9</v>
      </c>
      <c r="B9" s="24">
        <v>47</v>
      </c>
      <c r="C9" s="24">
        <v>33</v>
      </c>
      <c r="D9" s="23" t="s">
        <v>11</v>
      </c>
      <c r="E9" s="24">
        <v>29</v>
      </c>
      <c r="F9" s="24">
        <v>20</v>
      </c>
      <c r="G9" s="23" t="s">
        <v>113</v>
      </c>
      <c r="H9" s="23" t="s">
        <v>114</v>
      </c>
      <c r="I9" s="24">
        <v>74</v>
      </c>
      <c r="J9" s="24">
        <v>6</v>
      </c>
      <c r="K9" s="22"/>
    </row>
    <row r="10" spans="1:11" x14ac:dyDescent="0.3">
      <c r="A10" s="24">
        <v>63</v>
      </c>
      <c r="B10" s="23" t="s">
        <v>115</v>
      </c>
      <c r="C10" s="24">
        <v>72</v>
      </c>
      <c r="D10" s="23" t="s">
        <v>112</v>
      </c>
      <c r="E10" s="24">
        <v>9</v>
      </c>
      <c r="F10" s="24">
        <v>40</v>
      </c>
      <c r="G10" s="24">
        <v>14</v>
      </c>
      <c r="H10" s="24">
        <v>80</v>
      </c>
      <c r="I10" s="24">
        <v>57</v>
      </c>
      <c r="J10" s="24">
        <v>73</v>
      </c>
      <c r="K10" s="22"/>
    </row>
    <row r="11" spans="1:11" x14ac:dyDescent="0.3">
      <c r="A11" s="24">
        <v>89</v>
      </c>
      <c r="B11" s="24">
        <v>9</v>
      </c>
      <c r="C11" s="24">
        <v>4</v>
      </c>
      <c r="D11" s="24">
        <v>21</v>
      </c>
      <c r="E11" s="24">
        <v>17</v>
      </c>
      <c r="F11" s="24">
        <v>11</v>
      </c>
      <c r="G11" s="24">
        <v>90</v>
      </c>
      <c r="H11" s="24">
        <v>14</v>
      </c>
      <c r="I11" s="24">
        <v>75</v>
      </c>
      <c r="J11" s="24">
        <v>53</v>
      </c>
      <c r="K11" s="22"/>
    </row>
    <row r="12" spans="1:11" x14ac:dyDescent="0.3">
      <c r="A12" s="24">
        <v>95</v>
      </c>
      <c r="B12" s="24">
        <v>73</v>
      </c>
      <c r="C12" s="24">
        <v>93</v>
      </c>
      <c r="D12" s="24">
        <v>69</v>
      </c>
      <c r="E12" s="24">
        <v>2</v>
      </c>
      <c r="F12" s="24">
        <v>16</v>
      </c>
      <c r="G12" s="24">
        <v>86</v>
      </c>
      <c r="H12" s="24">
        <v>58</v>
      </c>
      <c r="I12" s="24">
        <v>45</v>
      </c>
      <c r="J12" s="24">
        <v>24</v>
      </c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</row>
    <row r="14" spans="1:11" x14ac:dyDescent="0.3">
      <c r="A14" s="22"/>
      <c r="B14" s="22"/>
      <c r="C14" s="22" t="s">
        <v>123</v>
      </c>
      <c r="D14" s="22" t="s">
        <v>124</v>
      </c>
      <c r="E14" s="22" t="s">
        <v>125</v>
      </c>
      <c r="F14" s="22" t="s">
        <v>126</v>
      </c>
      <c r="G14" s="22" t="s">
        <v>127</v>
      </c>
      <c r="H14" s="22" t="s">
        <v>128</v>
      </c>
      <c r="I14" s="22" t="s">
        <v>129</v>
      </c>
      <c r="J14" s="22" t="s">
        <v>130</v>
      </c>
      <c r="K14" s="22"/>
    </row>
    <row r="15" spans="1:11" x14ac:dyDescent="0.3">
      <c r="A15" s="52" t="s">
        <v>116</v>
      </c>
      <c r="B15" s="52"/>
      <c r="C15" s="30">
        <f>COUNTIF(A3:J12,"A")</f>
        <v>3</v>
      </c>
      <c r="D15" s="30">
        <f t="shared" ref="D15:J15" si="0">COUNTIF(B3:K12,"A")</f>
        <v>3</v>
      </c>
      <c r="E15" s="30">
        <f t="shared" si="0"/>
        <v>2</v>
      </c>
      <c r="F15" s="30">
        <f t="shared" si="0"/>
        <v>2</v>
      </c>
      <c r="G15" s="30">
        <f t="shared" si="0"/>
        <v>1</v>
      </c>
      <c r="H15" s="30">
        <f t="shared" si="0"/>
        <v>0</v>
      </c>
      <c r="I15" s="30">
        <f t="shared" si="0"/>
        <v>0</v>
      </c>
      <c r="J15" s="30">
        <f t="shared" si="0"/>
        <v>0</v>
      </c>
      <c r="K15" s="22"/>
    </row>
    <row r="16" spans="1:11" x14ac:dyDescent="0.3">
      <c r="C16" t="str">
        <f ca="1">_xlfn.FORMULATEXT(C15)</f>
        <v>=CONT.SE(A3:J12;"A")</v>
      </c>
    </row>
    <row r="20" spans="1:1" x14ac:dyDescent="0.3">
      <c r="A20" t="s">
        <v>132</v>
      </c>
    </row>
    <row r="21" spans="1:1" x14ac:dyDescent="0.3">
      <c r="A21" t="s">
        <v>133</v>
      </c>
    </row>
    <row r="22" spans="1:1" x14ac:dyDescent="0.3">
      <c r="A22" t="s">
        <v>134</v>
      </c>
    </row>
  </sheetData>
  <mergeCells count="2">
    <mergeCell ref="A1:K1"/>
    <mergeCell ref="A15:B15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7A498-88ED-4114-BAE9-8849FECC6B22}">
  <dimension ref="A1:I35"/>
  <sheetViews>
    <sheetView showGridLines="0" topLeftCell="A12" zoomScaleNormal="100" workbookViewId="0">
      <selection activeCell="A36" sqref="A36"/>
    </sheetView>
  </sheetViews>
  <sheetFormatPr defaultRowHeight="14.4" x14ac:dyDescent="0.3"/>
  <cols>
    <col min="1" max="1" width="31.44140625" customWidth="1"/>
    <col min="2" max="5" width="14" customWidth="1"/>
    <col min="6" max="6" width="11" customWidth="1"/>
    <col min="7" max="7" width="63.5546875" customWidth="1"/>
    <col min="8" max="8" width="15.6640625" customWidth="1"/>
  </cols>
  <sheetData>
    <row r="1" spans="1:9" ht="15.75" customHeight="1" x14ac:dyDescent="0.3">
      <c r="A1" s="53" t="s">
        <v>135</v>
      </c>
      <c r="B1" s="53"/>
      <c r="C1" s="53"/>
      <c r="D1" s="53"/>
      <c r="E1" s="53"/>
      <c r="F1" s="53"/>
      <c r="G1" s="53"/>
      <c r="H1" s="53"/>
    </row>
    <row r="2" spans="1:9" x14ac:dyDescent="0.3">
      <c r="A2" s="22"/>
      <c r="B2" s="22"/>
      <c r="C2" s="22"/>
      <c r="D2" s="22"/>
      <c r="E2" s="22"/>
      <c r="F2" s="22"/>
      <c r="G2" s="22"/>
      <c r="H2" s="22"/>
    </row>
    <row r="3" spans="1:9" ht="15.6" x14ac:dyDescent="0.3">
      <c r="A3" s="35" t="s">
        <v>136</v>
      </c>
      <c r="B3" s="22"/>
      <c r="C3" s="22"/>
      <c r="D3" s="22"/>
      <c r="E3" s="22"/>
      <c r="F3" s="22"/>
      <c r="G3" s="22"/>
      <c r="H3" s="22"/>
    </row>
    <row r="4" spans="1:9" x14ac:dyDescent="0.3">
      <c r="A4" s="22"/>
      <c r="B4" s="22"/>
      <c r="C4" s="22"/>
      <c r="D4" s="22"/>
      <c r="E4" s="22"/>
      <c r="F4" s="22"/>
      <c r="G4" s="22"/>
      <c r="H4" s="22"/>
    </row>
    <row r="5" spans="1:9" ht="29.25" customHeight="1" x14ac:dyDescent="0.3">
      <c r="A5" s="37" t="s">
        <v>137</v>
      </c>
      <c r="B5" s="37" t="s">
        <v>138</v>
      </c>
      <c r="C5" s="37" t="s">
        <v>139</v>
      </c>
      <c r="D5" s="37" t="s">
        <v>140</v>
      </c>
      <c r="E5" s="37" t="s">
        <v>141</v>
      </c>
      <c r="F5" s="37" t="s">
        <v>142</v>
      </c>
      <c r="G5" s="37" t="s">
        <v>143</v>
      </c>
      <c r="H5" s="38" t="s">
        <v>144</v>
      </c>
    </row>
    <row r="6" spans="1:9" ht="17.100000000000001" customHeight="1" x14ac:dyDescent="0.3">
      <c r="A6" s="32" t="s">
        <v>145</v>
      </c>
      <c r="B6" s="55">
        <v>10</v>
      </c>
      <c r="C6" s="55">
        <v>8</v>
      </c>
      <c r="D6" s="55">
        <v>8</v>
      </c>
      <c r="E6" s="55">
        <v>8</v>
      </c>
      <c r="F6" s="55">
        <v>8.5</v>
      </c>
      <c r="G6" s="32" t="str">
        <f>IF(F6=0,"Reprovado",IF(F6&gt;=6,"Aprovado","Recuperação"))</f>
        <v>Aprovado</v>
      </c>
      <c r="H6" s="33" t="str">
        <f>VLOOKUP(F6,$E$26:$F$30,2)</f>
        <v>B</v>
      </c>
      <c r="I6" t="str">
        <f ca="1">_xlfn.FORMULATEXT(H6)</f>
        <v>=PROCV(F6;$E$26:$F$30;2)</v>
      </c>
    </row>
    <row r="7" spans="1:9" ht="17.100000000000001" customHeight="1" x14ac:dyDescent="0.3">
      <c r="A7" s="34" t="s">
        <v>146</v>
      </c>
      <c r="B7" s="56">
        <v>6</v>
      </c>
      <c r="C7" s="56">
        <v>6.5</v>
      </c>
      <c r="D7" s="57">
        <v>10</v>
      </c>
      <c r="E7" s="57">
        <v>9</v>
      </c>
      <c r="F7" s="57">
        <v>7.9</v>
      </c>
      <c r="G7" s="32" t="str">
        <f t="shared" ref="G7:G14" si="0">IF(F7=0,"Reprovado",IF(F7&gt;=6,"Aprovado","Recuperação"))</f>
        <v>Aprovado</v>
      </c>
      <c r="H7" s="33" t="str">
        <f t="shared" ref="H7:H14" si="1">VLOOKUP(F7,$E$26:$F$30,2)</f>
        <v>B</v>
      </c>
    </row>
    <row r="8" spans="1:9" ht="17.100000000000001" customHeight="1" x14ac:dyDescent="0.3">
      <c r="A8" s="32" t="s">
        <v>147</v>
      </c>
      <c r="B8" s="55">
        <v>8</v>
      </c>
      <c r="C8" s="58">
        <v>4</v>
      </c>
      <c r="D8" s="58">
        <v>5</v>
      </c>
      <c r="E8" s="58">
        <v>5</v>
      </c>
      <c r="F8" s="58">
        <v>5.5</v>
      </c>
      <c r="G8" s="32" t="str">
        <f t="shared" si="0"/>
        <v>Recuperação</v>
      </c>
      <c r="H8" s="33" t="str">
        <f t="shared" si="1"/>
        <v xml:space="preserve">C </v>
      </c>
    </row>
    <row r="9" spans="1:9" ht="17.100000000000001" customHeight="1" x14ac:dyDescent="0.3">
      <c r="A9" s="34" t="s">
        <v>148</v>
      </c>
      <c r="B9" s="59">
        <v>4</v>
      </c>
      <c r="C9" s="56">
        <v>6.5</v>
      </c>
      <c r="D9" s="59">
        <v>2</v>
      </c>
      <c r="E9" s="57">
        <v>7</v>
      </c>
      <c r="F9" s="59">
        <v>4.9000000000000004</v>
      </c>
      <c r="G9" s="32" t="str">
        <f t="shared" si="0"/>
        <v>Recuperação</v>
      </c>
      <c r="H9" s="33" t="str">
        <f t="shared" si="1"/>
        <v>D</v>
      </c>
    </row>
    <row r="10" spans="1:9" ht="17.100000000000001" customHeight="1" x14ac:dyDescent="0.3">
      <c r="A10" s="32" t="s">
        <v>150</v>
      </c>
      <c r="B10" s="55">
        <v>8</v>
      </c>
      <c r="C10" s="55">
        <v>8</v>
      </c>
      <c r="D10" s="60">
        <v>6</v>
      </c>
      <c r="E10" s="58">
        <v>5.5</v>
      </c>
      <c r="F10" s="60">
        <v>6.9</v>
      </c>
      <c r="G10" s="32" t="str">
        <f t="shared" si="0"/>
        <v>Aprovado</v>
      </c>
      <c r="H10" s="33" t="str">
        <f t="shared" si="1"/>
        <v xml:space="preserve">C </v>
      </c>
    </row>
    <row r="11" spans="1:9" ht="17.100000000000001" customHeight="1" x14ac:dyDescent="0.3">
      <c r="A11" s="34" t="s">
        <v>151</v>
      </c>
      <c r="B11" s="57">
        <v>7</v>
      </c>
      <c r="C11" s="57">
        <v>8</v>
      </c>
      <c r="D11" s="57">
        <v>10</v>
      </c>
      <c r="E11" s="57">
        <v>7</v>
      </c>
      <c r="F11" s="57">
        <v>8</v>
      </c>
      <c r="G11" s="32" t="str">
        <f t="shared" si="0"/>
        <v>Aprovado</v>
      </c>
      <c r="H11" s="33" t="str">
        <f t="shared" si="1"/>
        <v>B</v>
      </c>
    </row>
    <row r="12" spans="1:9" ht="17.100000000000001" customHeight="1" x14ac:dyDescent="0.3">
      <c r="A12" s="32" t="s">
        <v>152</v>
      </c>
      <c r="B12" s="58">
        <v>5.5</v>
      </c>
      <c r="C12" s="58">
        <v>1</v>
      </c>
      <c r="D12" s="58">
        <v>2</v>
      </c>
      <c r="E12" s="58">
        <v>3.5</v>
      </c>
      <c r="F12" s="58">
        <v>3</v>
      </c>
      <c r="G12" s="32" t="str">
        <f t="shared" si="0"/>
        <v>Recuperação</v>
      </c>
      <c r="H12" s="33" t="str">
        <f t="shared" si="1"/>
        <v>D</v>
      </c>
    </row>
    <row r="13" spans="1:9" ht="17.100000000000001" customHeight="1" x14ac:dyDescent="0.3">
      <c r="A13" s="34" t="s">
        <v>153</v>
      </c>
      <c r="B13" s="59">
        <v>5.5</v>
      </c>
      <c r="C13" s="56">
        <v>6</v>
      </c>
      <c r="D13" s="59">
        <v>1.5</v>
      </c>
      <c r="E13" s="57">
        <v>10</v>
      </c>
      <c r="F13" s="59">
        <v>5.8</v>
      </c>
      <c r="G13" s="32" t="str">
        <f t="shared" si="0"/>
        <v>Recuperação</v>
      </c>
      <c r="H13" s="33" t="str">
        <f t="shared" si="1"/>
        <v xml:space="preserve">C </v>
      </c>
    </row>
    <row r="14" spans="1:9" ht="17.100000000000001" customHeight="1" x14ac:dyDescent="0.3">
      <c r="A14" s="32" t="s">
        <v>154</v>
      </c>
      <c r="B14" s="55">
        <v>8</v>
      </c>
      <c r="C14" s="58">
        <v>2</v>
      </c>
      <c r="D14" s="55">
        <v>9</v>
      </c>
      <c r="E14" s="58">
        <v>4</v>
      </c>
      <c r="F14" s="58">
        <v>5.8</v>
      </c>
      <c r="G14" s="32" t="str">
        <f t="shared" si="0"/>
        <v>Recuperação</v>
      </c>
      <c r="H14" s="33" t="str">
        <f t="shared" si="1"/>
        <v xml:space="preserve">C </v>
      </c>
    </row>
    <row r="15" spans="1:9" ht="15" thickBot="1" x14ac:dyDescent="0.35">
      <c r="G15" s="36" t="str">
        <f ca="1">_xlfn.FORMULATEXT(G6)</f>
        <v>=SE(F6=0;"Reprovado";SE(F6&gt;=6;"Aprovado";"Recuperação"))</v>
      </c>
    </row>
    <row r="16" spans="1:9" ht="18" customHeight="1" thickBot="1" x14ac:dyDescent="0.35">
      <c r="A16" s="39" t="s">
        <v>155</v>
      </c>
      <c r="B16" s="40">
        <f>MAX(F6:F14)</f>
        <v>8.5</v>
      </c>
      <c r="C16" t="str">
        <f ca="1">_xlfn.FORMULATEXT(B16)</f>
        <v>=MÁXIMO(F6:F14)</v>
      </c>
    </row>
    <row r="17" spans="1:7" ht="18" customHeight="1" thickBot="1" x14ac:dyDescent="0.35">
      <c r="A17" s="41" t="s">
        <v>156</v>
      </c>
      <c r="B17" s="31">
        <f>MIN(F6:F14)</f>
        <v>3</v>
      </c>
      <c r="C17" t="str">
        <f t="shared" ref="C17:C18" ca="1" si="2">_xlfn.FORMULATEXT(B17)</f>
        <v>=MÍNIMO(F6:F14)</v>
      </c>
    </row>
    <row r="18" spans="1:7" ht="18" customHeight="1" thickBot="1" x14ac:dyDescent="0.35">
      <c r="A18" s="41" t="s">
        <v>157</v>
      </c>
      <c r="B18" s="42">
        <f>AVERAGE(F6:F14)</f>
        <v>6.2555555555555546</v>
      </c>
      <c r="C18" t="str">
        <f t="shared" ca="1" si="2"/>
        <v>=MÉDIA(F6:F14)</v>
      </c>
    </row>
    <row r="21" spans="1:7" x14ac:dyDescent="0.3">
      <c r="A21" s="54" t="s">
        <v>158</v>
      </c>
      <c r="B21" s="54"/>
      <c r="C21" s="54"/>
      <c r="D21" s="54"/>
      <c r="E21" s="54"/>
      <c r="F21" s="54"/>
      <c r="G21" s="54"/>
    </row>
    <row r="22" spans="1:7" x14ac:dyDescent="0.3">
      <c r="A22" t="s">
        <v>159</v>
      </c>
    </row>
    <row r="23" spans="1:7" x14ac:dyDescent="0.3">
      <c r="A23" t="s">
        <v>160</v>
      </c>
    </row>
    <row r="25" spans="1:7" x14ac:dyDescent="0.3">
      <c r="E25" s="61" t="s">
        <v>161</v>
      </c>
      <c r="F25" s="61"/>
    </row>
    <row r="26" spans="1:7" x14ac:dyDescent="0.3">
      <c r="E26" s="62">
        <v>1</v>
      </c>
      <c r="F26" s="62" t="s">
        <v>162</v>
      </c>
    </row>
    <row r="27" spans="1:7" x14ac:dyDescent="0.3">
      <c r="E27" s="62">
        <v>3</v>
      </c>
      <c r="F27" s="62" t="s">
        <v>149</v>
      </c>
    </row>
    <row r="28" spans="1:7" x14ac:dyDescent="0.3">
      <c r="E28" s="62">
        <v>5</v>
      </c>
      <c r="F28" s="62" t="s">
        <v>163</v>
      </c>
    </row>
    <row r="29" spans="1:7" x14ac:dyDescent="0.3">
      <c r="E29" s="62">
        <v>7</v>
      </c>
      <c r="F29" s="62" t="s">
        <v>112</v>
      </c>
    </row>
    <row r="30" spans="1:7" x14ac:dyDescent="0.3">
      <c r="E30" s="62">
        <v>9</v>
      </c>
      <c r="F30" s="62" t="s">
        <v>108</v>
      </c>
    </row>
    <row r="32" spans="1:7" x14ac:dyDescent="0.3">
      <c r="A32" s="63" t="s">
        <v>164</v>
      </c>
    </row>
    <row r="33" spans="1:1" x14ac:dyDescent="0.3">
      <c r="A33" s="64" t="s">
        <v>165</v>
      </c>
    </row>
    <row r="34" spans="1:1" x14ac:dyDescent="0.3">
      <c r="A34" s="63" t="s">
        <v>166</v>
      </c>
    </row>
    <row r="35" spans="1:1" x14ac:dyDescent="0.3">
      <c r="A35" s="63" t="s">
        <v>167</v>
      </c>
    </row>
  </sheetData>
  <mergeCells count="3">
    <mergeCell ref="A1:H1"/>
    <mergeCell ref="A21:G21"/>
    <mergeCell ref="E25:F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C8AD36DD560C4392E548D84AF5BE7E" ma:contentTypeVersion="15" ma:contentTypeDescription="Crie um novo documento." ma:contentTypeScope="" ma:versionID="737997b14b09352a273e445497a1f469">
  <xsd:schema xmlns:xsd="http://www.w3.org/2001/XMLSchema" xmlns:xs="http://www.w3.org/2001/XMLSchema" xmlns:p="http://schemas.microsoft.com/office/2006/metadata/properties" xmlns:ns2="9d430954-fb15-4df0-b465-f407113cbc0b" xmlns:ns3="0e870201-aa3d-4174-9e62-83601c719c8d" targetNamespace="http://schemas.microsoft.com/office/2006/metadata/properties" ma:root="true" ma:fieldsID="da07a7d6c7f7f366211c60097262ade4" ns2:_="" ns3:_="">
    <xsd:import namespace="9d430954-fb15-4df0-b465-f407113cbc0b"/>
    <xsd:import namespace="0e870201-aa3d-4174-9e62-83601c719c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30954-fb15-4df0-b465-f407113cbc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cceff4b2-fc7e-4d7a-bdfe-817c3b0d8f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70201-aa3d-4174-9e62-83601c719c8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17cd2d0-ab95-4cb1-9053-6b7f30d1e7e5}" ma:internalName="TaxCatchAll" ma:showField="CatchAllData" ma:web="0e870201-aa3d-4174-9e62-83601c719c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e870201-aa3d-4174-9e62-83601c719c8d" xsi:nil="true"/>
    <lcf76f155ced4ddcb4097134ff3c332f xmlns="9d430954-fb15-4df0-b465-f407113cbc0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C634FD4-86E4-4D7E-A955-55321B0C11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B256EF-8DED-4B40-B38F-D837A6EC33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430954-fb15-4df0-b465-f407113cbc0b"/>
    <ds:schemaRef ds:uri="0e870201-aa3d-4174-9e62-83601c719c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5A0119-0B39-467E-9498-5CFBFE4CEFC9}">
  <ds:schemaRefs>
    <ds:schemaRef ds:uri="http://schemas.microsoft.com/office/2006/metadata/properties"/>
    <ds:schemaRef ds:uri="http://schemas.microsoft.com/office/infopath/2007/PartnerControls"/>
    <ds:schemaRef ds:uri="0e870201-aa3d-4174-9e62-83601c719c8d"/>
    <ds:schemaRef ds:uri="9d430954-fb15-4df0-b465-f407113cbc0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Interface</vt:lpstr>
      <vt:lpstr>Tipos de Dados</vt:lpstr>
      <vt:lpstr>Preenchimento</vt:lpstr>
      <vt:lpstr>Vendas_Funcionário</vt:lpstr>
      <vt:lpstr>CONT.NÚM</vt:lpstr>
      <vt:lpstr>CONT.VALORES</vt:lpstr>
      <vt:lpstr>CONTAR.VAZIO</vt:lpstr>
      <vt:lpstr>CONT.SE</vt:lpstr>
      <vt:lpstr>SE_PROCV</vt:lpstr>
      <vt:lpstr>SOMASE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VINICIUS CESAR MONTEIRO TAVARES</dc:creator>
  <cp:keywords/>
  <dc:description/>
  <cp:lastModifiedBy>Edson David Pereira</cp:lastModifiedBy>
  <cp:revision/>
  <dcterms:created xsi:type="dcterms:W3CDTF">2024-02-02T17:29:23Z</dcterms:created>
  <dcterms:modified xsi:type="dcterms:W3CDTF">2024-06-19T00:22:38Z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0x01010045FD4F55BAD17B46B7F465676D66B503</vt:lpwstr>
  </property>
  <property fmtid="{D5CDD505-2E9C-101B-9397-08002B2CF9AE}" pid="3" name="MediaServiceImageTags">
    <vt:lpwstr/>
  </property>
</Properties>
</file>