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s\edson\course\mas\data_processing\Rdemo\g3_report\"/>
    </mc:Choice>
  </mc:AlternateContent>
  <xr:revisionPtr revIDLastSave="0" documentId="13_ncr:1_{FF016A54-F168-4372-8ADE-37B946CC52E1}" xr6:coauthVersionLast="44" xr6:coauthVersionMax="44" xr10:uidLastSave="{00000000-0000-0000-0000-000000000000}"/>
  <bookViews>
    <workbookView xWindow="-108" yWindow="-108" windowWidth="23256" windowHeight="11964" activeTab="1" xr2:uid="{4B9E64FD-4C18-4045-BF6B-37B11EFC6DED}"/>
  </bookViews>
  <sheets>
    <sheet name="Sheet2" sheetId="5" r:id="rId1"/>
    <sheet name="Manual" sheetId="4" r:id="rId2"/>
    <sheet name="Excel - two-way ANOVA" sheetId="3" r:id="rId3"/>
    <sheet name="Sheet1" sheetId="1" state="hidden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3" i="4" l="1"/>
  <c r="C13" i="4"/>
  <c r="H4" i="4"/>
  <c r="G4" i="4"/>
  <c r="G8" i="4" l="1"/>
  <c r="I6" i="4"/>
  <c r="J6" i="4" s="1"/>
  <c r="H6" i="4"/>
  <c r="G6" i="4"/>
  <c r="I4" i="4"/>
  <c r="R3" i="1"/>
  <c r="O8" i="1"/>
  <c r="O7" i="1"/>
  <c r="O6" i="1"/>
  <c r="O3" i="1"/>
  <c r="O4" i="1"/>
  <c r="C15" i="4" l="1"/>
  <c r="F15" i="4" s="1"/>
  <c r="M8" i="4" s="1"/>
  <c r="O8" i="4" s="1"/>
  <c r="H8" i="4"/>
  <c r="J8" i="4" s="1"/>
  <c r="C14" i="4" s="1"/>
  <c r="M9" i="4" s="1"/>
  <c r="I8" i="4"/>
  <c r="J4" i="4"/>
  <c r="C17" i="4" s="1"/>
  <c r="C16" i="4" l="1"/>
  <c r="F16" i="4" s="1"/>
  <c r="M5" i="4" s="1"/>
  <c r="O5" i="4" s="1"/>
  <c r="P5" i="4" s="1"/>
  <c r="F14" i="4"/>
  <c r="F17" i="4"/>
  <c r="F18" i="4" l="1"/>
  <c r="M7" i="4" s="1"/>
  <c r="O7" i="4" s="1"/>
  <c r="P7" i="4" s="1"/>
  <c r="M6" i="4"/>
  <c r="O6" i="4" s="1"/>
  <c r="P6" i="4" s="1"/>
  <c r="L3" i="1" l="1"/>
  <c r="K5" i="1"/>
  <c r="J5" i="1"/>
  <c r="I5" i="1"/>
  <c r="L5" i="1" s="1"/>
  <c r="K3" i="1"/>
  <c r="K7" i="1" s="1"/>
  <c r="J3" i="1"/>
  <c r="J7" i="1" s="1"/>
  <c r="I3" i="1"/>
  <c r="I7" i="1" s="1"/>
  <c r="L7" i="1" l="1"/>
  <c r="R7" i="1" s="1"/>
  <c r="R4" i="1" l="1"/>
  <c r="R5" i="1"/>
  <c r="R6" i="1"/>
  <c r="R8" i="1" l="1"/>
</calcChain>
</file>

<file path=xl/sharedStrings.xml><?xml version="1.0" encoding="utf-8"?>
<sst xmlns="http://schemas.openxmlformats.org/spreadsheetml/2006/main" count="151" uniqueCount="65">
  <si>
    <t>zero</t>
  </si>
  <si>
    <t>two</t>
  </si>
  <si>
    <t>four</t>
  </si>
  <si>
    <t>female</t>
  </si>
  <si>
    <t>male</t>
  </si>
  <si>
    <t>sum of x^2</t>
  </si>
  <si>
    <t>grand total sqr</t>
  </si>
  <si>
    <t>N</t>
  </si>
  <si>
    <t>T cell sqr /n</t>
  </si>
  <si>
    <t>T row sqr / cn</t>
  </si>
  <si>
    <t>T col sqr /rn</t>
  </si>
  <si>
    <t>SS (total)</t>
  </si>
  <si>
    <t>SS (within)</t>
  </si>
  <si>
    <t>SS (between)</t>
  </si>
  <si>
    <t>SS (column)</t>
  </si>
  <si>
    <t>SS (row)</t>
  </si>
  <si>
    <t>Ss (interaction)</t>
  </si>
  <si>
    <t>Sum of each cells</t>
  </si>
  <si>
    <t>Gender</t>
  </si>
  <si>
    <t>SUMMARY</t>
  </si>
  <si>
    <t>Count</t>
  </si>
  <si>
    <t>Sum</t>
  </si>
  <si>
    <t>Average</t>
  </si>
  <si>
    <t>Variance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</si>
  <si>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</si>
  <si>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</si>
  <si>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</si>
  <si>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</si>
  <si>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</si>
  <si>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</si>
  <si>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</si>
  <si>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</si>
  <si>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Columns</t>
  </si>
  <si>
    <t>Total</t>
  </si>
  <si>
    <t>Anova: Two-Factor With Replication</t>
  </si>
  <si>
    <t>Sample</t>
  </si>
  <si>
    <t>Interaction</t>
  </si>
  <si>
    <t>Within</t>
  </si>
  <si>
    <t>CROWD SIZE</t>
  </si>
  <si>
    <t>ZERO</t>
  </si>
  <si>
    <t>TWO</t>
  </si>
  <si>
    <t>FOUR</t>
  </si>
  <si>
    <t>GENDER</t>
  </si>
  <si>
    <t>Female</t>
  </si>
  <si>
    <t>Male</t>
  </si>
  <si>
    <t>Crowd Size</t>
  </si>
  <si>
    <t>Zero</t>
  </si>
  <si>
    <t>Two</t>
  </si>
  <si>
    <t>Four</t>
  </si>
  <si>
    <t>Mean Reaction Time</t>
  </si>
  <si>
    <t>SS (interaction)</t>
  </si>
  <si>
    <t>Squared sum of X</t>
  </si>
  <si>
    <t>Squared grand total</t>
  </si>
  <si>
    <t>Squared Cell total /n</t>
  </si>
  <si>
    <t>Squared Column total /rn</t>
  </si>
  <si>
    <t>Squared Row total / cn</t>
  </si>
  <si>
    <t>n (sample size of cell)</t>
  </si>
  <si>
    <t>rn (sample size of each column)</t>
  </si>
  <si>
    <t>cn (sample size of each row)</t>
  </si>
  <si>
    <t>N (total sample size)</t>
  </si>
  <si>
    <t>SOURCE</t>
  </si>
  <si>
    <t>Column</t>
  </si>
  <si>
    <t>Row</t>
  </si>
  <si>
    <t>SS Calculations</t>
  </si>
  <si>
    <t>ANOVA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</si>
</sst>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1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right"/>
    </xf>
    <xf numFmtId="0" fontId="0" fillId="0" borderId="4" xfId="0" applyBorder="1"/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2" fontId="0" fillId="0" borderId="4" xfId="0" applyNumberFormat="1" applyBorder="1" applyAlignment="1">
      <alignment horizontal="center"/>
    </xf>
    <xf numFmtId="0" fontId="1" fillId="0" borderId="0" xfId="0" applyFont="1"/>
    <xf numFmtId="0" fontId="0" fillId="0" borderId="4" xfId="0" applyBorder="1" applyAlignment="1">
      <alignment horizontal="center" vertical="center"/>
    </xf>
    <xf numFmtId="0" fontId="4" fillId="0" borderId="4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A. Main Effect</a:t>
            </a:r>
            <a:r>
              <a:rPr lang="en-US" baseline="0"/>
              <a:t> of Crowd Size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Sheet1!$D$13</c:f>
              <c:strCache>
                <c:ptCount val="1"/>
                <c:pt idx="0">
                  <c:v>Mean Reaction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2CA-4585-9EC5-49A8A7EBAB5E}"/>
                </c:ext>
              </c:extLst>
            </c:dLbl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2CA-4585-9EC5-49A8A7EBAB5E}"/>
                </c:ext>
              </c:extLst>
            </c:dLbl>
            <c:dLbl>
              <c:idx val="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2CA-4585-9EC5-49A8A7EBAB5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Sheet1!$C$14:$C$16</c:f>
              <c:strCache>
                <c:ptCount val="3"/>
                <c:pt idx="0">
                  <c:v>Zero</c:v>
                </c:pt>
                <c:pt idx="1">
                  <c:v>Two</c:v>
                </c:pt>
                <c:pt idx="2">
                  <c:v>Four</c:v>
                </c:pt>
              </c:strCache>
            </c:strRef>
          </c:cat>
          <c:val>
            <c:numRef>
              <c:f>Sheet1!$D$14:$D$16</c:f>
              <c:numCache>
                <c:formatCode>General</c:formatCode>
                <c:ptCount val="3"/>
                <c:pt idx="0">
                  <c:v>9</c:v>
                </c:pt>
                <c:pt idx="1">
                  <c:v>12</c:v>
                </c:pt>
                <c:pt idx="2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CA-4585-9EC5-49A8A7EBAB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2190552"/>
        <c:axId val="402191208"/>
      </c:lineChart>
      <c:catAx>
        <c:axId val="402190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Crowd</a:t>
                </a:r>
                <a:r>
                  <a:rPr lang="en-PH" baseline="0"/>
                  <a:t> Size</a:t>
                </a:r>
                <a:endParaRPr lang="en-P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191208"/>
        <c:crosses val="autoZero"/>
        <c:auto val="1"/>
        <c:lblAlgn val="ctr"/>
        <c:lblOffset val="100"/>
        <c:noMultiLvlLbl val="0"/>
      </c:catAx>
      <c:valAx>
        <c:axId val="402191208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Mean</a:t>
                </a:r>
                <a:r>
                  <a:rPr lang="en-PH" baseline="0"/>
                  <a:t> Reaction Time</a:t>
                </a:r>
                <a:endParaRPr lang="en-P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190552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B. Main Effect</a:t>
            </a:r>
            <a:r>
              <a:rPr lang="en-US" baseline="0"/>
              <a:t> of Gender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Sheet1!$D$31</c:f>
              <c:strCache>
                <c:ptCount val="1"/>
                <c:pt idx="0">
                  <c:v>Mean Reaction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7FA-4C4E-A09C-1B7950315AF4}"/>
                </c:ext>
              </c:extLst>
            </c:dLbl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7FA-4C4E-A09C-1B7950315AF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Sheet1!$C$32:$C$33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Sheet1!$D$32:$D$33</c:f>
              <c:numCache>
                <c:formatCode>General</c:formatCode>
                <c:ptCount val="2"/>
                <c:pt idx="0">
                  <c:v>8</c:v>
                </c:pt>
                <c:pt idx="1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FA-4C4E-A09C-1B7950315A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9890368"/>
        <c:axId val="709886432"/>
      </c:lineChart>
      <c:catAx>
        <c:axId val="709890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886432"/>
        <c:crosses val="autoZero"/>
        <c:auto val="1"/>
        <c:lblAlgn val="ctr"/>
        <c:lblOffset val="100"/>
        <c:noMultiLvlLbl val="0"/>
      </c:catAx>
      <c:valAx>
        <c:axId val="709886432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Mean</a:t>
                </a:r>
                <a:r>
                  <a:rPr lang="en-PH" baseline="0"/>
                  <a:t> Reaction Time</a:t>
                </a:r>
                <a:endParaRPr lang="en-P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890368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/>
              <a:t>C.</a:t>
            </a:r>
            <a:r>
              <a:rPr lang="en-PH" baseline="0"/>
              <a:t> Interaction</a:t>
            </a:r>
            <a:endParaRPr lang="en-P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Female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0"/>
                  <c:y val="6.944444444444444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A3A-4505-8DD8-2E0342B1005D}"/>
                </c:ext>
              </c:extLst>
            </c:dLbl>
            <c:dLbl>
              <c:idx val="1"/>
              <c:layout>
                <c:manualLayout>
                  <c:x val="-8.3333333333333332E-3"/>
                  <c:y val="7.40740740740740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A3A-4505-8DD8-2E0342B1005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Sheet1!$D$50:$D$52</c:f>
              <c:strCache>
                <c:ptCount val="3"/>
                <c:pt idx="0">
                  <c:v>Zero</c:v>
                </c:pt>
                <c:pt idx="1">
                  <c:v>Two</c:v>
                </c:pt>
                <c:pt idx="2">
                  <c:v>Four</c:v>
                </c:pt>
              </c:strCache>
            </c:strRef>
          </c:cat>
          <c:val>
            <c:numRef>
              <c:f>Sheet1!$E$50:$E$52</c:f>
              <c:numCache>
                <c:formatCode>General</c:formatCode>
                <c:ptCount val="3"/>
                <c:pt idx="0">
                  <c:v>8</c:v>
                </c:pt>
                <c:pt idx="1">
                  <c:v>7</c:v>
                </c:pt>
                <c:pt idx="2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3A-4505-8DD8-2E0342B100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6864480"/>
        <c:axId val="706863496"/>
      </c:lineChart>
      <c:lineChart>
        <c:grouping val="stacked"/>
        <c:varyColors val="0"/>
        <c:ser>
          <c:idx val="1"/>
          <c:order val="1"/>
          <c:tx>
            <c:v>Male</c:v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1.1111111111111112E-2"/>
                  <c:y val="-6.944444444444448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A3A-4505-8DD8-2E0342B1005D}"/>
                </c:ext>
              </c:extLst>
            </c:dLbl>
            <c:dLbl>
              <c:idx val="1"/>
              <c:layout>
                <c:manualLayout>
                  <c:x val="0"/>
                  <c:y val="4.629629629629629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A3A-4505-8DD8-2E0342B1005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Sheet1!$E$55:$E$57</c:f>
              <c:numCache>
                <c:formatCode>General</c:formatCode>
                <c:ptCount val="3"/>
                <c:pt idx="0">
                  <c:v>10</c:v>
                </c:pt>
                <c:pt idx="1">
                  <c:v>17</c:v>
                </c:pt>
                <c:pt idx="2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3A-4505-8DD8-2E0342B100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6826104"/>
        <c:axId val="706878256"/>
      </c:lineChart>
      <c:catAx>
        <c:axId val="706864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Crowd</a:t>
                </a:r>
                <a:r>
                  <a:rPr lang="en-PH" baseline="0"/>
                  <a:t> Size</a:t>
                </a:r>
                <a:endParaRPr lang="en-P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863496"/>
        <c:crosses val="autoZero"/>
        <c:auto val="1"/>
        <c:lblAlgn val="ctr"/>
        <c:lblOffset val="100"/>
        <c:noMultiLvlLbl val="0"/>
      </c:catAx>
      <c:valAx>
        <c:axId val="706863496"/>
        <c:scaling>
          <c:orientation val="minMax"/>
          <c:max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Mean</a:t>
                </a:r>
                <a:r>
                  <a:rPr lang="en-PH" baseline="0"/>
                  <a:t> Reaction Time</a:t>
                </a:r>
                <a:endParaRPr lang="en-P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864480"/>
        <c:crosses val="autoZero"/>
        <c:crossBetween val="between"/>
        <c:majorUnit val="5"/>
        <c:minorUnit val="0.2"/>
      </c:valAx>
      <c:valAx>
        <c:axId val="7068782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826104"/>
        <c:crosses val="max"/>
        <c:crossBetween val="between"/>
      </c:valAx>
      <c:catAx>
        <c:axId val="706826104"/>
        <c:scaling>
          <c:orientation val="minMax"/>
        </c:scaling>
        <c:delete val="1"/>
        <c:axPos val="b"/>
        <c:majorTickMark val="out"/>
        <c:minorTickMark val="none"/>
        <c:tickLblPos val="nextTo"/>
        <c:crossAx val="7068782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60960</xdr:colOff>
      <xdr:row>10</xdr:row>
      <xdr:rowOff>106680</xdr:rowOff>
    </xdr:from>
    <xdr:ext cx="405624" cy="40992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41E8D2C0-3906-4EC7-8B1B-BA604D31CE58}"/>
                </a:ext>
              </a:extLst>
            </xdr:cNvPr>
            <xdr:cNvSpPr txBox="1"/>
          </xdr:nvSpPr>
          <xdr:spPr>
            <a:xfrm>
              <a:off x="8404860" y="1752600"/>
              <a:ext cx="405624" cy="4099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subHide m:val="on"/>
                        <m:supHide m:val="on"/>
                        <m:ctrlPr>
                          <a:rPr lang="en-PH" sz="1100" i="1">
                            <a:latin typeface="Cambria Math" panose="02040503050406030204" pitchFamily="18" charset="0"/>
                          </a:rPr>
                        </m:ctrlPr>
                      </m:naryPr>
                      <m:sub/>
                      <m:sup/>
                      <m:e>
                        <m:sSup>
                          <m:sSupPr>
                            <m:ctrlPr>
                              <a:rPr lang="en-PH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PH" sz="1100" b="0" i="1">
                                <a:latin typeface="Cambria Math" panose="02040503050406030204" pitchFamily="18" charset="0"/>
                              </a:rPr>
                              <m:t>𝑋</m:t>
                            </m:r>
                          </m:e>
                          <m:sup>
                            <m:r>
                              <a:rPr lang="en-PH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nary>
                  </m:oMath>
                </m:oMathPara>
              </a14:m>
              <a:endParaRPr lang="en-PH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41E8D2C0-3906-4EC7-8B1B-BA604D31CE58}"/>
                </a:ext>
              </a:extLst>
            </xdr:cNvPr>
            <xdr:cNvSpPr txBox="1"/>
          </xdr:nvSpPr>
          <xdr:spPr>
            <a:xfrm>
              <a:off x="8404860" y="1752600"/>
              <a:ext cx="405624" cy="4099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PH" sz="1100" i="0">
                  <a:latin typeface="Cambria Math" panose="02040503050406030204" pitchFamily="18" charset="0"/>
                </a:rPr>
                <a:t>∑▒</a:t>
              </a:r>
              <a:r>
                <a:rPr lang="en-PH" sz="1100" b="0" i="0">
                  <a:latin typeface="Cambria Math" panose="02040503050406030204" pitchFamily="18" charset="0"/>
                </a:rPr>
                <a:t>𝑋^2 </a:t>
              </a:r>
              <a:endParaRPr lang="en-PH" sz="1100"/>
            </a:p>
          </xdr:txBody>
        </xdr:sp>
      </mc:Fallback>
    </mc:AlternateContent>
    <xdr:clientData/>
  </xdr:oneCellAnchor>
  <xdr:twoCellAnchor>
    <xdr:from>
      <xdr:col>6</xdr:col>
      <xdr:colOff>167640</xdr:colOff>
      <xdr:row>9</xdr:row>
      <xdr:rowOff>160020</xdr:rowOff>
    </xdr:from>
    <xdr:to>
      <xdr:col>13</xdr:col>
      <xdr:colOff>53340</xdr:colOff>
      <xdr:row>24</xdr:row>
      <xdr:rowOff>160020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00CB8DA-1768-49BA-BB59-F0906466F9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91440</xdr:colOff>
      <xdr:row>26</xdr:row>
      <xdr:rowOff>0</xdr:rowOff>
    </xdr:from>
    <xdr:to>
      <xdr:col>12</xdr:col>
      <xdr:colOff>586740</xdr:colOff>
      <xdr:row>41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F467AC5-9C4D-4646-972B-9D8A022E22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1082040</xdr:colOff>
      <xdr:row>44</xdr:row>
      <xdr:rowOff>160020</xdr:rowOff>
    </xdr:from>
    <xdr:to>
      <xdr:col>11</xdr:col>
      <xdr:colOff>53340</xdr:colOff>
      <xdr:row>59</xdr:row>
      <xdr:rowOff>144780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A32D8402-4B38-4AB2-A974-B804AB0726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7464D-DBA3-42F7-80F1-4A5D0DF77A8C}">
  <dimension ref="A1:G30"/>
  <sheetViews>
    <sheetView topLeftCell="A13" workbookViewId="0">
      <selection activeCell="I19" sqref="I19"/>
    </sheetView>
  </sheetViews>
  <sheetFormatPr defaultRowHeight="14.4" x14ac:dyDescent="0.3"/>
  <cols>
    <col min="1" max="6" width="9" customWidth="1"/>
    <col min="7" max="7" width="11.88671875" customWidth="1"/>
  </cols>
  <sheetData>
    <row r="1" spans="1:5" x14ac:dyDescent="0.3">
      <c r="A1" t="s">
        <v>34</v>
      </c>
    </row>
    <row r="3" spans="1:5" x14ac:dyDescent="0.3">
      <c r="A3" t="s">
        <v>19</v>
      </c>
      <c r="B3" t="s">
        <v>39</v>
      </c>
      <c r="C3" t="s">
        <v>40</v>
      </c>
      <c r="D3" t="s">
        <v>41</v>
      </c>
      <c r="E3" t="s">
        <v>33</v>
      </c>
    </row>
    <row r="4" spans="1:5" ht="15" thickBot="1" x14ac:dyDescent="0.35">
      <c r="A4" s="6" t="s">
        <v>43</v>
      </c>
      <c r="B4" s="6"/>
      <c r="C4" s="6"/>
      <c r="D4" s="6"/>
      <c r="E4" s="6"/>
    </row>
    <row r="5" spans="1:5" x14ac:dyDescent="0.3">
      <c r="A5" s="3" t="s">
        <v>20</v>
      </c>
      <c r="B5" s="3">
        <v>2</v>
      </c>
      <c r="C5" s="3">
        <v>2</v>
      </c>
      <c r="D5" s="3">
        <v>2</v>
      </c>
      <c r="E5" s="3">
        <v>6</v>
      </c>
    </row>
    <row r="6" spans="1:5" x14ac:dyDescent="0.3">
      <c r="A6" s="3" t="s">
        <v>21</v>
      </c>
      <c r="B6" s="3">
        <v>16</v>
      </c>
      <c r="C6" s="3">
        <v>14</v>
      </c>
      <c r="D6" s="3">
        <v>18</v>
      </c>
      <c r="E6" s="3">
        <v>48</v>
      </c>
    </row>
    <row r="7" spans="1:5" x14ac:dyDescent="0.3">
      <c r="A7" s="3" t="s">
        <v>22</v>
      </c>
      <c r="B7" s="3">
        <v>8</v>
      </c>
      <c r="C7" s="3">
        <v>7</v>
      </c>
      <c r="D7" s="3">
        <v>9</v>
      </c>
      <c r="E7" s="3">
        <v>8</v>
      </c>
    </row>
    <row r="8" spans="1:5" x14ac:dyDescent="0.3">
      <c r="A8" s="3" t="s">
        <v>23</v>
      </c>
      <c r="B8" s="3">
        <v>0</v>
      </c>
      <c r="C8" s="3">
        <v>2</v>
      </c>
      <c r="D8" s="3">
        <v>2</v>
      </c>
      <c r="E8" s="3">
        <v>1.6</v>
      </c>
    </row>
    <row r="9" spans="1:5" x14ac:dyDescent="0.3">
      <c r="A9" s="3"/>
      <c r="B9" s="3"/>
      <c r="C9" s="3"/>
      <c r="D9" s="3"/>
      <c r="E9" s="3"/>
    </row>
    <row r="10" spans="1:5" ht="15" thickBot="1" x14ac:dyDescent="0.35">
      <c r="A10" s="6" t="s">
        <v>44</v>
      </c>
      <c r="B10" s="6"/>
      <c r="C10" s="6"/>
      <c r="D10" s="6"/>
      <c r="E10" s="6"/>
    </row>
    <row r="11" spans="1:5" x14ac:dyDescent="0.3">
      <c r="A11" s="3" t="s">
        <v>20</v>
      </c>
      <c r="B11" s="3">
        <v>2</v>
      </c>
      <c r="C11" s="3">
        <v>2</v>
      </c>
      <c r="D11" s="3">
        <v>2</v>
      </c>
      <c r="E11" s="3">
        <v>6</v>
      </c>
    </row>
    <row r="12" spans="1:5" x14ac:dyDescent="0.3">
      <c r="A12" s="3" t="s">
        <v>21</v>
      </c>
      <c r="B12" s="3">
        <v>20</v>
      </c>
      <c r="C12" s="3">
        <v>34</v>
      </c>
      <c r="D12" s="3">
        <v>42</v>
      </c>
      <c r="E12" s="3">
        <v>96</v>
      </c>
    </row>
    <row r="13" spans="1:5" x14ac:dyDescent="0.3">
      <c r="A13" s="3" t="s">
        <v>22</v>
      </c>
      <c r="B13" s="3">
        <v>10</v>
      </c>
      <c r="C13" s="3">
        <v>17</v>
      </c>
      <c r="D13" s="3">
        <v>21</v>
      </c>
      <c r="E13" s="3">
        <v>16</v>
      </c>
    </row>
    <row r="14" spans="1:5" x14ac:dyDescent="0.3">
      <c r="A14" s="3" t="s">
        <v>23</v>
      </c>
      <c r="B14" s="3">
        <v>2</v>
      </c>
      <c r="C14" s="3">
        <v>8</v>
      </c>
      <c r="D14" s="3">
        <v>18</v>
      </c>
      <c r="E14" s="3">
        <v>30.4</v>
      </c>
    </row>
    <row r="15" spans="1:5" x14ac:dyDescent="0.3">
      <c r="A15" s="3"/>
      <c r="B15" s="3"/>
      <c r="C15" s="3"/>
      <c r="D15" s="3"/>
      <c r="E15" s="3"/>
    </row>
    <row r="16" spans="1:5" ht="15" thickBot="1" x14ac:dyDescent="0.35">
      <c r="A16" s="6" t="s">
        <v>33</v>
      </c>
      <c r="B16" s="6"/>
      <c r="C16" s="6"/>
      <c r="D16" s="6"/>
    </row>
    <row r="17" spans="1:7" x14ac:dyDescent="0.3">
      <c r="A17" s="3" t="s">
        <v>20</v>
      </c>
      <c r="B17" s="3">
        <v>4</v>
      </c>
      <c r="C17" s="3">
        <v>4</v>
      </c>
      <c r="D17" s="3">
        <v>4</v>
      </c>
    </row>
    <row r="18" spans="1:7" x14ac:dyDescent="0.3">
      <c r="A18" s="3" t="s">
        <v>21</v>
      </c>
      <c r="B18" s="3">
        <v>36</v>
      </c>
      <c r="C18" s="3">
        <v>48</v>
      </c>
      <c r="D18" s="3">
        <v>60</v>
      </c>
    </row>
    <row r="19" spans="1:7" x14ac:dyDescent="0.3">
      <c r="A19" s="3" t="s">
        <v>22</v>
      </c>
      <c r="B19" s="3">
        <v>9</v>
      </c>
      <c r="C19" s="3">
        <v>12</v>
      </c>
      <c r="D19" s="3">
        <v>15</v>
      </c>
    </row>
    <row r="20" spans="1:7" x14ac:dyDescent="0.3">
      <c r="A20" s="3" t="s">
        <v>23</v>
      </c>
      <c r="B20" s="3">
        <v>2</v>
      </c>
      <c r="C20" s="3">
        <v>36.666666666666664</v>
      </c>
      <c r="D20" s="3">
        <v>54.666666666666664</v>
      </c>
    </row>
    <row r="21" spans="1:7" x14ac:dyDescent="0.3">
      <c r="A21" s="3"/>
      <c r="B21" s="3"/>
      <c r="C21" s="3"/>
      <c r="D21" s="3"/>
    </row>
    <row r="23" spans="1:7" ht="15" thickBot="1" x14ac:dyDescent="0.35">
      <c r="A23" t="s">
        <v>24</v>
      </c>
    </row>
    <row r="24" spans="1:7" x14ac:dyDescent="0.3">
      <c r="A24" s="5" t="s">
        <v>25</v>
      </c>
      <c r="B24" s="5" t="s">
        <v>26</v>
      </c>
      <c r="C24" s="5" t="s">
        <v>27</v>
      </c>
      <c r="D24" s="5" t="s">
        <v>28</v>
      </c>
      <c r="E24" s="5" t="s">
        <v>29</v>
      </c>
      <c r="F24" s="5" t="s">
        <v>30</v>
      </c>
      <c r="G24" s="5" t="s">
        <v>31</v>
      </c>
    </row>
    <row r="25" spans="1:7" x14ac:dyDescent="0.3">
      <c r="A25" s="3" t="s">
        <v>35</v>
      </c>
      <c r="B25" s="3">
        <v>192</v>
      </c>
      <c r="C25" s="3">
        <v>1</v>
      </c>
      <c r="D25" s="3">
        <v>192</v>
      </c>
      <c r="E25" s="3">
        <v>36</v>
      </c>
      <c r="F25" s="3">
        <v>9.6453519441513154E-4</v>
      </c>
      <c r="G25" s="3">
        <v>5.9873776072737011</v>
      </c>
    </row>
    <row r="26" spans="1:7" x14ac:dyDescent="0.3">
      <c r="A26" s="3" t="s">
        <v>32</v>
      </c>
      <c r="B26" s="3">
        <v>72</v>
      </c>
      <c r="C26" s="3">
        <v>2</v>
      </c>
      <c r="D26" s="3">
        <v>36</v>
      </c>
      <c r="E26" s="3">
        <v>6.75</v>
      </c>
      <c r="F26" s="3">
        <v>2.9130632680928543E-2</v>
      </c>
      <c r="G26" s="3">
        <v>5.1432528497847176</v>
      </c>
    </row>
    <row r="27" spans="1:7" x14ac:dyDescent="0.3">
      <c r="A27" s="3" t="s">
        <v>36</v>
      </c>
      <c r="B27" s="3">
        <v>56</v>
      </c>
      <c r="C27" s="3">
        <v>2</v>
      </c>
      <c r="D27" s="3">
        <v>28</v>
      </c>
      <c r="E27" s="3">
        <v>5.25</v>
      </c>
      <c r="F27" s="3">
        <v>4.8084147257700986E-2</v>
      </c>
      <c r="G27" s="3">
        <v>5.1432528497847176</v>
      </c>
    </row>
    <row r="28" spans="1:7" x14ac:dyDescent="0.3">
      <c r="A28" s="3" t="s">
        <v>37</v>
      </c>
      <c r="B28" s="3">
        <v>32</v>
      </c>
      <c r="C28" s="3">
        <v>6</v>
      </c>
      <c r="D28" s="3">
        <v>5.333333333333333</v>
      </c>
      <c r="E28" s="3"/>
      <c r="F28" s="3"/>
      <c r="G28" s="3"/>
    </row>
    <row r="29" spans="1:7" x14ac:dyDescent="0.3">
      <c r="A29" s="3"/>
      <c r="B29" s="3"/>
      <c r="C29" s="3"/>
      <c r="D29" s="3"/>
      <c r="E29" s="3"/>
      <c r="F29" s="3"/>
      <c r="G29" s="3"/>
    </row>
    <row r="30" spans="1:7" ht="15" thickBot="1" x14ac:dyDescent="0.35">
      <c r="A30" s="4" t="s">
        <v>33</v>
      </c>
      <c r="B30" s="4">
        <v>352</v>
      </c>
      <c r="C30" s="4">
        <v>11</v>
      </c>
      <c r="D30" s="4"/>
      <c r="E30" s="4"/>
      <c r="F30" s="4"/>
      <c r="G30" s="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49BDC-563C-4F96-B425-F84ADA92AF0D}">
  <dimension ref="B2:V21"/>
  <sheetViews>
    <sheetView tabSelected="1" workbookViewId="0">
      <selection activeCell="C6" sqref="C6"/>
    </sheetView>
  </sheetViews>
  <sheetFormatPr defaultRowHeight="14.4" x14ac:dyDescent="0.3"/>
  <cols>
    <col min="2" max="2" width="26.21875" customWidth="1"/>
    <col min="3" max="3" width="11.6640625" style="1" customWidth="1"/>
    <col min="4" max="4" width="10.5546875" style="1" customWidth="1"/>
    <col min="5" max="5" width="13.33203125" style="1" bestFit="1" customWidth="1"/>
    <col min="7" max="10" width="7.109375" customWidth="1"/>
    <col min="11" max="15" width="10.33203125" customWidth="1"/>
    <col min="18" max="18" width="10" bestFit="1" customWidth="1"/>
    <col min="19" max="20" width="8.88671875" style="1"/>
    <col min="21" max="21" width="9.5546875" style="1" bestFit="1" customWidth="1"/>
    <col min="22" max="22" width="8.88671875" style="1"/>
  </cols>
  <sheetData>
    <row r="2" spans="2:16" x14ac:dyDescent="0.3">
      <c r="B2" s="7"/>
      <c r="C2" s="13" t="s">
        <v>38</v>
      </c>
      <c r="D2" s="13"/>
      <c r="E2" s="13"/>
    </row>
    <row r="3" spans="2:16" x14ac:dyDescent="0.3">
      <c r="B3" s="8" t="s">
        <v>42</v>
      </c>
      <c r="C3" s="8" t="s">
        <v>39</v>
      </c>
      <c r="D3" s="8" t="s">
        <v>40</v>
      </c>
      <c r="E3" s="8" t="s">
        <v>41</v>
      </c>
      <c r="G3" s="11" t="s">
        <v>17</v>
      </c>
      <c r="L3" s="11" t="s">
        <v>64</v>
      </c>
      <c r="M3" s="1"/>
      <c r="N3" s="1"/>
      <c r="O3" s="1"/>
      <c r="P3" s="1"/>
    </row>
    <row r="4" spans="2:16" x14ac:dyDescent="0.3">
      <c r="B4" s="12" t="s">
        <v>43</v>
      </c>
      <c r="C4" s="9">
        <v>8</v>
      </c>
      <c r="D4" s="9">
        <v>8</v>
      </c>
      <c r="E4" s="9">
        <v>10</v>
      </c>
      <c r="G4" s="12">
        <f>SUM(C4:C5)</f>
        <v>16</v>
      </c>
      <c r="H4" s="12">
        <f>SUM(D4:D5)</f>
        <v>14</v>
      </c>
      <c r="I4" s="12">
        <f>SUM(E4:E5)</f>
        <v>18</v>
      </c>
      <c r="J4" s="12">
        <f>SUM(G4:I5)</f>
        <v>48</v>
      </c>
      <c r="L4" s="7" t="s">
        <v>60</v>
      </c>
      <c r="M4" s="9" t="s">
        <v>26</v>
      </c>
      <c r="N4" s="9" t="s">
        <v>27</v>
      </c>
      <c r="O4" s="9" t="s">
        <v>28</v>
      </c>
      <c r="P4" s="9" t="s">
        <v>29</v>
      </c>
    </row>
    <row r="5" spans="2:16" x14ac:dyDescent="0.3">
      <c r="B5" s="12"/>
      <c r="C5" s="9">
        <v>8</v>
      </c>
      <c r="D5" s="9">
        <v>6</v>
      </c>
      <c r="E5" s="9">
        <v>8</v>
      </c>
      <c r="G5" s="12"/>
      <c r="H5" s="12"/>
      <c r="I5" s="12"/>
      <c r="J5" s="12"/>
      <c r="L5" s="7" t="s">
        <v>61</v>
      </c>
      <c r="M5" s="9">
        <f>F16</f>
        <v>72</v>
      </c>
      <c r="N5" s="9">
        <v>2</v>
      </c>
      <c r="O5" s="9">
        <f>M5/N5</f>
        <v>36</v>
      </c>
      <c r="P5" s="9">
        <f>O5/$O$8</f>
        <v>6.75</v>
      </c>
    </row>
    <row r="6" spans="2:16" x14ac:dyDescent="0.3">
      <c r="B6" s="12" t="s">
        <v>44</v>
      </c>
      <c r="C6" s="9">
        <v>9</v>
      </c>
      <c r="D6" s="9">
        <v>15</v>
      </c>
      <c r="E6" s="9">
        <v>24</v>
      </c>
      <c r="G6" s="12">
        <f>SUM(C6:C7)</f>
        <v>20</v>
      </c>
      <c r="H6" s="12">
        <f>SUM(D6:D7)</f>
        <v>34</v>
      </c>
      <c r="I6" s="12">
        <f>SUM(E6:E7)</f>
        <v>42</v>
      </c>
      <c r="J6" s="12">
        <f>SUM(G6:I7)</f>
        <v>96</v>
      </c>
      <c r="L6" s="7" t="s">
        <v>62</v>
      </c>
      <c r="M6" s="9">
        <f>F17</f>
        <v>192</v>
      </c>
      <c r="N6" s="9">
        <v>1</v>
      </c>
      <c r="O6" s="9">
        <f t="shared" ref="O6:O8" si="0">M6/N6</f>
        <v>192</v>
      </c>
      <c r="P6" s="9">
        <f>O6/$O$8</f>
        <v>36</v>
      </c>
    </row>
    <row r="7" spans="2:16" x14ac:dyDescent="0.3">
      <c r="B7" s="12"/>
      <c r="C7" s="9">
        <v>11</v>
      </c>
      <c r="D7" s="9">
        <v>19</v>
      </c>
      <c r="E7" s="9">
        <v>18</v>
      </c>
      <c r="G7" s="12"/>
      <c r="H7" s="12"/>
      <c r="I7" s="12"/>
      <c r="J7" s="12"/>
      <c r="L7" s="7" t="s">
        <v>36</v>
      </c>
      <c r="M7" s="9">
        <f>F18</f>
        <v>56</v>
      </c>
      <c r="N7" s="9">
        <v>2</v>
      </c>
      <c r="O7" s="9">
        <f t="shared" si="0"/>
        <v>28</v>
      </c>
      <c r="P7" s="9">
        <f>O7/$O$8</f>
        <v>5.25</v>
      </c>
    </row>
    <row r="8" spans="2:16" x14ac:dyDescent="0.3">
      <c r="G8" s="12">
        <f>SUM(G4:G7)</f>
        <v>36</v>
      </c>
      <c r="H8" s="12">
        <f>SUM(H4:H7)</f>
        <v>48</v>
      </c>
      <c r="I8" s="12">
        <f>SUM(I4:I7)</f>
        <v>60</v>
      </c>
      <c r="J8" s="12">
        <f>SUM(G8:I9)</f>
        <v>144</v>
      </c>
      <c r="L8" s="7" t="s">
        <v>37</v>
      </c>
      <c r="M8" s="9">
        <f>F15</f>
        <v>32</v>
      </c>
      <c r="N8" s="9">
        <v>6</v>
      </c>
      <c r="O8" s="10">
        <f t="shared" si="0"/>
        <v>5.333333333333333</v>
      </c>
      <c r="P8" s="9"/>
    </row>
    <row r="9" spans="2:16" x14ac:dyDescent="0.3">
      <c r="G9" s="12"/>
      <c r="H9" s="12"/>
      <c r="I9" s="12"/>
      <c r="J9" s="12"/>
      <c r="L9" s="7" t="s">
        <v>33</v>
      </c>
      <c r="M9" s="9">
        <f>F13</f>
        <v>352</v>
      </c>
      <c r="N9" s="9">
        <v>11</v>
      </c>
      <c r="O9" s="9"/>
      <c r="P9" s="9"/>
    </row>
    <row r="10" spans="2:16" x14ac:dyDescent="0.3">
      <c r="G10" s="2"/>
      <c r="H10" s="2"/>
      <c r="I10" s="2"/>
      <c r="J10" s="2"/>
    </row>
    <row r="12" spans="2:16" x14ac:dyDescent="0.3">
      <c r="B12" s="11" t="s">
        <v>63</v>
      </c>
      <c r="C12"/>
      <c r="D12"/>
      <c r="E12"/>
    </row>
    <row r="13" spans="2:16" x14ac:dyDescent="0.3">
      <c r="B13" s="7" t="s">
        <v>51</v>
      </c>
      <c r="C13" s="7">
        <f>SUMSQ(C4:E7)</f>
        <v>2080</v>
      </c>
      <c r="D13"/>
      <c r="E13" s="7" t="s">
        <v>11</v>
      </c>
      <c r="F13" s="7">
        <f>C13-(C14/C18)</f>
        <v>352</v>
      </c>
    </row>
    <row r="14" spans="2:16" x14ac:dyDescent="0.3">
      <c r="B14" s="7" t="s">
        <v>52</v>
      </c>
      <c r="C14" s="7">
        <f>J8^2</f>
        <v>20736</v>
      </c>
      <c r="D14"/>
      <c r="E14" s="7" t="s">
        <v>13</v>
      </c>
      <c r="F14" s="7">
        <f>C15-(C14/12)</f>
        <v>320</v>
      </c>
    </row>
    <row r="15" spans="2:16" x14ac:dyDescent="0.3">
      <c r="B15" s="7" t="s">
        <v>53</v>
      </c>
      <c r="C15" s="7">
        <f>SUMSQ(G4:I7)/2</f>
        <v>2048</v>
      </c>
      <c r="D15"/>
      <c r="E15" s="7" t="s">
        <v>12</v>
      </c>
      <c r="F15" s="7">
        <f>C13-C15</f>
        <v>32</v>
      </c>
    </row>
    <row r="16" spans="2:16" x14ac:dyDescent="0.3">
      <c r="B16" s="7" t="s">
        <v>54</v>
      </c>
      <c r="C16" s="7">
        <f>SUMSQ(G8:I9)/4</f>
        <v>1800</v>
      </c>
      <c r="D16"/>
      <c r="E16" s="7" t="s">
        <v>14</v>
      </c>
      <c r="F16" s="7">
        <f>C16-(C14/12)</f>
        <v>72</v>
      </c>
    </row>
    <row r="17" spans="2:6" x14ac:dyDescent="0.3">
      <c r="B17" s="7" t="s">
        <v>55</v>
      </c>
      <c r="C17" s="7">
        <f>SUMSQ(J4:J7)/6</f>
        <v>1920</v>
      </c>
      <c r="D17"/>
      <c r="E17" s="7" t="s">
        <v>15</v>
      </c>
      <c r="F17" s="7">
        <f>C17-(C14/12)</f>
        <v>192</v>
      </c>
    </row>
    <row r="18" spans="2:6" x14ac:dyDescent="0.3">
      <c r="B18" s="7" t="s">
        <v>59</v>
      </c>
      <c r="C18" s="7">
        <v>12</v>
      </c>
      <c r="D18"/>
      <c r="E18" s="7" t="s">
        <v>50</v>
      </c>
      <c r="F18" s="7">
        <f>F14-(F16+F17)</f>
        <v>56</v>
      </c>
    </row>
    <row r="19" spans="2:6" x14ac:dyDescent="0.3">
      <c r="B19" s="7" t="s">
        <v>56</v>
      </c>
      <c r="C19" s="7">
        <v>2</v>
      </c>
      <c r="D19"/>
      <c r="E19"/>
    </row>
    <row r="20" spans="2:6" x14ac:dyDescent="0.3">
      <c r="B20" s="7" t="s">
        <v>57</v>
      </c>
      <c r="C20" s="7">
        <v>4</v>
      </c>
      <c r="D20"/>
      <c r="E20"/>
    </row>
    <row r="21" spans="2:6" x14ac:dyDescent="0.3">
      <c r="B21" s="7" t="s">
        <v>58</v>
      </c>
      <c r="C21" s="7">
        <v>6</v>
      </c>
      <c r="D21"/>
      <c r="E21"/>
    </row>
  </sheetData>
  <mergeCells count="15">
    <mergeCell ref="B4:B5"/>
    <mergeCell ref="G4:G5"/>
    <mergeCell ref="H4:H5"/>
    <mergeCell ref="I4:I5"/>
    <mergeCell ref="J4:J5"/>
    <mergeCell ref="G8:G9"/>
    <mergeCell ref="H8:H9"/>
    <mergeCell ref="I8:I9"/>
    <mergeCell ref="J8:J9"/>
    <mergeCell ref="C2:E2"/>
    <mergeCell ref="B6:B7"/>
    <mergeCell ref="G6:G7"/>
    <mergeCell ref="H6:H7"/>
    <mergeCell ref="I6:I7"/>
    <mergeCell ref="J6:J7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2FF93B-03F7-4C78-A036-6EB0556D69E0}">
  <dimension ref="A1:G30"/>
  <sheetViews>
    <sheetView topLeftCell="A4" workbookViewId="0">
      <selection activeCell="D27" sqref="D27"/>
    </sheetView>
  </sheetViews>
  <sheetFormatPr defaultRowHeight="14.4" x14ac:dyDescent="0.3"/>
  <cols>
    <col min="1" max="1" width="31" bestFit="1" customWidth="1"/>
    <col min="7" max="7" width="12" bestFit="1" customWidth="1"/>
  </cols>
  <sheetData>
    <row r="1" spans="1:5" x14ac:dyDescent="0.3">
      <c r="A1" t="s">
        <v>34</v>
      </c>
    </row>
    <row r="3" spans="1:5" x14ac:dyDescent="0.3">
      <c r="A3" t="s">
        <v>19</v>
      </c>
      <c r="B3" t="s">
        <v>0</v>
      </c>
      <c r="C3" t="s">
        <v>1</v>
      </c>
      <c r="D3" t="s">
        <v>2</v>
      </c>
      <c r="E3" t="s">
        <v>33</v>
      </c>
    </row>
    <row r="4" spans="1:5" ht="15" thickBot="1" x14ac:dyDescent="0.35">
      <c r="A4" s="6" t="s">
        <v>3</v>
      </c>
      <c r="B4" s="6"/>
      <c r="C4" s="6"/>
      <c r="D4" s="6"/>
      <c r="E4" s="6"/>
    </row>
    <row r="5" spans="1:5" x14ac:dyDescent="0.3">
      <c r="A5" s="3" t="s">
        <v>20</v>
      </c>
      <c r="B5" s="3">
        <v>2</v>
      </c>
      <c r="C5" s="3">
        <v>2</v>
      </c>
      <c r="D5" s="3">
        <v>2</v>
      </c>
      <c r="E5" s="3">
        <v>6</v>
      </c>
    </row>
    <row r="6" spans="1:5" x14ac:dyDescent="0.3">
      <c r="A6" s="3" t="s">
        <v>21</v>
      </c>
      <c r="B6" s="3">
        <v>16</v>
      </c>
      <c r="C6" s="3">
        <v>14</v>
      </c>
      <c r="D6" s="3">
        <v>18</v>
      </c>
      <c r="E6" s="3">
        <v>48</v>
      </c>
    </row>
    <row r="7" spans="1:5" x14ac:dyDescent="0.3">
      <c r="A7" s="3" t="s">
        <v>22</v>
      </c>
      <c r="B7" s="3">
        <v>8</v>
      </c>
      <c r="C7" s="3">
        <v>7</v>
      </c>
      <c r="D7" s="3">
        <v>9</v>
      </c>
      <c r="E7" s="3">
        <v>8</v>
      </c>
    </row>
    <row r="8" spans="1:5" x14ac:dyDescent="0.3">
      <c r="A8" s="3" t="s">
        <v>23</v>
      </c>
      <c r="B8" s="3">
        <v>0</v>
      </c>
      <c r="C8" s="3">
        <v>2</v>
      </c>
      <c r="D8" s="3">
        <v>2</v>
      </c>
      <c r="E8" s="3">
        <v>1.6</v>
      </c>
    </row>
    <row r="9" spans="1:5" x14ac:dyDescent="0.3">
      <c r="A9" s="3"/>
      <c r="B9" s="3"/>
      <c r="C9" s="3"/>
      <c r="D9" s="3"/>
      <c r="E9" s="3"/>
    </row>
    <row r="10" spans="1:5" ht="15" thickBot="1" x14ac:dyDescent="0.35">
      <c r="A10" s="6" t="s">
        <v>4</v>
      </c>
      <c r="B10" s="6"/>
      <c r="C10" s="6"/>
      <c r="D10" s="6"/>
      <c r="E10" s="6"/>
    </row>
    <row r="11" spans="1:5" x14ac:dyDescent="0.3">
      <c r="A11" s="3" t="s">
        <v>20</v>
      </c>
      <c r="B11" s="3">
        <v>2</v>
      </c>
      <c r="C11" s="3">
        <v>2</v>
      </c>
      <c r="D11" s="3">
        <v>2</v>
      </c>
      <c r="E11" s="3">
        <v>6</v>
      </c>
    </row>
    <row r="12" spans="1:5" x14ac:dyDescent="0.3">
      <c r="A12" s="3" t="s">
        <v>21</v>
      </c>
      <c r="B12" s="3">
        <v>20</v>
      </c>
      <c r="C12" s="3">
        <v>34</v>
      </c>
      <c r="D12" s="3">
        <v>42</v>
      </c>
      <c r="E12" s="3">
        <v>96</v>
      </c>
    </row>
    <row r="13" spans="1:5" x14ac:dyDescent="0.3">
      <c r="A13" s="3" t="s">
        <v>22</v>
      </c>
      <c r="B13" s="3">
        <v>10</v>
      </c>
      <c r="C13" s="3">
        <v>17</v>
      </c>
      <c r="D13" s="3">
        <v>21</v>
      </c>
      <c r="E13" s="3">
        <v>16</v>
      </c>
    </row>
    <row r="14" spans="1:5" x14ac:dyDescent="0.3">
      <c r="A14" s="3" t="s">
        <v>23</v>
      </c>
      <c r="B14" s="3">
        <v>2</v>
      </c>
      <c r="C14" s="3">
        <v>8</v>
      </c>
      <c r="D14" s="3">
        <v>18</v>
      </c>
      <c r="E14" s="3">
        <v>30.4</v>
      </c>
    </row>
    <row r="15" spans="1:5" x14ac:dyDescent="0.3">
      <c r="A15" s="3"/>
      <c r="B15" s="3"/>
      <c r="C15" s="3"/>
      <c r="D15" s="3"/>
      <c r="E15" s="3"/>
    </row>
    <row r="16" spans="1:5" ht="15" thickBot="1" x14ac:dyDescent="0.35">
      <c r="A16" s="6" t="s">
        <v>33</v>
      </c>
      <c r="B16" s="6"/>
      <c r="C16" s="6"/>
      <c r="D16" s="6"/>
    </row>
    <row r="17" spans="1:7" x14ac:dyDescent="0.3">
      <c r="A17" s="3" t="s">
        <v>20</v>
      </c>
      <c r="B17" s="3">
        <v>4</v>
      </c>
      <c r="C17" s="3">
        <v>4</v>
      </c>
      <c r="D17" s="3">
        <v>4</v>
      </c>
    </row>
    <row r="18" spans="1:7" x14ac:dyDescent="0.3">
      <c r="A18" s="3" t="s">
        <v>21</v>
      </c>
      <c r="B18" s="3">
        <v>36</v>
      </c>
      <c r="C18" s="3">
        <v>48</v>
      </c>
      <c r="D18" s="3">
        <v>60</v>
      </c>
    </row>
    <row r="19" spans="1:7" x14ac:dyDescent="0.3">
      <c r="A19" s="3" t="s">
        <v>22</v>
      </c>
      <c r="B19" s="3">
        <v>9</v>
      </c>
      <c r="C19" s="3">
        <v>12</v>
      </c>
      <c r="D19" s="3">
        <v>15</v>
      </c>
    </row>
    <row r="20" spans="1:7" x14ac:dyDescent="0.3">
      <c r="A20" s="3" t="s">
        <v>23</v>
      </c>
      <c r="B20" s="3">
        <v>2</v>
      </c>
      <c r="C20" s="3">
        <v>36.666666666666664</v>
      </c>
      <c r="D20" s="3">
        <v>54.666666666666664</v>
      </c>
    </row>
    <row r="21" spans="1:7" x14ac:dyDescent="0.3">
      <c r="A21" s="3"/>
      <c r="B21" s="3"/>
      <c r="C21" s="3"/>
      <c r="D21" s="3"/>
    </row>
    <row r="23" spans="1:7" ht="15" thickBot="1" x14ac:dyDescent="0.35">
      <c r="A23" t="s">
        <v>24</v>
      </c>
    </row>
    <row r="24" spans="1:7" x14ac:dyDescent="0.3">
      <c r="A24" s="5" t="s">
        <v>25</v>
      </c>
      <c r="B24" s="5" t="s">
        <v>26</v>
      </c>
      <c r="C24" s="5" t="s">
        <v>27</v>
      </c>
      <c r="D24" s="5" t="s">
        <v>28</v>
      </c>
      <c r="E24" s="5" t="s">
        <v>29</v>
      </c>
      <c r="F24" s="5" t="s">
        <v>30</v>
      </c>
      <c r="G24" s="5" t="s">
        <v>31</v>
      </c>
    </row>
    <row r="25" spans="1:7" x14ac:dyDescent="0.3">
      <c r="A25" s="3" t="s">
        <v>35</v>
      </c>
      <c r="B25" s="3">
        <v>192</v>
      </c>
      <c r="C25" s="3">
        <v>1</v>
      </c>
      <c r="D25" s="3">
        <v>192</v>
      </c>
      <c r="E25" s="3">
        <v>36</v>
      </c>
      <c r="F25" s="3">
        <v>9.6453519441513154E-4</v>
      </c>
      <c r="G25" s="3">
        <v>5.9873776072737011</v>
      </c>
    </row>
    <row r="26" spans="1:7" x14ac:dyDescent="0.3">
      <c r="A26" s="3" t="s">
        <v>32</v>
      </c>
      <c r="B26" s="3">
        <v>72</v>
      </c>
      <c r="C26" s="3">
        <v>2</v>
      </c>
      <c r="D26" s="3">
        <v>36</v>
      </c>
      <c r="E26" s="3">
        <v>6.75</v>
      </c>
      <c r="F26" s="3">
        <v>2.9130632680928543E-2</v>
      </c>
      <c r="G26" s="3">
        <v>5.1432528497847176</v>
      </c>
    </row>
    <row r="27" spans="1:7" x14ac:dyDescent="0.3">
      <c r="A27" s="3" t="s">
        <v>36</v>
      </c>
      <c r="B27" s="3">
        <v>56</v>
      </c>
      <c r="C27" s="3">
        <v>2</v>
      </c>
      <c r="D27" s="3">
        <v>28</v>
      </c>
      <c r="E27" s="3">
        <v>5.25</v>
      </c>
      <c r="F27" s="3">
        <v>4.8084147257700986E-2</v>
      </c>
      <c r="G27" s="3">
        <v>5.1432528497847176</v>
      </c>
    </row>
    <row r="28" spans="1:7" x14ac:dyDescent="0.3">
      <c r="A28" s="3" t="s">
        <v>37</v>
      </c>
      <c r="B28" s="3">
        <v>32</v>
      </c>
      <c r="C28" s="3">
        <v>6</v>
      </c>
      <c r="D28" s="3">
        <v>5.333333333333333</v>
      </c>
      <c r="E28" s="3"/>
      <c r="F28" s="3"/>
      <c r="G28" s="3"/>
    </row>
    <row r="29" spans="1:7" x14ac:dyDescent="0.3">
      <c r="A29" s="3"/>
      <c r="B29" s="3"/>
      <c r="C29" s="3"/>
      <c r="D29" s="3"/>
      <c r="E29" s="3"/>
      <c r="F29" s="3"/>
      <c r="G29" s="3"/>
    </row>
    <row r="30" spans="1:7" ht="15" thickBot="1" x14ac:dyDescent="0.35">
      <c r="A30" s="4" t="s">
        <v>33</v>
      </c>
      <c r="B30" s="4">
        <v>352</v>
      </c>
      <c r="C30" s="4">
        <v>11</v>
      </c>
      <c r="D30" s="4"/>
      <c r="E30" s="4"/>
      <c r="F30" s="4"/>
      <c r="G30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8F26D-C406-4B8C-870E-A3394EE5B67D}">
  <dimension ref="C1:R57"/>
  <sheetViews>
    <sheetView topLeftCell="B1" workbookViewId="0">
      <selection activeCell="O15" sqref="O15"/>
    </sheetView>
  </sheetViews>
  <sheetFormatPr defaultRowHeight="14.4" x14ac:dyDescent="0.3"/>
  <cols>
    <col min="4" max="4" width="15.6640625" customWidth="1"/>
    <col min="5" max="6" width="18" style="1" bestFit="1" customWidth="1"/>
    <col min="7" max="7" width="8.88671875" style="1"/>
    <col min="9" max="9" width="11.88671875" bestFit="1" customWidth="1"/>
    <col min="10" max="10" width="12" customWidth="1"/>
    <col min="14" max="14" width="12.77734375" bestFit="1" customWidth="1"/>
    <col min="17" max="17" width="13.21875" bestFit="1" customWidth="1"/>
  </cols>
  <sheetData>
    <row r="1" spans="3:18" x14ac:dyDescent="0.3">
      <c r="E1" s="15" t="s">
        <v>38</v>
      </c>
      <c r="F1" s="15"/>
      <c r="G1" s="15"/>
    </row>
    <row r="2" spans="3:18" x14ac:dyDescent="0.3">
      <c r="D2" s="2" t="s">
        <v>42</v>
      </c>
      <c r="E2" s="2" t="s">
        <v>39</v>
      </c>
      <c r="F2" s="2" t="s">
        <v>40</v>
      </c>
      <c r="G2" s="2" t="s">
        <v>41</v>
      </c>
      <c r="I2" t="s">
        <v>17</v>
      </c>
    </row>
    <row r="3" spans="3:18" x14ac:dyDescent="0.3">
      <c r="D3" s="14" t="s">
        <v>43</v>
      </c>
      <c r="E3" s="1">
        <v>8</v>
      </c>
      <c r="F3" s="1">
        <v>8</v>
      </c>
      <c r="G3" s="1">
        <v>10</v>
      </c>
      <c r="I3" s="14">
        <f>SUM(E3:E4)</f>
        <v>16</v>
      </c>
      <c r="J3" s="14">
        <f>SUM(F3:F4)</f>
        <v>14</v>
      </c>
      <c r="K3" s="14">
        <f>SUM(G3:G4)</f>
        <v>18</v>
      </c>
      <c r="L3" s="14">
        <f>SUM(I3:K4)</f>
        <v>48</v>
      </c>
      <c r="N3" t="s">
        <v>5</v>
      </c>
      <c r="O3">
        <f>SUMSQ(E3:G6)</f>
        <v>2080</v>
      </c>
      <c r="Q3" t="s">
        <v>11</v>
      </c>
      <c r="R3">
        <f>O3-(O4/O5)</f>
        <v>352</v>
      </c>
    </row>
    <row r="4" spans="3:18" x14ac:dyDescent="0.3">
      <c r="D4" s="14"/>
      <c r="E4" s="1">
        <v>8</v>
      </c>
      <c r="F4" s="1">
        <v>6</v>
      </c>
      <c r="G4" s="1">
        <v>8</v>
      </c>
      <c r="I4" s="14"/>
      <c r="J4" s="14"/>
      <c r="K4" s="14"/>
      <c r="L4" s="14"/>
      <c r="N4" t="s">
        <v>6</v>
      </c>
      <c r="O4">
        <f>L7^2</f>
        <v>20736</v>
      </c>
      <c r="Q4" t="s">
        <v>13</v>
      </c>
      <c r="R4">
        <f>O6-(O4/12)</f>
        <v>320</v>
      </c>
    </row>
    <row r="5" spans="3:18" x14ac:dyDescent="0.3">
      <c r="D5" s="14" t="s">
        <v>44</v>
      </c>
      <c r="E5" s="1">
        <v>9</v>
      </c>
      <c r="F5" s="1">
        <v>15</v>
      </c>
      <c r="G5" s="1">
        <v>24</v>
      </c>
      <c r="I5" s="14">
        <f>SUM(E5:E6)</f>
        <v>20</v>
      </c>
      <c r="J5" s="14">
        <f>SUM(F5:F6)</f>
        <v>34</v>
      </c>
      <c r="K5" s="14">
        <f>SUM(G5:G6)</f>
        <v>42</v>
      </c>
      <c r="L5" s="14">
        <f>SUM(I5:K6)</f>
        <v>96</v>
      </c>
      <c r="N5" t="s">
        <v>7</v>
      </c>
      <c r="O5">
        <v>12</v>
      </c>
      <c r="Q5" t="s">
        <v>12</v>
      </c>
      <c r="R5">
        <f>O3-O6</f>
        <v>32</v>
      </c>
    </row>
    <row r="6" spans="3:18" x14ac:dyDescent="0.3">
      <c r="D6" s="14"/>
      <c r="E6" s="1">
        <v>11</v>
      </c>
      <c r="F6" s="1">
        <v>19</v>
      </c>
      <c r="G6" s="1">
        <v>18</v>
      </c>
      <c r="I6" s="14"/>
      <c r="J6" s="14"/>
      <c r="K6" s="14"/>
      <c r="L6" s="14"/>
      <c r="N6" t="s">
        <v>8</v>
      </c>
      <c r="O6">
        <f>SUMSQ(I3:K6)/2</f>
        <v>2048</v>
      </c>
      <c r="Q6" t="s">
        <v>14</v>
      </c>
      <c r="R6">
        <f>O7-(O4/12)</f>
        <v>72</v>
      </c>
    </row>
    <row r="7" spans="3:18" x14ac:dyDescent="0.3">
      <c r="I7" s="14">
        <f>SUM(I3:I6)</f>
        <v>36</v>
      </c>
      <c r="J7" s="14">
        <f>SUM(J3:J6)</f>
        <v>48</v>
      </c>
      <c r="K7" s="14">
        <f>SUM(K3:K6)</f>
        <v>60</v>
      </c>
      <c r="L7" s="14">
        <f>SUM(I7:K8)</f>
        <v>144</v>
      </c>
      <c r="N7" t="s">
        <v>10</v>
      </c>
      <c r="O7">
        <f>SUMSQ(I7:K8)/4</f>
        <v>1800</v>
      </c>
      <c r="Q7" t="s">
        <v>15</v>
      </c>
      <c r="R7">
        <f>O8-(O4/12)</f>
        <v>192</v>
      </c>
    </row>
    <row r="8" spans="3:18" x14ac:dyDescent="0.3">
      <c r="I8" s="14"/>
      <c r="J8" s="14"/>
      <c r="K8" s="14"/>
      <c r="L8" s="14"/>
      <c r="N8" t="s">
        <v>9</v>
      </c>
      <c r="O8">
        <f>SUMSQ(L3:L6)/6</f>
        <v>1920</v>
      </c>
      <c r="Q8" t="s">
        <v>16</v>
      </c>
      <c r="R8">
        <f>R4-(R6+R7)</f>
        <v>56</v>
      </c>
    </row>
    <row r="13" spans="3:18" x14ac:dyDescent="0.3">
      <c r="C13" t="s">
        <v>45</v>
      </c>
      <c r="D13" t="s">
        <v>49</v>
      </c>
    </row>
    <row r="14" spans="3:18" x14ac:dyDescent="0.3">
      <c r="C14" t="s">
        <v>46</v>
      </c>
      <c r="D14">
        <v>9</v>
      </c>
    </row>
    <row r="15" spans="3:18" x14ac:dyDescent="0.3">
      <c r="C15" t="s">
        <v>47</v>
      </c>
      <c r="D15">
        <v>12</v>
      </c>
    </row>
    <row r="16" spans="3:18" x14ac:dyDescent="0.3">
      <c r="C16" t="s">
        <v>48</v>
      </c>
      <c r="D16">
        <v>15</v>
      </c>
    </row>
    <row r="31" spans="3:4" x14ac:dyDescent="0.3">
      <c r="C31" t="s">
        <v>18</v>
      </c>
      <c r="D31" t="s">
        <v>49</v>
      </c>
    </row>
    <row r="32" spans="3:4" x14ac:dyDescent="0.3">
      <c r="C32" t="s">
        <v>43</v>
      </c>
      <c r="D32">
        <v>8</v>
      </c>
    </row>
    <row r="33" spans="3:4" x14ac:dyDescent="0.3">
      <c r="C33" t="s">
        <v>44</v>
      </c>
      <c r="D33">
        <v>16</v>
      </c>
    </row>
    <row r="49" spans="3:6" x14ac:dyDescent="0.3">
      <c r="C49" t="s">
        <v>18</v>
      </c>
      <c r="D49" t="s">
        <v>45</v>
      </c>
      <c r="E49" s="1" t="s">
        <v>49</v>
      </c>
      <c r="F49" s="1" t="s">
        <v>49</v>
      </c>
    </row>
    <row r="50" spans="3:6" x14ac:dyDescent="0.3">
      <c r="C50" t="s">
        <v>43</v>
      </c>
      <c r="D50" t="s">
        <v>46</v>
      </c>
      <c r="E50" s="1">
        <v>8</v>
      </c>
      <c r="F50" s="1">
        <v>10</v>
      </c>
    </row>
    <row r="51" spans="3:6" x14ac:dyDescent="0.3">
      <c r="C51" t="s">
        <v>43</v>
      </c>
      <c r="D51" t="s">
        <v>47</v>
      </c>
      <c r="E51" s="1">
        <v>7</v>
      </c>
      <c r="F51" s="1">
        <v>17</v>
      </c>
    </row>
    <row r="52" spans="3:6" x14ac:dyDescent="0.3">
      <c r="C52" t="s">
        <v>43</v>
      </c>
      <c r="D52" t="s">
        <v>48</v>
      </c>
      <c r="E52" s="1">
        <v>9</v>
      </c>
      <c r="F52" s="1">
        <v>21</v>
      </c>
    </row>
    <row r="54" spans="3:6" x14ac:dyDescent="0.3">
      <c r="C54" t="s">
        <v>18</v>
      </c>
      <c r="D54" t="s">
        <v>45</v>
      </c>
      <c r="E54" s="1" t="s">
        <v>49</v>
      </c>
    </row>
    <row r="55" spans="3:6" x14ac:dyDescent="0.3">
      <c r="C55" t="s">
        <v>44</v>
      </c>
      <c r="D55" t="s">
        <v>46</v>
      </c>
      <c r="E55" s="1">
        <v>10</v>
      </c>
    </row>
    <row r="56" spans="3:6" x14ac:dyDescent="0.3">
      <c r="C56" t="s">
        <v>44</v>
      </c>
      <c r="D56" t="s">
        <v>47</v>
      </c>
      <c r="E56" s="1">
        <v>17</v>
      </c>
    </row>
    <row r="57" spans="3:6" x14ac:dyDescent="0.3">
      <c r="C57" t="s">
        <v>44</v>
      </c>
      <c r="D57" t="s">
        <v>48</v>
      </c>
      <c r="E57" s="1">
        <v>21</v>
      </c>
    </row>
  </sheetData>
  <mergeCells count="15">
    <mergeCell ref="L7:L8"/>
    <mergeCell ref="K7:K8"/>
    <mergeCell ref="J7:J8"/>
    <mergeCell ref="I7:I8"/>
    <mergeCell ref="I3:I4"/>
    <mergeCell ref="J3:J4"/>
    <mergeCell ref="I5:I6"/>
    <mergeCell ref="J5:J6"/>
    <mergeCell ref="K3:K4"/>
    <mergeCell ref="K5:K6"/>
    <mergeCell ref="D3:D4"/>
    <mergeCell ref="D5:D6"/>
    <mergeCell ref="E1:G1"/>
    <mergeCell ref="L3:L4"/>
    <mergeCell ref="L5:L6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Manual</vt:lpstr>
      <vt:lpstr>Excel - two-way ANOVA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Fajilagot, Edson</dc:creator>
  <cp:lastModifiedBy>Fajilagot, Edson</cp:lastModifiedBy>
  <dcterms:created xsi:type="dcterms:W3CDTF">2020-07-03T03:41:31Z</dcterms:created>
  <dcterms:modified xsi:type="dcterms:W3CDTF">2020-07-04T08:10:09Z</dcterms:modified>
</cp:coreProperties>
</file>