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5e0ae908eb1af8/Documentos/GitHub/gdp-forecasting-with-ML/"/>
    </mc:Choice>
  </mc:AlternateContent>
  <xr:revisionPtr revIDLastSave="60" documentId="11_4F7AFDCE8F79A8536E3CA493EAB4E2B379B6C787" xr6:coauthVersionLast="47" xr6:coauthVersionMax="47" xr10:uidLastSave="{34083A9A-864A-4FD2-B6DC-1775C466C027}"/>
  <bookViews>
    <workbookView xWindow="-110" yWindow="-110" windowWidth="19420" windowHeight="10300" activeTab="1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" i="1" l="1"/>
  <c r="L2" i="1"/>
  <c r="M31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M2" i="1"/>
  <c r="J31" i="1"/>
  <c r="I31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J2" i="1"/>
  <c r="I2" i="1"/>
  <c r="G31" i="1"/>
  <c r="F31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G2" i="1"/>
  <c r="F2" i="1"/>
</calcChain>
</file>

<file path=xl/sharedStrings.xml><?xml version="1.0" encoding="utf-8"?>
<sst xmlns="http://schemas.openxmlformats.org/spreadsheetml/2006/main" count="22" uniqueCount="22">
  <si>
    <t>h1</t>
  </si>
  <si>
    <t>h4</t>
  </si>
  <si>
    <t>date</t>
  </si>
  <si>
    <t>MAEh1</t>
  </si>
  <si>
    <t>MAEh4</t>
  </si>
  <si>
    <t>RMSEh1</t>
  </si>
  <si>
    <t>RMSEh4</t>
  </si>
  <si>
    <t>MAPEh1</t>
  </si>
  <si>
    <t>MAPEh4</t>
  </si>
  <si>
    <t>SARIMA</t>
  </si>
  <si>
    <t>&gt; dm_tests[["pvalues"]]</t>
  </si>
  <si>
    <t xml:space="preserve">              1              4             </t>
  </si>
  <si>
    <t>LASSO         "0.2163739993" "0.0960763961"</t>
  </si>
  <si>
    <t>Elastic Net   "0.1784399960" "0.1017372032"</t>
  </si>
  <si>
    <t>Random Forest "0.2446652745" "0.0680660232"</t>
  </si>
  <si>
    <t>&gt; dm_test_mean = compute_dmv2()</t>
  </si>
  <si>
    <t>&gt; View(dm_test_mean)</t>
  </si>
  <si>
    <t>&gt; dm_test_mean[["pvalues"]]</t>
  </si>
  <si>
    <t xml:space="preserve">              1                4              </t>
  </si>
  <si>
    <t>LASSO         "0.0229841679*"  "0.0344298305*"</t>
  </si>
  <si>
    <t>Elastic Net   "0.0058906825**" "0.0121609194*"</t>
  </si>
  <si>
    <t>Random Forest "0.0083655265**" "0.0241920941*"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</si>
</sst>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D4D4C"/>
      <name val="Cascadia Code"/>
      <family val="3"/>
    </font>
    <font>
      <sz val="7"/>
      <color rgb="FF8959A8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SARIMA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</c:f>
              <c:numCache>
                <c:formatCode>m/d/yyyy</c:formatCode>
                <c:ptCount val="28"/>
                <c:pt idx="0">
                  <c:v>43252</c:v>
                </c:pt>
                <c:pt idx="1">
                  <c:v>43344</c:v>
                </c:pt>
                <c:pt idx="2">
                  <c:v>43435</c:v>
                </c:pt>
                <c:pt idx="3">
                  <c:v>43525</c:v>
                </c:pt>
                <c:pt idx="4">
                  <c:v>43617</c:v>
                </c:pt>
                <c:pt idx="5">
                  <c:v>43709</c:v>
                </c:pt>
                <c:pt idx="6">
                  <c:v>43800</c:v>
                </c:pt>
                <c:pt idx="7">
                  <c:v>43891</c:v>
                </c:pt>
                <c:pt idx="8">
                  <c:v>43983</c:v>
                </c:pt>
                <c:pt idx="9">
                  <c:v>44075</c:v>
                </c:pt>
                <c:pt idx="10">
                  <c:v>44166</c:v>
                </c:pt>
                <c:pt idx="11">
                  <c:v>44256</c:v>
                </c:pt>
                <c:pt idx="12">
                  <c:v>44348</c:v>
                </c:pt>
                <c:pt idx="13">
                  <c:v>44440</c:v>
                </c:pt>
                <c:pt idx="14">
                  <c:v>44531</c:v>
                </c:pt>
                <c:pt idx="15">
                  <c:v>44621</c:v>
                </c:pt>
                <c:pt idx="16">
                  <c:v>44713</c:v>
                </c:pt>
                <c:pt idx="17">
                  <c:v>44805</c:v>
                </c:pt>
                <c:pt idx="18">
                  <c:v>44896</c:v>
                </c:pt>
                <c:pt idx="19">
                  <c:v>44986</c:v>
                </c:pt>
                <c:pt idx="20">
                  <c:v>45078</c:v>
                </c:pt>
                <c:pt idx="21">
                  <c:v>45170</c:v>
                </c:pt>
                <c:pt idx="22">
                  <c:v>45261</c:v>
                </c:pt>
                <c:pt idx="23">
                  <c:v>45352</c:v>
                </c:pt>
                <c:pt idx="24">
                  <c:v>45444</c:v>
                </c:pt>
                <c:pt idx="25">
                  <c:v>45536</c:v>
                </c:pt>
                <c:pt idx="26">
                  <c:v>45627</c:v>
                </c:pt>
                <c:pt idx="27">
                  <c:v>45717</c:v>
                </c:pt>
              </c:numCache>
            </c:num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9.1084481039033882E-2</c:v>
                </c:pt>
                <c:pt idx="1">
                  <c:v>-9.4188948695063779E-2</c:v>
                </c:pt>
                <c:pt idx="2">
                  <c:v>1.4597061468742289E-2</c:v>
                </c:pt>
                <c:pt idx="3">
                  <c:v>4.5247702426696179E-3</c:v>
                </c:pt>
                <c:pt idx="4">
                  <c:v>0.1231866241449637</c:v>
                </c:pt>
                <c:pt idx="5">
                  <c:v>-0.15704221147576991</c:v>
                </c:pt>
                <c:pt idx="6">
                  <c:v>1.7181253996003679E-2</c:v>
                </c:pt>
                <c:pt idx="7">
                  <c:v>-2.176742753667682E-2</c:v>
                </c:pt>
                <c:pt idx="8">
                  <c:v>-4.5802313516069233E-2</c:v>
                </c:pt>
                <c:pt idx="9">
                  <c:v>1.794403124499588E-2</c:v>
                </c:pt>
                <c:pt idx="10">
                  <c:v>3.5399786674274132E-2</c:v>
                </c:pt>
                <c:pt idx="11">
                  <c:v>3.7816873714077381E-2</c:v>
                </c:pt>
                <c:pt idx="12">
                  <c:v>0.1595581752643325</c:v>
                </c:pt>
                <c:pt idx="13">
                  <c:v>-0.2106343892743254</c:v>
                </c:pt>
                <c:pt idx="14">
                  <c:v>3.756983502567568E-2</c:v>
                </c:pt>
                <c:pt idx="15">
                  <c:v>-1.1696084010989869E-2</c:v>
                </c:pt>
                <c:pt idx="16">
                  <c:v>7.2241578810411156E-2</c:v>
                </c:pt>
                <c:pt idx="17">
                  <c:v>-6.9902790402358583E-2</c:v>
                </c:pt>
                <c:pt idx="18">
                  <c:v>2.4618314779886848E-2</c:v>
                </c:pt>
                <c:pt idx="19">
                  <c:v>-1.2941967994143161E-2</c:v>
                </c:pt>
                <c:pt idx="20">
                  <c:v>0.12612391455598629</c:v>
                </c:pt>
                <c:pt idx="21">
                  <c:v>-0.14090605885285429</c:v>
                </c:pt>
                <c:pt idx="22">
                  <c:v>2.053354093645066E-2</c:v>
                </c:pt>
                <c:pt idx="23">
                  <c:v>5.7842081921317678E-2</c:v>
                </c:pt>
                <c:pt idx="24">
                  <c:v>0.109538531428667</c:v>
                </c:pt>
                <c:pt idx="25">
                  <c:v>-0.14987495184729219</c:v>
                </c:pt>
                <c:pt idx="26">
                  <c:v>2.49367725002454E-2</c:v>
                </c:pt>
                <c:pt idx="27">
                  <c:v>3.3323635900558202E-2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D0-4F18-8A01-4DB0F78A0E8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</c:f>
              <c:numCache>
                <c:formatCode>m/d/yyyy</c:formatCode>
                <c:ptCount val="28"/>
                <c:pt idx="0">
                  <c:v>43252</c:v>
                </c:pt>
                <c:pt idx="1">
                  <c:v>43344</c:v>
                </c:pt>
                <c:pt idx="2">
                  <c:v>43435</c:v>
                </c:pt>
                <c:pt idx="3">
                  <c:v>43525</c:v>
                </c:pt>
                <c:pt idx="4">
                  <c:v>43617</c:v>
                </c:pt>
                <c:pt idx="5">
                  <c:v>43709</c:v>
                </c:pt>
                <c:pt idx="6">
                  <c:v>43800</c:v>
                </c:pt>
                <c:pt idx="7">
                  <c:v>43891</c:v>
                </c:pt>
                <c:pt idx="8">
                  <c:v>43983</c:v>
                </c:pt>
                <c:pt idx="9">
                  <c:v>44075</c:v>
                </c:pt>
                <c:pt idx="10">
                  <c:v>44166</c:v>
                </c:pt>
                <c:pt idx="11">
                  <c:v>44256</c:v>
                </c:pt>
                <c:pt idx="12">
                  <c:v>44348</c:v>
                </c:pt>
                <c:pt idx="13">
                  <c:v>44440</c:v>
                </c:pt>
                <c:pt idx="14">
                  <c:v>44531</c:v>
                </c:pt>
                <c:pt idx="15">
                  <c:v>44621</c:v>
                </c:pt>
                <c:pt idx="16">
                  <c:v>44713</c:v>
                </c:pt>
                <c:pt idx="17">
                  <c:v>44805</c:v>
                </c:pt>
                <c:pt idx="18">
                  <c:v>44896</c:v>
                </c:pt>
                <c:pt idx="19">
                  <c:v>44986</c:v>
                </c:pt>
                <c:pt idx="20">
                  <c:v>45078</c:v>
                </c:pt>
                <c:pt idx="21">
                  <c:v>45170</c:v>
                </c:pt>
                <c:pt idx="22">
                  <c:v>45261</c:v>
                </c:pt>
                <c:pt idx="23">
                  <c:v>45352</c:v>
                </c:pt>
                <c:pt idx="24">
                  <c:v>45444</c:v>
                </c:pt>
                <c:pt idx="25">
                  <c:v>45536</c:v>
                </c:pt>
                <c:pt idx="26">
                  <c:v>45627</c:v>
                </c:pt>
                <c:pt idx="27">
                  <c:v>45717</c:v>
                </c:pt>
              </c:numCache>
            </c:num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9.6919505601407857E-2</c:v>
                </c:pt>
                <c:pt idx="1">
                  <c:v>-0.16592416336616991</c:v>
                </c:pt>
                <c:pt idx="2">
                  <c:v>9.6675499710345558E-3</c:v>
                </c:pt>
                <c:pt idx="3">
                  <c:v>1.8284048394396402E-2</c:v>
                </c:pt>
                <c:pt idx="4">
                  <c:v>7.2025461827347897E-2</c:v>
                </c:pt>
                <c:pt idx="5">
                  <c:v>-0.1004181533336931</c:v>
                </c:pt>
                <c:pt idx="6">
                  <c:v>2.7314600316636819E-2</c:v>
                </c:pt>
                <c:pt idx="7">
                  <c:v>5.2821164363158913E-3</c:v>
                </c:pt>
                <c:pt idx="8">
                  <c:v>0.1195013599514357</c:v>
                </c:pt>
                <c:pt idx="9">
                  <c:v>-7.4037343947487497E-2</c:v>
                </c:pt>
                <c:pt idx="10">
                  <c:v>2.1054316166514452E-2</c:v>
                </c:pt>
                <c:pt idx="11">
                  <c:v>-1.74870619693657E-2</c:v>
                </c:pt>
                <c:pt idx="12">
                  <c:v>-5.4114407133904273E-2</c:v>
                </c:pt>
                <c:pt idx="13">
                  <c:v>-7.6616809032622871E-2</c:v>
                </c:pt>
                <c:pt idx="14">
                  <c:v>4.4274815731568287E-2</c:v>
                </c:pt>
                <c:pt idx="15">
                  <c:v>1.3841217010286819E-2</c:v>
                </c:pt>
                <c:pt idx="16">
                  <c:v>0.12755066442994309</c:v>
                </c:pt>
                <c:pt idx="17">
                  <c:v>-0.1070065980965864</c:v>
                </c:pt>
                <c:pt idx="18">
                  <c:v>2.2854023934834648E-2</c:v>
                </c:pt>
                <c:pt idx="19">
                  <c:v>-1.7295176330412349E-2</c:v>
                </c:pt>
                <c:pt idx="20">
                  <c:v>4.3751118433949202E-2</c:v>
                </c:pt>
                <c:pt idx="21">
                  <c:v>-9.3790927651418748E-2</c:v>
                </c:pt>
                <c:pt idx="22">
                  <c:v>3.8361291212210803E-2</c:v>
                </c:pt>
                <c:pt idx="23">
                  <c:v>-9.0763183884458171E-3</c:v>
                </c:pt>
                <c:pt idx="24">
                  <c:v>5.0252593786135683E-2</c:v>
                </c:pt>
                <c:pt idx="25">
                  <c:v>-0.13555743251933841</c:v>
                </c:pt>
                <c:pt idx="26">
                  <c:v>1.3073744367692109E-2</c:v>
                </c:pt>
                <c:pt idx="27">
                  <c:v>2.327400628813555E-2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D0-4F18-8A01-4DB0F78A0E8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</c:f>
              <c:numCache>
                <c:formatCode>m/d/yyyy</c:formatCode>
                <c:ptCount val="28"/>
                <c:pt idx="0">
                  <c:v>43252</c:v>
                </c:pt>
                <c:pt idx="1">
                  <c:v>43344</c:v>
                </c:pt>
                <c:pt idx="2">
                  <c:v>43435</c:v>
                </c:pt>
                <c:pt idx="3">
                  <c:v>43525</c:v>
                </c:pt>
                <c:pt idx="4">
                  <c:v>43617</c:v>
                </c:pt>
                <c:pt idx="5">
                  <c:v>43709</c:v>
                </c:pt>
                <c:pt idx="6">
                  <c:v>43800</c:v>
                </c:pt>
                <c:pt idx="7">
                  <c:v>43891</c:v>
                </c:pt>
                <c:pt idx="8">
                  <c:v>43983</c:v>
                </c:pt>
                <c:pt idx="9">
                  <c:v>44075</c:v>
                </c:pt>
                <c:pt idx="10">
                  <c:v>44166</c:v>
                </c:pt>
                <c:pt idx="11">
                  <c:v>44256</c:v>
                </c:pt>
                <c:pt idx="12">
                  <c:v>44348</c:v>
                </c:pt>
                <c:pt idx="13">
                  <c:v>44440</c:v>
                </c:pt>
                <c:pt idx="14">
                  <c:v>44531</c:v>
                </c:pt>
                <c:pt idx="15">
                  <c:v>44621</c:v>
                </c:pt>
                <c:pt idx="16">
                  <c:v>44713</c:v>
                </c:pt>
                <c:pt idx="17">
                  <c:v>44805</c:v>
                </c:pt>
                <c:pt idx="18">
                  <c:v>44896</c:v>
                </c:pt>
                <c:pt idx="19">
                  <c:v>44986</c:v>
                </c:pt>
                <c:pt idx="20">
                  <c:v>45078</c:v>
                </c:pt>
                <c:pt idx="21">
                  <c:v>45170</c:v>
                </c:pt>
                <c:pt idx="22">
                  <c:v>45261</c:v>
                </c:pt>
                <c:pt idx="23">
                  <c:v>45352</c:v>
                </c:pt>
                <c:pt idx="24">
                  <c:v>45444</c:v>
                </c:pt>
                <c:pt idx="25">
                  <c:v>45536</c:v>
                </c:pt>
                <c:pt idx="26">
                  <c:v>45627</c:v>
                </c:pt>
                <c:pt idx="27">
                  <c:v>45717</c:v>
                </c:pt>
              </c:numCache>
            </c:num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9.9596034259012284E-2</c:v>
                </c:pt>
                <c:pt idx="1">
                  <c:v>-0.16569468572389021</c:v>
                </c:pt>
                <c:pt idx="2">
                  <c:v>3.266599492457424E-2</c:v>
                </c:pt>
                <c:pt idx="3">
                  <c:v>2.995355902158742E-2</c:v>
                </c:pt>
                <c:pt idx="4">
                  <c:v>7.6186256109240416E-2</c:v>
                </c:pt>
                <c:pt idx="5">
                  <c:v>-8.3508769979451558E-2</c:v>
                </c:pt>
                <c:pt idx="6">
                  <c:v>1.472565239126176E-2</c:v>
                </c:pt>
                <c:pt idx="7">
                  <c:v>-1.0541366560248321E-4</c:v>
                </c:pt>
                <c:pt idx="8">
                  <c:v>9.95708587992407E-2</c:v>
                </c:pt>
                <c:pt idx="9">
                  <c:v>-0.13679615378592891</c:v>
                </c:pt>
                <c:pt idx="10">
                  <c:v>2.4463053693397751E-2</c:v>
                </c:pt>
                <c:pt idx="11">
                  <c:v>-2.189433387236699E-2</c:v>
                </c:pt>
                <c:pt idx="12">
                  <c:v>-2.1288819493792251E-2</c:v>
                </c:pt>
                <c:pt idx="13">
                  <c:v>1.6372724187060709E-2</c:v>
                </c:pt>
                <c:pt idx="14">
                  <c:v>2.3628751752680369E-2</c:v>
                </c:pt>
                <c:pt idx="15">
                  <c:v>2.4253159703615391E-2</c:v>
                </c:pt>
                <c:pt idx="16">
                  <c:v>9.329352317992351E-2</c:v>
                </c:pt>
                <c:pt idx="17">
                  <c:v>-0.14359680040578759</c:v>
                </c:pt>
                <c:pt idx="18">
                  <c:v>3.7529272787635293E-2</c:v>
                </c:pt>
                <c:pt idx="19">
                  <c:v>-2.0371311152352339E-2</c:v>
                </c:pt>
                <c:pt idx="20">
                  <c:v>5.3352554589100119E-2</c:v>
                </c:pt>
                <c:pt idx="21">
                  <c:v>-4.7013148816544247E-2</c:v>
                </c:pt>
                <c:pt idx="22">
                  <c:v>1.8611138804285211E-2</c:v>
                </c:pt>
                <c:pt idx="23">
                  <c:v>-1.2168928631061379E-2</c:v>
                </c:pt>
                <c:pt idx="24">
                  <c:v>8.0790492261949287E-2</c:v>
                </c:pt>
                <c:pt idx="25">
                  <c:v>-9.3099206413156693E-2</c:v>
                </c:pt>
                <c:pt idx="26">
                  <c:v>5.1064008957338938E-3</c:v>
                </c:pt>
                <c:pt idx="27">
                  <c:v>2.9246722744545761E-2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D0-4F18-8A01-4DB0F78A0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7965664"/>
        <c:axId val="1627969504"/>
      </c:lineChart>
      <c:dateAx>
        <c:axId val="1627965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7969504"/>
        <c:crosses val="autoZero"/>
        <c:auto val="1"/>
        <c:lblOffset val="100"/>
        <c:baseTimeUnit val="months"/>
      </c:dateAx>
      <c:valAx>
        <c:axId val="16279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796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32</xdr:row>
      <xdr:rowOff>50800</xdr:rowOff>
    </xdr:from>
    <xdr:to>
      <xdr:col>12</xdr:col>
      <xdr:colOff>215899</xdr:colOff>
      <xdr:row>50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58F825-DA6A-64CB-7A1C-1C415A417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>
      <selection activeCell="J5" sqref="J5"/>
    </sheetView>
  </sheetViews>
  <sheetFormatPr defaultRowHeight="14.5" x14ac:dyDescent="0.35"/>
  <cols>
    <col min="1" max="1" width="20.7265625" style="3" customWidth="1"/>
    <col min="2" max="2" width="16.453125" customWidth="1"/>
    <col min="9" max="10" width="11.81640625" bestFit="1" customWidth="1"/>
  </cols>
  <sheetData>
    <row r="1" spans="1:13" s="1" customFormat="1" x14ac:dyDescent="0.35">
      <c r="A1" s="2" t="s">
        <v>2</v>
      </c>
      <c r="B1" s="1" t="s">
        <v>9</v>
      </c>
      <c r="C1" s="1" t="s">
        <v>0</v>
      </c>
      <c r="D1" s="1" t="s">
        <v>1</v>
      </c>
      <c r="F1" s="1" t="s">
        <v>3</v>
      </c>
      <c r="G1" s="1" t="s">
        <v>4</v>
      </c>
      <c r="I1" s="1" t="s">
        <v>5</v>
      </c>
      <c r="J1" s="1" t="s">
        <v>6</v>
      </c>
      <c r="L1" s="1" t="s">
        <v>7</v>
      </c>
      <c r="M1" s="1" t="s">
        <v>8</v>
      </c>
    </row>
    <row r="2" spans="1:13" x14ac:dyDescent="0.35">
      <c r="A2" s="3">
        <v>43252</v>
      </c>
      <c r="B2">
        <v>9.1084481039033882E-2</v>
      </c>
      <c r="C2">
        <v>9.6919505601407857E-2</v>
      </c>
      <c r="D2">
        <v>9.9596034259012284E-2</v>
      </c>
      <c r="F2">
        <f>ABS(B2 - C2)</f>
        <v>5.8350245623739749E-3</v>
      </c>
      <c r="G2">
        <f>ABS(B2 - D2)</f>
        <v>8.5115532199784016E-3</v>
      </c>
      <c r="I2">
        <f>(B2 - C2)^2</f>
        <v>3.4047511643507599E-5</v>
      </c>
      <c r="J2">
        <f>(B2 - D2)^2</f>
        <v>7.2446538216524697E-5</v>
      </c>
      <c r="L2">
        <f>ABS((B2 - C2)/B2)</f>
        <v>6.4061676542608817E-2</v>
      </c>
      <c r="M2">
        <f>ABS((B2 - D2)/B2)</f>
        <v>9.3446799310749881E-2</v>
      </c>
    </row>
    <row r="3" spans="1:13" x14ac:dyDescent="0.35">
      <c r="A3" s="3">
        <v>43344</v>
      </c>
      <c r="B3">
        <v>-9.4188948695063779E-2</v>
      </c>
      <c r="C3">
        <v>-0.16592416336616991</v>
      </c>
      <c r="D3">
        <v>-0.16569468572389021</v>
      </c>
      <c r="F3">
        <f t="shared" ref="F3:F29" si="0">ABS(B3 - C3)</f>
        <v>7.1735214671106134E-2</v>
      </c>
      <c r="G3">
        <f t="shared" ref="G3:G29" si="1">ABS(B3 - D3)</f>
        <v>7.1505737028826427E-2</v>
      </c>
      <c r="I3">
        <f t="shared" ref="I3:I29" si="2">(B3 - C3)^2</f>
        <v>5.1459410239096809E-3</v>
      </c>
      <c r="J3">
        <f t="shared" ref="J3:J29" si="3">(B3 - D3)^2</f>
        <v>5.1130704280356789E-3</v>
      </c>
      <c r="L3">
        <f t="shared" ref="L3:L29" si="4">ABS((B3 - C3)/B3)</f>
        <v>0.76160967570992333</v>
      </c>
      <c r="M3">
        <f t="shared" ref="M3:M29" si="5">ABS((B3 - D3)/B3)</f>
        <v>0.75917332149364858</v>
      </c>
    </row>
    <row r="4" spans="1:13" x14ac:dyDescent="0.35">
      <c r="A4" s="3">
        <v>43435</v>
      </c>
      <c r="B4">
        <v>1.4597061468742289E-2</v>
      </c>
      <c r="C4">
        <v>9.6675499710345558E-3</v>
      </c>
      <c r="D4">
        <v>3.266599492457424E-2</v>
      </c>
      <c r="F4">
        <f t="shared" si="0"/>
        <v>4.9295114977077337E-3</v>
      </c>
      <c r="G4">
        <f t="shared" si="1"/>
        <v>1.8068933455831951E-2</v>
      </c>
      <c r="I4">
        <f t="shared" si="2"/>
        <v>2.4300083606032743E-5</v>
      </c>
      <c r="J4">
        <f t="shared" si="3"/>
        <v>3.2648635623128315E-4</v>
      </c>
      <c r="L4">
        <f t="shared" si="4"/>
        <v>0.33770574360213812</v>
      </c>
      <c r="M4">
        <f t="shared" si="5"/>
        <v>1.2378473225261279</v>
      </c>
    </row>
    <row r="5" spans="1:13" x14ac:dyDescent="0.35">
      <c r="A5" s="3">
        <v>43525</v>
      </c>
      <c r="B5">
        <v>4.5247702426696179E-3</v>
      </c>
      <c r="C5">
        <v>1.8284048394396402E-2</v>
      </c>
      <c r="D5">
        <v>2.995355902158742E-2</v>
      </c>
      <c r="F5">
        <f t="shared" si="0"/>
        <v>1.3759278151726784E-2</v>
      </c>
      <c r="G5">
        <f t="shared" si="1"/>
        <v>2.5428788778917803E-2</v>
      </c>
      <c r="I5">
        <f t="shared" si="2"/>
        <v>1.8931773525658602E-4</v>
      </c>
      <c r="J5">
        <f t="shared" si="3"/>
        <v>6.4662329876281595E-4</v>
      </c>
      <c r="L5">
        <f t="shared" si="4"/>
        <v>3.0408788543501379</v>
      </c>
      <c r="M5">
        <f t="shared" si="5"/>
        <v>5.6199071809477772</v>
      </c>
    </row>
    <row r="6" spans="1:13" x14ac:dyDescent="0.35">
      <c r="A6" s="3">
        <v>43617</v>
      </c>
      <c r="B6">
        <v>0.1231866241449637</v>
      </c>
      <c r="C6">
        <v>7.2025461827347897E-2</v>
      </c>
      <c r="D6">
        <v>7.6186256109240416E-2</v>
      </c>
      <c r="F6">
        <f t="shared" si="0"/>
        <v>5.1161162317615805E-2</v>
      </c>
      <c r="G6">
        <f t="shared" si="1"/>
        <v>4.7000368035723286E-2</v>
      </c>
      <c r="I6">
        <f t="shared" si="2"/>
        <v>2.6174645296894315E-3</v>
      </c>
      <c r="J6">
        <f t="shared" si="3"/>
        <v>2.2090345954934392E-3</v>
      </c>
      <c r="L6">
        <f t="shared" si="4"/>
        <v>0.41531426543039535</v>
      </c>
      <c r="M6">
        <f t="shared" si="5"/>
        <v>0.38153791746427063</v>
      </c>
    </row>
    <row r="7" spans="1:13" x14ac:dyDescent="0.35">
      <c r="A7" s="3">
        <v>43709</v>
      </c>
      <c r="B7">
        <v>-0.15704221147576991</v>
      </c>
      <c r="C7">
        <v>-0.1004181533336931</v>
      </c>
      <c r="D7">
        <v>-8.3508769979451558E-2</v>
      </c>
      <c r="F7">
        <f t="shared" si="0"/>
        <v>5.6624058142076814E-2</v>
      </c>
      <c r="G7">
        <f t="shared" si="1"/>
        <v>7.3533441496318352E-2</v>
      </c>
      <c r="I7">
        <f t="shared" si="2"/>
        <v>3.2062839604772957E-3</v>
      </c>
      <c r="J7">
        <f t="shared" si="3"/>
        <v>5.4071670182924735E-3</v>
      </c>
      <c r="L7">
        <f t="shared" si="4"/>
        <v>0.36056584793326957</v>
      </c>
      <c r="M7">
        <f t="shared" si="5"/>
        <v>0.46823997704377623</v>
      </c>
    </row>
    <row r="8" spans="1:13" x14ac:dyDescent="0.35">
      <c r="A8" s="3">
        <v>43800</v>
      </c>
      <c r="B8">
        <v>1.7181253996003679E-2</v>
      </c>
      <c r="C8">
        <v>2.7314600316636819E-2</v>
      </c>
      <c r="D8">
        <v>1.472565239126176E-2</v>
      </c>
      <c r="F8">
        <f t="shared" si="0"/>
        <v>1.013334632063314E-2</v>
      </c>
      <c r="G8">
        <f t="shared" si="1"/>
        <v>2.4556016047419197E-3</v>
      </c>
      <c r="I8">
        <f t="shared" si="2"/>
        <v>1.0268470765388919E-4</v>
      </c>
      <c r="J8">
        <f t="shared" si="3"/>
        <v>6.029979241211091E-6</v>
      </c>
      <c r="L8">
        <f t="shared" si="4"/>
        <v>0.5897908454755475</v>
      </c>
      <c r="M8">
        <f t="shared" si="5"/>
        <v>0.14292330497605629</v>
      </c>
    </row>
    <row r="9" spans="1:13" x14ac:dyDescent="0.35">
      <c r="A9" s="3">
        <v>43891</v>
      </c>
      <c r="B9">
        <v>-2.176742753667682E-2</v>
      </c>
      <c r="C9">
        <v>5.2821164363158913E-3</v>
      </c>
      <c r="D9">
        <v>-1.0541366560248321E-4</v>
      </c>
      <c r="F9">
        <f t="shared" si="0"/>
        <v>2.704954397299271E-2</v>
      </c>
      <c r="G9">
        <f t="shared" si="1"/>
        <v>2.1662013871074338E-2</v>
      </c>
      <c r="I9">
        <f t="shared" si="2"/>
        <v>7.3167782914686621E-4</v>
      </c>
      <c r="J9">
        <f t="shared" si="3"/>
        <v>4.6924284495061705E-4</v>
      </c>
      <c r="L9">
        <f t="shared" si="4"/>
        <v>1.2426614916905472</v>
      </c>
      <c r="M9">
        <f t="shared" si="5"/>
        <v>0.99515727499609841</v>
      </c>
    </row>
    <row r="10" spans="1:13" x14ac:dyDescent="0.35">
      <c r="A10" s="3">
        <v>43983</v>
      </c>
      <c r="B10">
        <v>-4.5802313516069233E-2</v>
      </c>
      <c r="C10">
        <v>0.1195013599514357</v>
      </c>
      <c r="D10">
        <v>9.95708587992407E-2</v>
      </c>
      <c r="F10">
        <f t="shared" si="0"/>
        <v>0.16530367346750494</v>
      </c>
      <c r="G10">
        <f t="shared" si="1"/>
        <v>0.14537317231530994</v>
      </c>
      <c r="I10">
        <f t="shared" si="2"/>
        <v>2.7325304461851496E-2</v>
      </c>
      <c r="J10">
        <f t="shared" si="3"/>
        <v>2.1133359229016796E-2</v>
      </c>
      <c r="L10">
        <f t="shared" si="4"/>
        <v>3.6090682058999044</v>
      </c>
      <c r="M10">
        <f t="shared" si="5"/>
        <v>3.1739264057984182</v>
      </c>
    </row>
    <row r="11" spans="1:13" x14ac:dyDescent="0.35">
      <c r="A11" s="3">
        <v>44075</v>
      </c>
      <c r="B11">
        <v>1.794403124499588E-2</v>
      </c>
      <c r="C11">
        <v>-7.4037343947487497E-2</v>
      </c>
      <c r="D11">
        <v>-0.13679615378592891</v>
      </c>
      <c r="F11">
        <f t="shared" si="0"/>
        <v>9.1981375192483381E-2</v>
      </c>
      <c r="G11">
        <f t="shared" si="1"/>
        <v>0.15474018503092479</v>
      </c>
      <c r="I11">
        <f t="shared" si="2"/>
        <v>8.4605733823003969E-3</v>
      </c>
      <c r="J11">
        <f t="shared" si="3"/>
        <v>2.3944524863404842E-2</v>
      </c>
      <c r="L11">
        <f t="shared" si="4"/>
        <v>5.1260151042221667</v>
      </c>
      <c r="M11">
        <f t="shared" si="5"/>
        <v>8.6234906146899277</v>
      </c>
    </row>
    <row r="12" spans="1:13" x14ac:dyDescent="0.35">
      <c r="A12" s="3">
        <v>44166</v>
      </c>
      <c r="B12">
        <v>3.5399786674274132E-2</v>
      </c>
      <c r="C12">
        <v>2.1054316166514452E-2</v>
      </c>
      <c r="D12">
        <v>2.4463053693397751E-2</v>
      </c>
      <c r="F12">
        <f t="shared" si="0"/>
        <v>1.4345470507759681E-2</v>
      </c>
      <c r="G12">
        <f t="shared" si="1"/>
        <v>1.0936732980876381E-2</v>
      </c>
      <c r="I12">
        <f t="shared" si="2"/>
        <v>2.057925240890028E-4</v>
      </c>
      <c r="J12">
        <f t="shared" si="3"/>
        <v>1.1961212829498918E-4</v>
      </c>
      <c r="L12">
        <f t="shared" si="4"/>
        <v>0.40524172192780122</v>
      </c>
      <c r="M12">
        <f t="shared" si="5"/>
        <v>0.30894912112067513</v>
      </c>
    </row>
    <row r="13" spans="1:13" x14ac:dyDescent="0.35">
      <c r="A13" s="3">
        <v>44256</v>
      </c>
      <c r="B13">
        <v>3.7816873714077381E-2</v>
      </c>
      <c r="C13">
        <v>-1.74870619693657E-2</v>
      </c>
      <c r="D13">
        <v>-2.189433387236699E-2</v>
      </c>
      <c r="F13">
        <f t="shared" si="0"/>
        <v>5.5303935683443078E-2</v>
      </c>
      <c r="G13">
        <f t="shared" si="1"/>
        <v>5.9711207586444368E-2</v>
      </c>
      <c r="I13">
        <f t="shared" si="2"/>
        <v>3.0585253020784086E-3</v>
      </c>
      <c r="J13">
        <f t="shared" si="3"/>
        <v>3.5654283114314512E-3</v>
      </c>
      <c r="L13">
        <f t="shared" si="4"/>
        <v>1.4624142678101948</v>
      </c>
      <c r="M13">
        <f t="shared" si="5"/>
        <v>1.5789567386744821</v>
      </c>
    </row>
    <row r="14" spans="1:13" x14ac:dyDescent="0.35">
      <c r="A14" s="3">
        <v>44348</v>
      </c>
      <c r="B14">
        <v>0.1595581752643325</v>
      </c>
      <c r="C14">
        <v>-5.4114407133904273E-2</v>
      </c>
      <c r="D14">
        <v>-2.1288819493792251E-2</v>
      </c>
      <c r="F14">
        <f t="shared" si="0"/>
        <v>0.21367258239823678</v>
      </c>
      <c r="G14">
        <f t="shared" si="1"/>
        <v>0.18084699475812474</v>
      </c>
      <c r="I14">
        <f t="shared" si="2"/>
        <v>4.5655972468731286E-2</v>
      </c>
      <c r="J14">
        <f t="shared" si="3"/>
        <v>3.27056355130452E-2</v>
      </c>
      <c r="L14">
        <f t="shared" si="4"/>
        <v>1.3391515793174213</v>
      </c>
      <c r="M14">
        <f t="shared" si="5"/>
        <v>1.1334235582634613</v>
      </c>
    </row>
    <row r="15" spans="1:13" x14ac:dyDescent="0.35">
      <c r="A15" s="3">
        <v>44440</v>
      </c>
      <c r="B15">
        <v>-0.2106343892743254</v>
      </c>
      <c r="C15">
        <v>-7.6616809032622871E-2</v>
      </c>
      <c r="D15">
        <v>1.6372724187060709E-2</v>
      </c>
      <c r="F15">
        <f t="shared" si="0"/>
        <v>0.13401758024170252</v>
      </c>
      <c r="G15">
        <f t="shared" si="1"/>
        <v>0.22700711346138611</v>
      </c>
      <c r="I15">
        <f t="shared" si="2"/>
        <v>1.7960711813841172E-2</v>
      </c>
      <c r="J15">
        <f t="shared" si="3"/>
        <v>5.1532229562070625E-2</v>
      </c>
      <c r="L15">
        <f t="shared" si="4"/>
        <v>0.63625688427904847</v>
      </c>
      <c r="M15">
        <f t="shared" si="5"/>
        <v>1.0777305369909813</v>
      </c>
    </row>
    <row r="16" spans="1:13" x14ac:dyDescent="0.35">
      <c r="A16" s="3">
        <v>44531</v>
      </c>
      <c r="B16">
        <v>3.756983502567568E-2</v>
      </c>
      <c r="C16">
        <v>4.4274815731568287E-2</v>
      </c>
      <c r="D16">
        <v>2.3628751752680369E-2</v>
      </c>
      <c r="F16">
        <f t="shared" si="0"/>
        <v>6.7049807058926075E-3</v>
      </c>
      <c r="G16">
        <f t="shared" si="1"/>
        <v>1.394108327299531E-2</v>
      </c>
      <c r="I16">
        <f t="shared" si="2"/>
        <v>4.4956766266392129E-5</v>
      </c>
      <c r="J16">
        <f t="shared" si="3"/>
        <v>1.9435380282458963E-4</v>
      </c>
      <c r="L16">
        <f t="shared" si="4"/>
        <v>0.17846713197729888</v>
      </c>
      <c r="M16">
        <f t="shared" si="5"/>
        <v>0.37107118685689744</v>
      </c>
    </row>
    <row r="17" spans="1:13" x14ac:dyDescent="0.35">
      <c r="A17" s="3">
        <v>44621</v>
      </c>
      <c r="B17">
        <v>-1.1696084010989869E-2</v>
      </c>
      <c r="C17">
        <v>1.3841217010286819E-2</v>
      </c>
      <c r="D17">
        <v>2.4253159703615391E-2</v>
      </c>
      <c r="F17">
        <f t="shared" si="0"/>
        <v>2.5537301021276687E-2</v>
      </c>
      <c r="G17">
        <f t="shared" si="1"/>
        <v>3.5949243714605263E-2</v>
      </c>
      <c r="I17">
        <f t="shared" si="2"/>
        <v>6.5215374345129937E-4</v>
      </c>
      <c r="J17">
        <f t="shared" si="3"/>
        <v>1.292348123652086E-3</v>
      </c>
      <c r="L17">
        <f t="shared" si="4"/>
        <v>2.183406086796345</v>
      </c>
      <c r="M17">
        <f t="shared" si="5"/>
        <v>3.0736136711079238</v>
      </c>
    </row>
    <row r="18" spans="1:13" x14ac:dyDescent="0.35">
      <c r="A18" s="3">
        <v>44713</v>
      </c>
      <c r="B18">
        <v>7.2241578810411156E-2</v>
      </c>
      <c r="C18">
        <v>0.12755066442994309</v>
      </c>
      <c r="D18">
        <v>9.329352317992351E-2</v>
      </c>
      <c r="F18">
        <f t="shared" si="0"/>
        <v>5.5309085619531934E-2</v>
      </c>
      <c r="G18">
        <f t="shared" si="1"/>
        <v>2.1051944369512354E-2</v>
      </c>
      <c r="I18">
        <f t="shared" si="2"/>
        <v>3.0590949520687143E-3</v>
      </c>
      <c r="J18">
        <f t="shared" si="3"/>
        <v>4.4318436173704294E-4</v>
      </c>
      <c r="L18">
        <f t="shared" si="4"/>
        <v>0.76561291337061721</v>
      </c>
      <c r="M18">
        <f t="shared" si="5"/>
        <v>0.2914103583583148</v>
      </c>
    </row>
    <row r="19" spans="1:13" x14ac:dyDescent="0.35">
      <c r="A19" s="3">
        <v>44805</v>
      </c>
      <c r="B19">
        <v>-6.9902790402358583E-2</v>
      </c>
      <c r="C19">
        <v>-0.1070065980965864</v>
      </c>
      <c r="D19">
        <v>-0.14359680040578759</v>
      </c>
      <c r="F19">
        <f t="shared" si="0"/>
        <v>3.7103807694227817E-2</v>
      </c>
      <c r="G19">
        <f t="shared" si="1"/>
        <v>7.3694010003429011E-2</v>
      </c>
      <c r="I19">
        <f t="shared" si="2"/>
        <v>1.3766925454102394E-3</v>
      </c>
      <c r="J19">
        <f t="shared" si="3"/>
        <v>5.4308071103854952E-3</v>
      </c>
      <c r="L19">
        <f t="shared" si="4"/>
        <v>0.53079151033398375</v>
      </c>
      <c r="M19">
        <f t="shared" si="5"/>
        <v>1.0542355974525233</v>
      </c>
    </row>
    <row r="20" spans="1:13" x14ac:dyDescent="0.35">
      <c r="A20" s="3">
        <v>44896</v>
      </c>
      <c r="B20">
        <v>2.4618314779886848E-2</v>
      </c>
      <c r="C20">
        <v>2.2854023934834648E-2</v>
      </c>
      <c r="D20">
        <v>3.7529272787635293E-2</v>
      </c>
      <c r="F20">
        <f t="shared" si="0"/>
        <v>1.7642908450522E-3</v>
      </c>
      <c r="G20">
        <f t="shared" si="1"/>
        <v>1.2910958007748444E-2</v>
      </c>
      <c r="I20">
        <f t="shared" si="2"/>
        <v>3.112722185935006E-6</v>
      </c>
      <c r="J20">
        <f t="shared" si="3"/>
        <v>1.6669283667784368E-4</v>
      </c>
      <c r="L20">
        <f t="shared" si="4"/>
        <v>7.1665784633382981E-2</v>
      </c>
      <c r="M20">
        <f t="shared" si="5"/>
        <v>0.52444524018746774</v>
      </c>
    </row>
    <row r="21" spans="1:13" x14ac:dyDescent="0.35">
      <c r="A21" s="3">
        <v>44986</v>
      </c>
      <c r="B21">
        <v>-1.2941967994143161E-2</v>
      </c>
      <c r="C21">
        <v>-1.7295176330412349E-2</v>
      </c>
      <c r="D21">
        <v>-2.0371311152352339E-2</v>
      </c>
      <c r="F21">
        <f t="shared" si="0"/>
        <v>4.3532083362691886E-3</v>
      </c>
      <c r="G21">
        <f t="shared" si="1"/>
        <v>7.4293431582091781E-3</v>
      </c>
      <c r="I21">
        <f t="shared" si="2"/>
        <v>1.8950422818963557E-5</v>
      </c>
      <c r="J21">
        <f t="shared" si="3"/>
        <v>5.5195139762429524E-5</v>
      </c>
      <c r="L21">
        <f t="shared" si="4"/>
        <v>0.33636370745463262</v>
      </c>
      <c r="M21">
        <f t="shared" si="5"/>
        <v>0.57405049692375221</v>
      </c>
    </row>
    <row r="22" spans="1:13" x14ac:dyDescent="0.35">
      <c r="A22" s="3">
        <v>45078</v>
      </c>
      <c r="B22">
        <v>0.12612391455598629</v>
      </c>
      <c r="C22">
        <v>4.3751118433949202E-2</v>
      </c>
      <c r="D22">
        <v>5.3352554589100119E-2</v>
      </c>
      <c r="F22">
        <f t="shared" si="0"/>
        <v>8.2372796122037087E-2</v>
      </c>
      <c r="G22">
        <f t="shared" si="1"/>
        <v>7.2771359966886162E-2</v>
      </c>
      <c r="I22">
        <f t="shared" si="2"/>
        <v>6.785277540962688E-3</v>
      </c>
      <c r="J22">
        <f t="shared" si="3"/>
        <v>5.2956708314301224E-3</v>
      </c>
      <c r="L22">
        <f t="shared" si="4"/>
        <v>0.65311004984286214</v>
      </c>
      <c r="M22">
        <f t="shared" si="5"/>
        <v>0.57698304261388134</v>
      </c>
    </row>
    <row r="23" spans="1:13" x14ac:dyDescent="0.35">
      <c r="A23" s="3">
        <v>45170</v>
      </c>
      <c r="B23">
        <v>-0.14090605885285429</v>
      </c>
      <c r="C23">
        <v>-9.3790927651418748E-2</v>
      </c>
      <c r="D23">
        <v>-4.7013148816544247E-2</v>
      </c>
      <c r="F23">
        <f t="shared" si="0"/>
        <v>4.7115131201435539E-2</v>
      </c>
      <c r="G23">
        <f t="shared" si="1"/>
        <v>9.3892910036310034E-2</v>
      </c>
      <c r="I23">
        <f t="shared" si="2"/>
        <v>2.2198355881284846E-3</v>
      </c>
      <c r="J23">
        <f t="shared" si="3"/>
        <v>8.8158785550866096E-3</v>
      </c>
      <c r="L23">
        <f t="shared" si="4"/>
        <v>0.33437264220580493</v>
      </c>
      <c r="M23">
        <f t="shared" si="5"/>
        <v>0.66635111932525726</v>
      </c>
    </row>
    <row r="24" spans="1:13" x14ac:dyDescent="0.35">
      <c r="A24" s="3">
        <v>45261</v>
      </c>
      <c r="B24">
        <v>2.053354093645066E-2</v>
      </c>
      <c r="C24">
        <v>3.8361291212210803E-2</v>
      </c>
      <c r="D24">
        <v>1.8611138804285211E-2</v>
      </c>
      <c r="F24">
        <f t="shared" si="0"/>
        <v>1.7827750275760144E-2</v>
      </c>
      <c r="G24">
        <f t="shared" si="1"/>
        <v>1.9224021321654489E-3</v>
      </c>
      <c r="I24">
        <f t="shared" si="2"/>
        <v>3.1782867989486586E-4</v>
      </c>
      <c r="J24">
        <f t="shared" si="3"/>
        <v>3.6956299577542637E-6</v>
      </c>
      <c r="L24">
        <f t="shared" si="4"/>
        <v>0.86822581311890246</v>
      </c>
      <c r="M24">
        <f t="shared" si="5"/>
        <v>9.3622533888095535E-2</v>
      </c>
    </row>
    <row r="25" spans="1:13" x14ac:dyDescent="0.35">
      <c r="A25" s="3">
        <v>45352</v>
      </c>
      <c r="B25">
        <v>5.7842081921317678E-2</v>
      </c>
      <c r="C25">
        <v>-9.0763183884458171E-3</v>
      </c>
      <c r="D25">
        <v>-1.2168928631061379E-2</v>
      </c>
      <c r="F25">
        <f t="shared" si="0"/>
        <v>6.6918400309763496E-2</v>
      </c>
      <c r="G25">
        <f t="shared" si="1"/>
        <v>7.0011010552379058E-2</v>
      </c>
      <c r="I25">
        <f t="shared" si="2"/>
        <v>4.478072300017755E-3</v>
      </c>
      <c r="J25">
        <f t="shared" si="3"/>
        <v>4.9015415985653316E-3</v>
      </c>
      <c r="L25">
        <f t="shared" si="4"/>
        <v>1.1569154858705171</v>
      </c>
      <c r="M25">
        <f t="shared" si="5"/>
        <v>1.2103819265636862</v>
      </c>
    </row>
    <row r="26" spans="1:13" x14ac:dyDescent="0.35">
      <c r="A26" s="3">
        <v>45444</v>
      </c>
      <c r="B26">
        <v>0.109538531428667</v>
      </c>
      <c r="C26">
        <v>5.0252593786135683E-2</v>
      </c>
      <c r="D26">
        <v>8.0790492261949287E-2</v>
      </c>
      <c r="F26">
        <f t="shared" si="0"/>
        <v>5.9285937642531317E-2</v>
      </c>
      <c r="G26">
        <f t="shared" si="1"/>
        <v>2.8748039166717712E-2</v>
      </c>
      <c r="I26">
        <f t="shared" si="2"/>
        <v>3.5148224021541116E-3</v>
      </c>
      <c r="J26">
        <f t="shared" si="3"/>
        <v>8.2644975593113566E-4</v>
      </c>
      <c r="L26">
        <f t="shared" si="4"/>
        <v>0.54123363595703433</v>
      </c>
      <c r="M26">
        <f t="shared" si="5"/>
        <v>0.26244681932255803</v>
      </c>
    </row>
    <row r="27" spans="1:13" x14ac:dyDescent="0.35">
      <c r="A27" s="3">
        <v>45536</v>
      </c>
      <c r="B27">
        <v>-0.14987495184729219</v>
      </c>
      <c r="C27">
        <v>-0.13555743251933841</v>
      </c>
      <c r="D27">
        <v>-9.3099206413156693E-2</v>
      </c>
      <c r="F27">
        <f t="shared" si="0"/>
        <v>1.4317519327953776E-2</v>
      </c>
      <c r="G27">
        <f t="shared" si="1"/>
        <v>5.6775745434135494E-2</v>
      </c>
      <c r="I27">
        <f t="shared" si="2"/>
        <v>2.0499135970632995E-4</v>
      </c>
      <c r="J27">
        <f t="shared" si="3"/>
        <v>3.2234852696017575E-3</v>
      </c>
      <c r="L27">
        <f t="shared" si="4"/>
        <v>9.552976765952137E-2</v>
      </c>
      <c r="M27">
        <f t="shared" si="5"/>
        <v>0.37882077514850104</v>
      </c>
    </row>
    <row r="28" spans="1:13" x14ac:dyDescent="0.35">
      <c r="A28" s="3">
        <v>45627</v>
      </c>
      <c r="B28">
        <v>2.49367725002454E-2</v>
      </c>
      <c r="C28">
        <v>1.3073744367692109E-2</v>
      </c>
      <c r="D28">
        <v>5.1064008957338938E-3</v>
      </c>
      <c r="F28">
        <f t="shared" si="0"/>
        <v>1.1863028132553291E-2</v>
      </c>
      <c r="G28">
        <f t="shared" si="1"/>
        <v>1.9830371604511506E-2</v>
      </c>
      <c r="I28">
        <f t="shared" si="2"/>
        <v>1.4073143647375081E-4</v>
      </c>
      <c r="J28">
        <f t="shared" si="3"/>
        <v>3.9324363797301626E-4</v>
      </c>
      <c r="L28">
        <f t="shared" si="4"/>
        <v>0.47572427957292979</v>
      </c>
      <c r="M28">
        <f t="shared" si="5"/>
        <v>0.79522607042737214</v>
      </c>
    </row>
    <row r="29" spans="1:13" x14ac:dyDescent="0.35">
      <c r="A29" s="3">
        <v>45717</v>
      </c>
      <c r="B29">
        <v>3.3323635900558202E-2</v>
      </c>
      <c r="C29">
        <v>2.327400628813555E-2</v>
      </c>
      <c r="D29">
        <v>2.9246722744545761E-2</v>
      </c>
      <c r="F29">
        <f t="shared" si="0"/>
        <v>1.0049629612422652E-2</v>
      </c>
      <c r="G29">
        <f t="shared" si="1"/>
        <v>4.0769131560124405E-3</v>
      </c>
      <c r="I29">
        <f t="shared" si="2"/>
        <v>1.0099505534688226E-4</v>
      </c>
      <c r="J29">
        <f t="shared" si="3"/>
        <v>1.6621220881667319E-5</v>
      </c>
      <c r="L29">
        <f t="shared" si="4"/>
        <v>0.30157662394379692</v>
      </c>
      <c r="M29">
        <f t="shared" si="5"/>
        <v>0.12234298706715099</v>
      </c>
    </row>
    <row r="31" spans="1:13" x14ac:dyDescent="0.35">
      <c r="F31" s="4">
        <f>AVERAGE(F2:F29)</f>
        <v>4.8441950856216824E-2</v>
      </c>
      <c r="G31" s="4">
        <f>AVERAGE(G2:G29)</f>
        <v>5.5706684935717718E-2</v>
      </c>
      <c r="H31" s="4"/>
      <c r="I31" s="4">
        <f>SQRT(AVERAGE(I2:I29))</f>
        <v>7.0111165008853088E-2</v>
      </c>
      <c r="J31" s="4">
        <f>SQRT(AVERAGE(J2:J29))</f>
        <v>7.9801105108028875E-2</v>
      </c>
      <c r="L31" s="4">
        <f>MEDIAN(L2:L29)*100</f>
        <v>56.551224071629093</v>
      </c>
      <c r="M31" s="4">
        <f>AVERAGE(M2:M29)*100</f>
        <v>127.10611392692799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6F37-4973-412E-AFDA-5BDA03B7539A}">
  <dimension ref="B3:B14"/>
  <sheetViews>
    <sheetView tabSelected="1" workbookViewId="0">
      <selection activeCell="G8" sqref="G8"/>
    </sheetView>
  </sheetViews>
  <sheetFormatPr defaultRowHeight="14.5" x14ac:dyDescent="0.35"/>
  <sheetData>
    <row r="3" spans="2:2" x14ac:dyDescent="0.35">
      <c r="B3" s="5" t="s">
        <v>10</v>
      </c>
    </row>
    <row r="4" spans="2:2" x14ac:dyDescent="0.35">
      <c r="B4" s="6" t="s">
        <v>11</v>
      </c>
    </row>
    <row r="5" spans="2:2" x14ac:dyDescent="0.35">
      <c r="B5" s="6" t="s">
        <v>12</v>
      </c>
    </row>
    <row r="6" spans="2:2" x14ac:dyDescent="0.35">
      <c r="B6" s="6" t="s">
        <v>13</v>
      </c>
    </row>
    <row r="7" spans="2:2" x14ac:dyDescent="0.35">
      <c r="B7" s="6" t="s">
        <v>14</v>
      </c>
    </row>
    <row r="8" spans="2:2" x14ac:dyDescent="0.35">
      <c r="B8" s="7" t="s">
        <v>15</v>
      </c>
    </row>
    <row r="9" spans="2:2" x14ac:dyDescent="0.35">
      <c r="B9" s="7" t="s">
        <v>16</v>
      </c>
    </row>
    <row r="10" spans="2:2" x14ac:dyDescent="0.35">
      <c r="B10" s="7" t="s">
        <v>17</v>
      </c>
    </row>
    <row r="11" spans="2:2" x14ac:dyDescent="0.35">
      <c r="B11" s="8" t="s">
        <v>18</v>
      </c>
    </row>
    <row r="12" spans="2:2" x14ac:dyDescent="0.35">
      <c r="B12" s="8" t="s">
        <v>19</v>
      </c>
    </row>
    <row r="13" spans="2:2" x14ac:dyDescent="0.35">
      <c r="B13" s="8" t="s">
        <v>20</v>
      </c>
    </row>
    <row r="14" spans="2:2" x14ac:dyDescent="0.35">
      <c r="B14" s="8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Eduarda Sayago</cp:lastModifiedBy>
  <dcterms:created xsi:type="dcterms:W3CDTF">2025-10-09T19:35:34Z</dcterms:created>
  <dcterms:modified xsi:type="dcterms:W3CDTF">2025-10-11T00:51:38Z</dcterms:modified>
</cp:coreProperties>
</file>