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nsaoDeAging" sheetId="1" r:id="rId4"/>
  </sheets>
  <definedNames/>
  <calcPr/>
</workbook>
</file>

<file path=xl/sharedStrings.xml><?xml version="1.0" encoding="utf-8"?>
<sst xmlns="http://schemas.openxmlformats.org/spreadsheetml/2006/main" count="15" uniqueCount="11">
  <si>
    <t>Tempo</t>
  </si>
  <si>
    <t>porcentagem</t>
  </si>
  <si>
    <t>Tensão de Aging</t>
  </si>
  <si>
    <t>3/4 = 75%</t>
  </si>
  <si>
    <t>1/2 = 50%</t>
  </si>
  <si>
    <t>3/8 = 37,5%</t>
  </si>
  <si>
    <t>1/4 = 25%</t>
  </si>
  <si>
    <t>1/8 = 12,5%</t>
  </si>
  <si>
    <t>1/16 = 6,25%</t>
  </si>
  <si>
    <t>TSP</t>
  </si>
  <si>
    <t>V aging (mV)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</si>
</sst>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d/m"/>
    <numFmt numFmtId="166" formatCode="0.0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vertical="bottom"/>
    </xf>
    <xf borderId="1" fillId="0" fontId="1" numFmtId="9" xfId="0" applyAlignment="1" applyBorder="1" applyFont="1" applyNumberFormat="1">
      <alignment horizontal="right" readingOrder="0" vertical="bottom"/>
    </xf>
    <xf borderId="0" fillId="0" fontId="1" numFmtId="9" xfId="0" applyAlignment="1" applyFont="1" applyNumberFormat="1">
      <alignment vertical="bottom"/>
    </xf>
    <xf borderId="0" fillId="0" fontId="2" numFmtId="0" xfId="0" applyFont="1"/>
    <xf borderId="0" fillId="0" fontId="1" numFmtId="1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1" numFmtId="1" xfId="0" applyAlignment="1" applyFont="1" applyNumberFormat="1">
      <alignment vertical="bottom"/>
    </xf>
    <xf borderId="0" fillId="0" fontId="1" numFmtId="9" xfId="0" applyAlignment="1" applyFont="1" applyNumberFormat="1">
      <alignment horizontal="right" vertical="bottom"/>
    </xf>
    <xf borderId="1" fillId="0" fontId="2" numFmtId="0" xfId="0" applyAlignment="1" applyBorder="1" applyFont="1">
      <alignment readingOrder="0"/>
    </xf>
    <xf borderId="1" fillId="0" fontId="1" numFmtId="9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vertical="bottom"/>
    </xf>
    <xf borderId="1" fillId="2" fontId="1" numFmtId="164" xfId="0" applyAlignment="1" applyBorder="1" applyFill="1" applyFont="1" applyNumberForma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  <xf borderId="1" fillId="0" fontId="1" numFmtId="9" xfId="0" applyAlignment="1" applyBorder="1" applyFont="1" applyNumberFormat="1">
      <alignment vertical="bottom"/>
    </xf>
    <xf borderId="1" fillId="0" fontId="1" numFmtId="1" xfId="0" applyAlignment="1" applyBorder="1" applyFont="1" applyNumberFormat="1">
      <alignment vertical="bottom"/>
    </xf>
    <xf borderId="1" fillId="0" fontId="1" numFmtId="1" xfId="0" applyAlignment="1" applyBorder="1" applyFont="1" applyNumberFormat="1">
      <alignment horizontal="right" vertical="bottom"/>
    </xf>
    <xf borderId="1" fillId="0" fontId="1" numFmtId="1" xfId="0" applyAlignment="1" applyBorder="1" applyFont="1" applyNumberFormat="1">
      <alignment readingOrder="0" vertical="bottom"/>
    </xf>
    <xf borderId="0" fillId="3" fontId="3" numFmtId="0" xfId="0" applyAlignment="1" applyFill="1" applyFont="1">
      <alignment horizontal="left" readingOrder="0"/>
    </xf>
    <xf borderId="1" fillId="0" fontId="1" numFmtId="0" xfId="0" applyAlignment="1" applyBorder="1" applyFont="1">
      <alignment horizontal="right" readingOrder="0" vertical="bottom"/>
    </xf>
    <xf borderId="0" fillId="0" fontId="2" numFmtId="0" xfId="0" applyAlignment="1" applyFont="1">
      <alignment readingOrder="0"/>
    </xf>
    <xf borderId="1" fillId="0" fontId="1" numFmtId="165" xfId="0" applyAlignment="1" applyBorder="1" applyFont="1" applyNumberFormat="1">
      <alignment readingOrder="0" vertical="bottom"/>
    </xf>
    <xf borderId="1" fillId="0" fontId="1" numFmtId="166" xfId="0" applyAlignment="1" applyBorder="1" applyFont="1" applyNumberFormat="1">
      <alignment horizontal="right" readingOrder="0" vertical="bottom"/>
    </xf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3">
      <c r="B3" s="1"/>
      <c r="C3" s="2" t="s">
        <v>0</v>
      </c>
      <c r="D3" s="2" t="s">
        <v>1</v>
      </c>
      <c r="E3" s="1"/>
      <c r="H3" s="1"/>
      <c r="I3" s="1"/>
    </row>
    <row r="4">
      <c r="C4" s="3">
        <f>(E7/0.0039)^6</f>
        <v>4440505.209</v>
      </c>
      <c r="D4" s="4">
        <v>1.0</v>
      </c>
      <c r="E4" s="5"/>
      <c r="F4" s="6">
        <f>0.0039*(1*C4)^(1/6)</f>
        <v>0.05</v>
      </c>
      <c r="H4" s="1"/>
      <c r="I4" s="1"/>
    </row>
    <row r="5">
      <c r="C5" s="7"/>
      <c r="D5" s="8"/>
      <c r="E5" s="9"/>
      <c r="H5" s="10"/>
      <c r="I5" s="10"/>
    </row>
    <row r="6">
      <c r="C6" s="11" t="s">
        <v>1</v>
      </c>
      <c r="D6" s="11" t="s">
        <v>0</v>
      </c>
      <c r="E6" s="11" t="s">
        <v>2</v>
      </c>
      <c r="H6" s="7"/>
      <c r="I6" s="7"/>
    </row>
    <row r="7">
      <c r="C7" s="12">
        <v>1.0</v>
      </c>
      <c r="D7" s="13"/>
      <c r="E7" s="14">
        <v>0.05</v>
      </c>
      <c r="H7" s="7"/>
      <c r="I7" s="7"/>
    </row>
    <row r="8">
      <c r="C8" s="12">
        <v>0.9</v>
      </c>
      <c r="D8" s="15">
        <f>C4*90/100</f>
        <v>3996454.688</v>
      </c>
      <c r="E8" s="16">
        <f t="shared" ref="E8:E14" si="1">0.0039*D8^(1/6)</f>
        <v>0.04912965969</v>
      </c>
      <c r="H8" s="7"/>
      <c r="I8" s="7"/>
    </row>
    <row r="9">
      <c r="C9" s="17" t="s">
        <v>3</v>
      </c>
      <c r="D9" s="3">
        <f>C4*75/100</f>
        <v>3330378.907</v>
      </c>
      <c r="E9" s="16">
        <f t="shared" si="1"/>
        <v>0.04765921465</v>
      </c>
      <c r="F9" s="7"/>
      <c r="G9" s="7"/>
      <c r="H9" s="7"/>
      <c r="I9" s="7"/>
    </row>
    <row r="10">
      <c r="C10" s="18" t="s">
        <v>4</v>
      </c>
      <c r="D10" s="19">
        <f>C4*50/100</f>
        <v>2220252.605</v>
      </c>
      <c r="E10" s="16">
        <f t="shared" si="1"/>
        <v>0.04454493591</v>
      </c>
    </row>
    <row r="11">
      <c r="C11" s="18" t="s">
        <v>5</v>
      </c>
      <c r="D11" s="19">
        <f>C4*37.5/100</f>
        <v>1665189.453</v>
      </c>
      <c r="E11" s="16">
        <f t="shared" si="1"/>
        <v>0.04245953324</v>
      </c>
    </row>
    <row r="12">
      <c r="C12" s="18" t="s">
        <v>6</v>
      </c>
      <c r="D12" s="19">
        <f>(C4*25)/100</f>
        <v>1110126.302</v>
      </c>
      <c r="E12" s="16">
        <f t="shared" si="1"/>
        <v>0.0396850263</v>
      </c>
    </row>
    <row r="13">
      <c r="C13" s="20" t="s">
        <v>7</v>
      </c>
      <c r="D13" s="19">
        <f>(C4*12.5)/100</f>
        <v>555063.1511</v>
      </c>
      <c r="E13" s="16">
        <f t="shared" si="1"/>
        <v>0.03535533906</v>
      </c>
    </row>
    <row r="14">
      <c r="C14" s="20" t="s">
        <v>8</v>
      </c>
      <c r="D14" s="19">
        <f>(C4*6.25)/100</f>
        <v>277531.5756</v>
      </c>
      <c r="E14" s="16">
        <f t="shared" si="1"/>
        <v>0.03149802625</v>
      </c>
    </row>
    <row r="18">
      <c r="C18" s="11" t="s">
        <v>9</v>
      </c>
      <c r="D18" s="11" t="s">
        <v>10</v>
      </c>
      <c r="E18" s="21" t="s">
        <v>9</v>
      </c>
      <c r="F18" s="11" t="s">
        <v>10</v>
      </c>
    </row>
    <row r="19">
      <c r="C19" s="22">
        <v>1.0</v>
      </c>
      <c r="D19" s="23">
        <v>50.0</v>
      </c>
      <c r="E19" s="24">
        <v>45507.0</v>
      </c>
      <c r="F19" s="25">
        <v>42.5</v>
      </c>
    </row>
    <row r="20">
      <c r="C20" s="24">
        <v>45385.0</v>
      </c>
      <c r="D20" s="25">
        <v>47.7</v>
      </c>
      <c r="E20" s="24">
        <v>45383.0</v>
      </c>
      <c r="F20" s="25">
        <v>39.7</v>
      </c>
    </row>
    <row r="21">
      <c r="C21" s="24">
        <v>45323.0</v>
      </c>
      <c r="D21" s="25">
        <v>44.5</v>
      </c>
      <c r="E21" s="24">
        <v>45505.0</v>
      </c>
      <c r="F21" s="25">
        <v>35.4</v>
      </c>
    </row>
    <row r="22">
      <c r="D22" s="26"/>
    </row>
  </sheetData>
  <drawing r:id="rId1"/>
</worksheet>
</file>