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s" sheetId="1" r:id="rId3"/>
  </sheets>
  <definedNames/>
  <calcPr/>
</workbook>
</file>

<file path=xl/sharedStrings.xml><?xml version="1.0" encoding="utf-8"?>
<sst xmlns="http://schemas.openxmlformats.org/spreadsheetml/2006/main" count="31" uniqueCount="31">
  <si>
    <t>RoboTech U.S. Income Statements (U.S. $000)</t>
  </si>
  <si>
    <r>
      <rPr>
        <rFont val="Times New Roman"/>
        <sz val="8.0"/>
      </rPr>
      <t>Year Ending</t>
    </r>
  </si>
  <si>
    <t>2017*</t>
  </si>
  <si>
    <t>12/31/2016</t>
  </si>
  <si>
    <t>12/31/2015</t>
  </si>
  <si>
    <r>
      <rPr>
        <rFont val="Times New Roman"/>
        <sz val="8.0"/>
      </rPr>
      <t>12/31/2014</t>
    </r>
  </si>
  <si>
    <r>
      <rPr>
        <rFont val="Times New Roman"/>
        <sz val="8.0"/>
      </rPr>
      <t>Revenue</t>
    </r>
  </si>
  <si>
    <t>140 machines at $749K each + disposables + service contracts</t>
  </si>
  <si>
    <r>
      <rPr>
        <rFont val="Times New Roman"/>
        <sz val="8.0"/>
      </rPr>
      <t>Cost of sales</t>
    </r>
  </si>
  <si>
    <r>
      <rPr>
        <rFont val="Times New Roman"/>
        <sz val="8.0"/>
      </rPr>
      <t>Gross profit</t>
    </r>
  </si>
  <si>
    <r>
      <rPr>
        <rFont val="Times New Roman"/>
        <sz val="8.0"/>
      </rPr>
      <t>% margin</t>
    </r>
  </si>
  <si>
    <r>
      <rPr>
        <rFont val="Times New Roman"/>
        <sz val="8.0"/>
      </rPr>
      <t>53%</t>
    </r>
  </si>
  <si>
    <r>
      <rPr>
        <rFont val="Times New Roman"/>
        <sz val="8.0"/>
      </rPr>
      <t>50%</t>
    </r>
  </si>
  <si>
    <r>
      <rPr>
        <rFont val="Times New Roman"/>
        <sz val="8.0"/>
      </rPr>
      <t>45%</t>
    </r>
  </si>
  <si>
    <r>
      <rPr>
        <rFont val="Times New Roman"/>
        <sz val="8.0"/>
      </rPr>
      <t>Operating Expenses</t>
    </r>
  </si>
  <si>
    <r>
      <rPr>
        <rFont val="Times New Roman"/>
        <sz val="8.0"/>
      </rPr>
      <t>Research and development</t>
    </r>
  </si>
  <si>
    <t>Investment for upgrade  + 50% of 18M  | Invesment for new model + 20% of 85M</t>
  </si>
  <si>
    <r>
      <rPr>
        <rFont val="Times New Roman"/>
        <sz val="8.0"/>
      </rPr>
      <t>Selling and marketing</t>
    </r>
  </si>
  <si>
    <t>+50% sales force</t>
  </si>
  <si>
    <t xml:space="preserve">General and administrative </t>
  </si>
  <si>
    <t>Double service staff</t>
  </si>
  <si>
    <t>Upfront software payment cost</t>
  </si>
  <si>
    <r>
      <rPr>
        <rFont val="Times New Roman"/>
        <sz val="8.0"/>
      </rPr>
      <t>Software licensing fee</t>
    </r>
  </si>
  <si>
    <t>10% licencing fee</t>
  </si>
  <si>
    <r>
      <rPr>
        <rFont val="Times New Roman"/>
        <sz val="8.0"/>
      </rPr>
      <t>Total operating expenses</t>
    </r>
  </si>
  <si>
    <r>
      <rPr>
        <rFont val="Times New Roman"/>
        <sz val="8.0"/>
      </rPr>
      <t xml:space="preserve">% </t>
    </r>
    <r>
      <rPr>
        <rFont val="Times New Roman"/>
        <i/>
        <sz val="8.0"/>
      </rPr>
      <t>of revenue</t>
    </r>
  </si>
  <si>
    <r>
      <rPr>
        <rFont val="Times New Roman"/>
        <sz val="8.0"/>
      </rPr>
      <t>Earnings (loss) from operations</t>
    </r>
  </si>
  <si>
    <r>
      <rPr>
        <rFont val="Times New Roman"/>
        <sz val="8.0"/>
      </rPr>
      <t>Depreciation</t>
    </r>
  </si>
  <si>
    <r>
      <rPr>
        <rFont val="Times New Roman"/>
        <sz val="8.0"/>
      </rPr>
      <t>Interest expense</t>
    </r>
  </si>
  <si>
    <t>+7.5% of $75M</t>
  </si>
  <si>
    <r>
      <rPr>
        <rFont val="Times New Roman"/>
        <sz val="8.0"/>
      </rPr>
      <t>Gain (loss)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</si>
</sst>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Times New Roman"/>
    </font>
    <font>
      <sz val="10.0"/>
      <name val="Arial"/>
    </font>
    <font>
      <sz val="8.0"/>
      <name val="Times New Roman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7">
    <border/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/>
      <right/>
      <top style="medium">
        <color rgb="FF000000"/>
      </top>
      <bottom/>
    </border>
    <border>
      <left/>
      <right/>
      <top/>
      <bottom/>
    </border>
    <border>
      <left/>
      <right/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vertical="top"/>
    </xf>
    <xf borderId="3" fillId="2" fontId="4" numFmtId="4" xfId="0" applyAlignment="1" applyBorder="1" applyFill="1" applyFont="1" applyNumberFormat="1">
      <alignment horizontal="right"/>
    </xf>
    <xf borderId="2" fillId="0" fontId="4" numFmtId="4" xfId="0" applyAlignment="1" applyBorder="1" applyFont="1" applyNumberFormat="1">
      <alignment horizontal="right" shrinkToFit="0" wrapText="1"/>
    </xf>
    <xf borderId="2" fillId="0" fontId="4" numFmtId="4" xfId="0" applyAlignment="1" applyBorder="1" applyFont="1" applyNumberFormat="1">
      <alignment horizontal="center"/>
    </xf>
    <xf borderId="2" fillId="0" fontId="3" numFmtId="4" xfId="0" applyAlignment="1" applyBorder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4" numFmtId="4" xfId="0" applyAlignment="1" applyFont="1" applyNumberFormat="1">
      <alignment horizontal="right"/>
    </xf>
    <xf borderId="0" fillId="0" fontId="4" numFmtId="4" xfId="0" applyAlignment="1" applyFont="1" applyNumberFormat="1">
      <alignment horizontal="center"/>
    </xf>
    <xf borderId="0" fillId="0" fontId="4" numFmtId="10" xfId="0" applyAlignment="1" applyFont="1" applyNumberFormat="1">
      <alignment horizontal="right" vertical="top"/>
    </xf>
    <xf borderId="0" fillId="0" fontId="4" numFmtId="4" xfId="0" applyAlignment="1" applyFont="1" applyNumberFormat="1">
      <alignment horizontal="right" vertical="top"/>
    </xf>
    <xf borderId="0" fillId="0" fontId="4" numFmtId="4" xfId="0" applyAlignment="1" applyFont="1" applyNumberFormat="1">
      <alignment horizontal="left" vertical="top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 vertical="top"/>
    </xf>
    <xf borderId="4" fillId="3" fontId="4" numFmtId="4" xfId="0" applyAlignment="1" applyBorder="1" applyFont="1" applyNumberFormat="1">
      <alignment horizontal="left" vertical="top"/>
    </xf>
    <xf borderId="0" fillId="3" fontId="4" numFmtId="4" xfId="0" applyAlignment="1" applyFont="1" applyNumberFormat="1">
      <alignment horizontal="left" vertical="top"/>
    </xf>
    <xf borderId="0" fillId="3" fontId="4" numFmtId="4" xfId="0" applyAlignment="1" applyFont="1" applyNumberFormat="1">
      <alignment horizontal="left"/>
    </xf>
    <xf borderId="0" fillId="3" fontId="4" numFmtId="4" xfId="0" applyAlignment="1" applyFont="1" applyNumberFormat="1">
      <alignment horizontal="center"/>
    </xf>
    <xf borderId="4" fillId="2" fontId="4" numFmtId="4" xfId="0" applyAlignment="1" applyBorder="1" applyFont="1" applyNumberFormat="1">
      <alignment horizontal="right" readingOrder="0" vertical="top"/>
    </xf>
    <xf borderId="0" fillId="0" fontId="4" numFmtId="4" xfId="0" applyAlignment="1" applyFont="1" applyNumberFormat="1">
      <alignment horizontal="right" shrinkToFit="0" vertical="top" wrapText="1"/>
    </xf>
    <xf borderId="4" fillId="2" fontId="4" numFmtId="4" xfId="0" applyAlignment="1" applyBorder="1" applyFont="1" applyNumberFormat="1">
      <alignment horizontal="right" vertical="top"/>
    </xf>
    <xf quotePrefix="1" borderId="0" fillId="0" fontId="4" numFmtId="4" xfId="0" applyAlignment="1" applyFont="1" applyNumberFormat="1">
      <alignment horizontal="right" vertical="top"/>
    </xf>
    <xf borderId="0" fillId="0" fontId="3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shrinkToFit="0" wrapText="1"/>
    </xf>
    <xf borderId="0" fillId="0" fontId="4" numFmtId="4" xfId="0" applyAlignment="1" applyFont="1" applyNumberFormat="1">
      <alignment shrinkToFit="0" vertical="center" wrapText="1"/>
    </xf>
    <xf borderId="5" fillId="2" fontId="4" numFmtId="4" xfId="0" applyAlignment="1" applyBorder="1" applyFont="1" applyNumberFormat="1">
      <alignment horizontal="right" readingOrder="0" vertical="top"/>
    </xf>
    <xf borderId="6" fillId="0" fontId="4" numFmtId="10" xfId="0" applyAlignment="1" applyBorder="1" applyFont="1" applyNumberFormat="1">
      <alignment horizontal="right" vertical="top"/>
    </xf>
    <xf borderId="6" fillId="0" fontId="4" numFmtId="4" xfId="0" applyAlignment="1" applyBorder="1" applyFont="1" applyNumberFormat="1">
      <alignment horizontal="right" vertical="top"/>
    </xf>
    <xf quotePrefix="1" borderId="6" fillId="0" fontId="4" numFmtId="4" xfId="0" applyAlignment="1" applyBorder="1" applyFont="1" applyNumberFormat="1">
      <alignment horizontal="right" vertical="top"/>
    </xf>
    <xf borderId="6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8.71"/>
    <col customWidth="1" min="3" max="3" width="9.29"/>
    <col customWidth="1" min="4" max="4" width="24.29"/>
    <col customWidth="1" min="5" max="5" width="10.86"/>
    <col customWidth="1" min="6" max="26" width="8.71"/>
  </cols>
  <sheetData>
    <row r="1" ht="12.75" customHeight="1">
      <c r="A1" s="1" t="s">
        <v>0</v>
      </c>
    </row>
    <row r="2" ht="12.75" customHeight="1"/>
    <row r="3" ht="12.75" customHeight="1">
      <c r="A3" s="2" t="s">
        <v>1</v>
      </c>
      <c r="B3" s="3"/>
      <c r="C3" s="4" t="s">
        <v>2</v>
      </c>
      <c r="D3" s="5"/>
      <c r="E3" s="6" t="s">
        <v>3</v>
      </c>
      <c r="F3" s="6" t="s">
        <v>4</v>
      </c>
      <c r="G3" s="7" t="s">
        <v>5</v>
      </c>
    </row>
    <row r="4" ht="12.75" customHeight="1">
      <c r="A4" s="8" t="s">
        <v>6</v>
      </c>
      <c r="B4" s="9"/>
      <c r="C4" s="10">
        <f>SUM(C5:C6)</f>
        <v>147354</v>
      </c>
      <c r="D4" s="11" t="s">
        <v>7</v>
      </c>
      <c r="E4" s="12">
        <v>117059.0</v>
      </c>
      <c r="F4" s="13">
        <v>55871.0</v>
      </c>
      <c r="G4" s="12">
        <v>22584.0</v>
      </c>
    </row>
    <row r="5" ht="12.75" customHeight="1">
      <c r="A5" s="14" t="s">
        <v>8</v>
      </c>
      <c r="B5" s="15"/>
      <c r="C5" s="16">
        <v>70154.0</v>
      </c>
      <c r="D5" s="16"/>
      <c r="E5" s="17">
        <v>55009.0</v>
      </c>
      <c r="F5" s="17">
        <v>28141.0</v>
      </c>
      <c r="G5" s="16">
        <v>12424.0</v>
      </c>
    </row>
    <row r="6" ht="12.75" customHeight="1">
      <c r="A6" s="14" t="s">
        <v>9</v>
      </c>
      <c r="B6" s="15"/>
      <c r="C6" s="16">
        <v>77200.0</v>
      </c>
      <c r="D6" s="16"/>
      <c r="E6" s="17">
        <v>62050.0</v>
      </c>
      <c r="F6" s="16">
        <v>27730.0</v>
      </c>
      <c r="G6" s="16">
        <v>10160.0</v>
      </c>
    </row>
    <row r="7" ht="12.75" customHeight="1">
      <c r="A7" s="15" t="s">
        <v>10</v>
      </c>
      <c r="B7" s="15"/>
      <c r="C7" s="18">
        <f>C6/C4</f>
        <v>0.523908411</v>
      </c>
      <c r="D7" s="19"/>
      <c r="E7" s="20" t="s">
        <v>11</v>
      </c>
      <c r="F7" s="19" t="s">
        <v>12</v>
      </c>
      <c r="G7" s="19" t="s">
        <v>13</v>
      </c>
    </row>
    <row r="8" ht="12.75" customHeight="1">
      <c r="A8" s="21" t="s">
        <v>14</v>
      </c>
      <c r="B8" s="22"/>
      <c r="C8" s="23"/>
      <c r="D8" s="24"/>
      <c r="E8" s="25"/>
      <c r="F8" s="26"/>
      <c r="G8" s="24"/>
    </row>
    <row r="9" ht="12.75" customHeight="1">
      <c r="A9" s="15" t="s">
        <v>15</v>
      </c>
      <c r="B9" s="15"/>
      <c r="C9" s="27">
        <f>0.5*18000+0.2*85000</f>
        <v>26000</v>
      </c>
      <c r="D9" s="28" t="s">
        <v>16</v>
      </c>
      <c r="E9" s="19">
        <v>4044.0</v>
      </c>
      <c r="F9" s="19">
        <v>3089.0</v>
      </c>
      <c r="G9" s="19">
        <v>10004.0</v>
      </c>
    </row>
    <row r="10" ht="12.75" customHeight="1">
      <c r="A10" s="15" t="s">
        <v>17</v>
      </c>
      <c r="B10" s="15"/>
      <c r="C10" s="29">
        <f>E10*1.5</f>
        <v>18166.5</v>
      </c>
      <c r="D10" s="30" t="s">
        <v>18</v>
      </c>
      <c r="E10" s="19">
        <v>12111.0</v>
      </c>
      <c r="F10" s="19">
        <v>4987.0</v>
      </c>
      <c r="G10" s="16">
        <v>1600.0</v>
      </c>
    </row>
    <row r="11" ht="12.75" customHeight="1">
      <c r="A11" s="31" t="s">
        <v>19</v>
      </c>
      <c r="B11" s="15"/>
      <c r="C11" s="29">
        <f>E11*2</f>
        <v>12112</v>
      </c>
      <c r="D11" s="19" t="s">
        <v>20</v>
      </c>
      <c r="E11" s="32">
        <v>6056.0</v>
      </c>
      <c r="F11" s="32">
        <v>2494.0</v>
      </c>
      <c r="G11" s="33">
        <v>800.0</v>
      </c>
    </row>
    <row r="12" ht="12.75" customHeight="1">
      <c r="A12" s="31" t="s">
        <v>21</v>
      </c>
      <c r="B12" s="15"/>
      <c r="C12" s="19">
        <v>0.0</v>
      </c>
      <c r="D12" s="19"/>
      <c r="E12" s="32">
        <v>0.0</v>
      </c>
      <c r="F12" s="32">
        <v>0.0</v>
      </c>
      <c r="G12" s="33">
        <v>1000.0</v>
      </c>
    </row>
    <row r="13" ht="12.75" customHeight="1">
      <c r="A13" s="15" t="s">
        <v>22</v>
      </c>
      <c r="B13" s="15"/>
      <c r="C13" s="34">
        <f>140*749*0.1</f>
        <v>10486</v>
      </c>
      <c r="D13" s="19" t="s">
        <v>23</v>
      </c>
      <c r="E13" s="19">
        <v>9559.0</v>
      </c>
      <c r="F13" s="19">
        <v>4779.0</v>
      </c>
      <c r="G13" s="16">
        <v>2086.0</v>
      </c>
    </row>
    <row r="14" ht="12.75" customHeight="1">
      <c r="A14" s="15" t="s">
        <v>24</v>
      </c>
      <c r="B14" s="15"/>
      <c r="C14" s="19">
        <f>SUM(C9:C13)</f>
        <v>66764.5</v>
      </c>
      <c r="D14" s="19"/>
      <c r="E14" s="19">
        <f t="shared" ref="E14:G14" si="1">SUM(E9:E13)</f>
        <v>31770</v>
      </c>
      <c r="F14" s="19">
        <f t="shared" si="1"/>
        <v>15349</v>
      </c>
      <c r="G14" s="19">
        <f t="shared" si="1"/>
        <v>15490</v>
      </c>
    </row>
    <row r="15" ht="12.75" customHeight="1">
      <c r="A15" s="15" t="s">
        <v>25</v>
      </c>
      <c r="B15" s="15"/>
      <c r="C15" s="35">
        <f>C14/C4</f>
        <v>0.4530891594</v>
      </c>
      <c r="D15" s="35"/>
      <c r="E15" s="35">
        <f t="shared" ref="E15:G15" si="2">E14/E4</f>
        <v>0.2714016009</v>
      </c>
      <c r="F15" s="35">
        <f t="shared" si="2"/>
        <v>0.2747221278</v>
      </c>
      <c r="G15" s="35">
        <f t="shared" si="2"/>
        <v>0.6858838115</v>
      </c>
    </row>
    <row r="16" ht="12.75" customHeight="1">
      <c r="A16" s="15" t="s">
        <v>26</v>
      </c>
      <c r="B16" s="15"/>
      <c r="C16" s="36">
        <f>C6-C14</f>
        <v>10435.5</v>
      </c>
      <c r="D16" s="36"/>
      <c r="E16" s="36">
        <f t="shared" ref="E16:G16" si="3">E6-E14</f>
        <v>30280</v>
      </c>
      <c r="F16" s="36">
        <f t="shared" si="3"/>
        <v>12381</v>
      </c>
      <c r="G16" s="36">
        <f t="shared" si="3"/>
        <v>-5330</v>
      </c>
    </row>
    <row r="17" ht="12.75" customHeight="1">
      <c r="A17" s="15" t="s">
        <v>27</v>
      </c>
      <c r="B17" s="15"/>
      <c r="C17" s="19">
        <v>8004.0</v>
      </c>
      <c r="D17" s="19"/>
      <c r="E17" s="19">
        <v>3530.0</v>
      </c>
      <c r="F17" s="19">
        <v>2325.0</v>
      </c>
      <c r="G17" s="19">
        <v>1575.0</v>
      </c>
    </row>
    <row r="18" ht="12.75" customHeight="1">
      <c r="A18" s="15" t="s">
        <v>28</v>
      </c>
      <c r="B18" s="15"/>
      <c r="C18" s="19">
        <f>75000*0.075</f>
        <v>5625</v>
      </c>
      <c r="D18" s="37" t="s">
        <v>29</v>
      </c>
      <c r="E18" s="36">
        <v>566.0</v>
      </c>
      <c r="F18" s="36">
        <v>1013.0</v>
      </c>
      <c r="G18" s="36">
        <v>1316.0</v>
      </c>
    </row>
    <row r="19" ht="12.75" customHeight="1">
      <c r="A19" s="38" t="s">
        <v>30</v>
      </c>
      <c r="B19" s="38"/>
      <c r="C19" s="36">
        <f>C16-C17-C18</f>
        <v>-3193.5</v>
      </c>
      <c r="D19" s="36"/>
      <c r="E19" s="36">
        <f t="shared" ref="E19:G19" si="4">E16-E17-E18</f>
        <v>26184</v>
      </c>
      <c r="F19" s="36">
        <f t="shared" si="4"/>
        <v>9043</v>
      </c>
      <c r="G19" s="36">
        <f t="shared" si="4"/>
        <v>-8221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